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720" yWindow="360" windowWidth="15480" windowHeight="11535" tabRatio="845" activeTab="1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25725"/>
</workbook>
</file>

<file path=xl/calcChain.xml><?xml version="1.0" encoding="utf-8"?>
<calcChain xmlns="http://schemas.openxmlformats.org/spreadsheetml/2006/main">
  <c r="I8" i="30"/>
  <c r="J8"/>
  <c r="K8"/>
  <c r="L8"/>
  <c r="M8"/>
  <c r="N8"/>
  <c r="O8"/>
  <c r="O20"/>
  <c r="I23" i="18"/>
  <c r="H23"/>
  <c r="G23"/>
  <c r="F23"/>
  <c r="E23"/>
  <c r="D23"/>
  <c r="J11"/>
  <c r="K11"/>
  <c r="J12"/>
  <c r="K12"/>
  <c r="J13"/>
  <c r="K13"/>
  <c r="J14"/>
  <c r="K14"/>
  <c r="J15"/>
  <c r="K15"/>
  <c r="J16"/>
  <c r="K16"/>
  <c r="J17"/>
  <c r="K17"/>
  <c r="J18"/>
  <c r="K18"/>
  <c r="J19"/>
  <c r="K19"/>
  <c r="J20"/>
  <c r="K20"/>
  <c r="J21"/>
  <c r="K21"/>
  <c r="J22"/>
  <c r="K22"/>
  <c r="K10"/>
  <c r="J10"/>
  <c r="CY68" i="19"/>
  <c r="CY69" l="1"/>
  <c r="CY66"/>
  <c r="CY65"/>
  <c r="CY59"/>
  <c r="CY58"/>
  <c r="CY56"/>
  <c r="CY57"/>
  <c r="CY47"/>
  <c r="CY46"/>
  <c r="F120" i="41" l="1"/>
  <c r="C120"/>
  <c r="AZ13" i="23"/>
  <c r="AZ19"/>
  <c r="AZ18"/>
  <c r="AZ17"/>
  <c r="AZ16"/>
  <c r="AZ15"/>
  <c r="AZ12"/>
  <c r="AZ11"/>
  <c r="AT8"/>
  <c r="AN8"/>
  <c r="AH8"/>
  <c r="AB8"/>
  <c r="F209" i="41" s="1"/>
  <c r="EM9" i="21"/>
  <c r="DU9"/>
  <c r="DC9"/>
  <c r="CD9"/>
  <c r="BG9"/>
  <c r="EM8"/>
  <c r="DU8"/>
  <c r="DC8"/>
  <c r="CD8"/>
  <c r="BG8"/>
  <c r="FT69" i="15"/>
  <c r="FT67"/>
  <c r="FT32"/>
  <c r="FT30"/>
  <c r="DE25" i="32"/>
  <c r="CM25"/>
  <c r="BU25"/>
  <c r="AY19" i="25"/>
  <c r="AY16" s="1"/>
  <c r="AQ19"/>
  <c r="AI19"/>
  <c r="AQ16"/>
  <c r="AI16"/>
  <c r="EI41" i="19"/>
  <c r="DQ41"/>
  <c r="CY41"/>
  <c r="CD41"/>
  <c r="BG41"/>
  <c r="EI40"/>
  <c r="DQ40"/>
  <c r="CY40"/>
  <c r="CD40"/>
  <c r="BG40"/>
  <c r="EX57"/>
  <c r="AQ56"/>
  <c r="EX56" s="1"/>
  <c r="EG10" i="17"/>
  <c r="DP10"/>
  <c r="CY10"/>
  <c r="CH10"/>
  <c r="BQ10"/>
  <c r="AZ10"/>
  <c r="AH34" i="16"/>
  <c r="AH33"/>
  <c r="AH32"/>
  <c r="AH28"/>
  <c r="AH24"/>
  <c r="AH20"/>
  <c r="AH16"/>
  <c r="AH12"/>
  <c r="AQ35" i="21"/>
  <c r="AQ34"/>
  <c r="FB34"/>
  <c r="FB35"/>
  <c r="AZ8" i="23" l="1"/>
  <c r="BG8"/>
  <c r="C209" i="41"/>
  <c r="AF6" i="16"/>
  <c r="AF38" s="1"/>
  <c r="AD6"/>
  <c r="AD38" s="1"/>
  <c r="AB6"/>
  <c r="EI53" i="15"/>
  <c r="DU53"/>
  <c r="DJ53"/>
  <c r="DF53"/>
  <c r="CU53"/>
  <c r="CR53"/>
  <c r="CC53"/>
  <c r="BP53"/>
  <c r="BE53"/>
  <c r="AQ53"/>
  <c r="EI52"/>
  <c r="DU52"/>
  <c r="DJ52"/>
  <c r="DF52"/>
  <c r="CU52"/>
  <c r="CR52"/>
  <c r="CC52"/>
  <c r="BP52"/>
  <c r="EI16"/>
  <c r="DU16"/>
  <c r="DJ16"/>
  <c r="DF16"/>
  <c r="CU16"/>
  <c r="CR16"/>
  <c r="CC16"/>
  <c r="BP16"/>
  <c r="BE16"/>
  <c r="AQ16"/>
  <c r="ET16" s="1"/>
  <c r="AQ15" s="1"/>
  <c r="EI15"/>
  <c r="DU15"/>
  <c r="DJ15"/>
  <c r="DF15"/>
  <c r="CU15"/>
  <c r="CR15"/>
  <c r="CC15"/>
  <c r="BP15"/>
  <c r="FH67"/>
  <c r="ET67"/>
  <c r="BE66"/>
  <c r="FH66" s="1"/>
  <c r="AQ66"/>
  <c r="FH30"/>
  <c r="BE29" s="1"/>
  <c r="FH29" s="1"/>
  <c r="ET30"/>
  <c r="AQ29"/>
  <c r="FT29" s="1"/>
  <c r="ET81"/>
  <c r="ET83"/>
  <c r="AQ82" s="1"/>
  <c r="ET85"/>
  <c r="ET87"/>
  <c r="ET89"/>
  <c r="AQ88" s="1"/>
  <c r="ET88" s="1"/>
  <c r="ET91"/>
  <c r="AQ90" s="1"/>
  <c r="ET90" s="1"/>
  <c r="ET93"/>
  <c r="ET57"/>
  <c r="ET59"/>
  <c r="ET61"/>
  <c r="AQ60" s="1"/>
  <c r="ET60" s="1"/>
  <c r="ET63"/>
  <c r="ET65"/>
  <c r="ET69"/>
  <c r="ET71"/>
  <c r="AQ70" s="1"/>
  <c r="DJ28" i="40"/>
  <c r="ET14" i="42"/>
  <c r="ET16"/>
  <c r="ET18"/>
  <c r="EF14"/>
  <c r="EF16"/>
  <c r="EF18"/>
  <c r="DE11"/>
  <c r="DE10"/>
  <c r="CP11"/>
  <c r="CP10"/>
  <c r="FS45" i="4"/>
  <c r="BE44" s="1"/>
  <c r="FS44" s="1"/>
  <c r="FS43"/>
  <c r="FS40"/>
  <c r="FS38"/>
  <c r="FS36"/>
  <c r="BE35" s="1"/>
  <c r="FS35" s="1"/>
  <c r="FS34"/>
  <c r="FS29"/>
  <c r="FS27"/>
  <c r="BE26" s="1"/>
  <c r="FS26" s="1"/>
  <c r="FS25"/>
  <c r="BE24" s="1"/>
  <c r="FS24" s="1"/>
  <c r="FS23"/>
  <c r="FS21"/>
  <c r="FS19"/>
  <c r="BE18" s="1"/>
  <c r="FS18" s="1"/>
  <c r="CP31"/>
  <c r="CP30"/>
  <c r="CP16"/>
  <c r="CP12" s="1"/>
  <c r="CP15"/>
  <c r="CP10"/>
  <c r="BC36" i="9"/>
  <c r="AQ92" i="15"/>
  <c r="ET92" s="1"/>
  <c r="AQ86"/>
  <c r="ET86" s="1"/>
  <c r="AQ84"/>
  <c r="ET84" s="1"/>
  <c r="AQ80"/>
  <c r="ET80" s="1"/>
  <c r="AQ68"/>
  <c r="AQ64"/>
  <c r="ET64" s="1"/>
  <c r="AQ62"/>
  <c r="ET62" s="1"/>
  <c r="AQ58"/>
  <c r="ET58" s="1"/>
  <c r="AQ56"/>
  <c r="ET56" s="1"/>
  <c r="FH93"/>
  <c r="BE92" s="1"/>
  <c r="FH92" s="1"/>
  <c r="FH91"/>
  <c r="BE90" s="1"/>
  <c r="FH90" s="1"/>
  <c r="FH89"/>
  <c r="BE88" s="1"/>
  <c r="FH88" s="1"/>
  <c r="FH87"/>
  <c r="BE86" s="1"/>
  <c r="FH86" s="1"/>
  <c r="FH85"/>
  <c r="BE84" s="1"/>
  <c r="FH84" s="1"/>
  <c r="FH83"/>
  <c r="BE82" s="1"/>
  <c r="FH82" s="1"/>
  <c r="FH81"/>
  <c r="BE80" s="1"/>
  <c r="FH80" s="1"/>
  <c r="FH75"/>
  <c r="BE74" s="1"/>
  <c r="FH74" s="1"/>
  <c r="FH73"/>
  <c r="BE72" s="1"/>
  <c r="FH72" s="1"/>
  <c r="FH71"/>
  <c r="BE70" s="1"/>
  <c r="FH70" s="1"/>
  <c r="FH69"/>
  <c r="BE68" s="1"/>
  <c r="FH65"/>
  <c r="BE64" s="1"/>
  <c r="FH63"/>
  <c r="BE62" s="1"/>
  <c r="FH61"/>
  <c r="BE60" s="1"/>
  <c r="FH59"/>
  <c r="BE58" s="1"/>
  <c r="FH57"/>
  <c r="BE56" s="1"/>
  <c r="FH47"/>
  <c r="BE46" s="1"/>
  <c r="FH46" s="1"/>
  <c r="ET47"/>
  <c r="AQ46" s="1"/>
  <c r="ET46" s="1"/>
  <c r="FH45"/>
  <c r="BE44" s="1"/>
  <c r="FH44" s="1"/>
  <c r="ET45"/>
  <c r="AQ44" s="1"/>
  <c r="ET44" s="1"/>
  <c r="FH43"/>
  <c r="BE42" s="1"/>
  <c r="FH42" s="1"/>
  <c r="ET43"/>
  <c r="AQ42" s="1"/>
  <c r="ET42" s="1"/>
  <c r="FH41"/>
  <c r="BE40" s="1"/>
  <c r="FH40" s="1"/>
  <c r="ET41"/>
  <c r="AQ40" s="1"/>
  <c r="ET40" s="1"/>
  <c r="FH39"/>
  <c r="BE38" s="1"/>
  <c r="FH38" s="1"/>
  <c r="ET39"/>
  <c r="AQ38" s="1"/>
  <c r="ET38" s="1"/>
  <c r="FH34"/>
  <c r="BE33" s="1"/>
  <c r="FH33" s="1"/>
  <c r="ET34"/>
  <c r="AQ33" s="1"/>
  <c r="ET33" s="1"/>
  <c r="FH32"/>
  <c r="BE31" s="1"/>
  <c r="FH31" s="1"/>
  <c r="ET32"/>
  <c r="AQ31" s="1"/>
  <c r="FH28"/>
  <c r="BE27" s="1"/>
  <c r="FH27" s="1"/>
  <c r="ET28"/>
  <c r="AQ27" s="1"/>
  <c r="ET27" s="1"/>
  <c r="FH26"/>
  <c r="BE25" s="1"/>
  <c r="FH25" s="1"/>
  <c r="ET26"/>
  <c r="AQ25" s="1"/>
  <c r="ET25" s="1"/>
  <c r="FH24"/>
  <c r="BE23" s="1"/>
  <c r="FH23" s="1"/>
  <c r="ET24"/>
  <c r="AQ23" s="1"/>
  <c r="ET23" s="1"/>
  <c r="FH22"/>
  <c r="BE21" s="1"/>
  <c r="FH21" s="1"/>
  <c r="ET22"/>
  <c r="AQ21" s="1"/>
  <c r="ET21" s="1"/>
  <c r="FH20"/>
  <c r="BE19" s="1"/>
  <c r="FH19" s="1"/>
  <c r="ET20"/>
  <c r="AQ19" s="1"/>
  <c r="ET19" s="1"/>
  <c r="CR77"/>
  <c r="CR76"/>
  <c r="CR36"/>
  <c r="CR35"/>
  <c r="DF77"/>
  <c r="DF49" s="1"/>
  <c r="DF76"/>
  <c r="DF48" s="1"/>
  <c r="DF36"/>
  <c r="DF12"/>
  <c r="DF35"/>
  <c r="EX71" i="19"/>
  <c r="EX73"/>
  <c r="AQ72" s="1"/>
  <c r="EX72" s="1"/>
  <c r="AQ70"/>
  <c r="EX70" s="1"/>
  <c r="AI10" i="25"/>
  <c r="AI7" s="1"/>
  <c r="AY10"/>
  <c r="AY7" s="1"/>
  <c r="AQ10"/>
  <c r="AQ7" s="1"/>
  <c r="BE39" i="4"/>
  <c r="FS39" s="1"/>
  <c r="BE42"/>
  <c r="FS42" s="1"/>
  <c r="BE37"/>
  <c r="FS37" s="1"/>
  <c r="BE33"/>
  <c r="FS33" s="1"/>
  <c r="BE28"/>
  <c r="FS28" s="1"/>
  <c r="BE22"/>
  <c r="FS22" s="1"/>
  <c r="BE20"/>
  <c r="FS20" s="1"/>
  <c r="DF95" i="15" l="1"/>
  <c r="CR11"/>
  <c r="DF11"/>
  <c r="FH16"/>
  <c r="BE15" s="1"/>
  <c r="CR48"/>
  <c r="F331" i="41"/>
  <c r="C331"/>
  <c r="FH56" i="15"/>
  <c r="F335" i="41"/>
  <c r="C335"/>
  <c r="FH60" i="15"/>
  <c r="F339" i="41"/>
  <c r="C339"/>
  <c r="FH64" i="15"/>
  <c r="FH58"/>
  <c r="F333" i="41"/>
  <c r="C333"/>
  <c r="FH62" i="15"/>
  <c r="F337" i="41"/>
  <c r="C337"/>
  <c r="FH68" i="15"/>
  <c r="ET68"/>
  <c r="ET70" s="1"/>
  <c r="FT68"/>
  <c r="F119" i="41"/>
  <c r="C119"/>
  <c r="ET66" i="15"/>
  <c r="FT66"/>
  <c r="FT31"/>
  <c r="ET31"/>
  <c r="AH6" i="16"/>
  <c r="F208" i="41"/>
  <c r="C208"/>
  <c r="AB38" i="16"/>
  <c r="AH38" s="1"/>
  <c r="ET15" i="15"/>
  <c r="FH15"/>
  <c r="ET53"/>
  <c r="AQ52" s="1"/>
  <c r="ET52" s="1"/>
  <c r="FH53"/>
  <c r="BE52" s="1"/>
  <c r="CR94"/>
  <c r="CR12"/>
  <c r="CR49"/>
  <c r="DF94"/>
  <c r="ET29"/>
  <c r="ET82"/>
  <c r="EQ31" i="4"/>
  <c r="EQ30"/>
  <c r="EE31"/>
  <c r="EE30"/>
  <c r="DT31"/>
  <c r="DT30"/>
  <c r="DE31"/>
  <c r="DE30"/>
  <c r="CT31"/>
  <c r="CT30"/>
  <c r="CC31"/>
  <c r="CC30"/>
  <c r="BE31"/>
  <c r="BE30"/>
  <c r="FS30" s="1"/>
  <c r="AP31"/>
  <c r="FH52" i="15" l="1"/>
  <c r="F118" i="41"/>
  <c r="C118"/>
  <c r="F338"/>
  <c r="C338"/>
  <c r="F334"/>
  <c r="C334"/>
  <c r="F340"/>
  <c r="C340"/>
  <c r="F336"/>
  <c r="C336"/>
  <c r="F332"/>
  <c r="C332"/>
  <c r="CR95" i="15"/>
  <c r="C329" i="41"/>
  <c r="F329"/>
  <c r="F330"/>
  <c r="C330"/>
  <c r="GR31" i="4"/>
  <c r="F343" i="41"/>
  <c r="C343"/>
  <c r="E343" s="1"/>
  <c r="BP31" i="4"/>
  <c r="FS31"/>
  <c r="EN13" i="13" l="1"/>
  <c r="AQ12" s="1"/>
  <c r="AX19" i="11" l="1"/>
  <c r="EZ42" i="10"/>
  <c r="BC41" s="1"/>
  <c r="EZ41" s="1"/>
  <c r="EZ40"/>
  <c r="BC39" s="1"/>
  <c r="EZ38"/>
  <c r="BC37" s="1"/>
  <c r="EZ35"/>
  <c r="BC34" s="1"/>
  <c r="EZ33"/>
  <c r="BC32" s="1"/>
  <c r="EZ32"/>
  <c r="EZ31"/>
  <c r="BC30" s="1"/>
  <c r="EZ21"/>
  <c r="BC20" s="1"/>
  <c r="EZ23"/>
  <c r="BC22" s="1"/>
  <c r="EZ22" s="1"/>
  <c r="EZ25"/>
  <c r="BC24" s="1"/>
  <c r="EZ24" s="1"/>
  <c r="EZ27"/>
  <c r="BC26" s="1"/>
  <c r="EZ26" s="1"/>
  <c r="EZ20"/>
  <c r="EZ13"/>
  <c r="BC12" s="1"/>
  <c r="EZ12" s="1"/>
  <c r="EZ15"/>
  <c r="BC14" s="1"/>
  <c r="EZ14" s="1"/>
  <c r="EZ17"/>
  <c r="BC16" s="1"/>
  <c r="EZ16" s="1"/>
  <c r="EZ53" i="9"/>
  <c r="BC52" s="1"/>
  <c r="EZ54"/>
  <c r="EZ55"/>
  <c r="EZ51"/>
  <c r="BC50" s="1"/>
  <c r="EZ47"/>
  <c r="BC46" s="1"/>
  <c r="EZ45"/>
  <c r="BC44" s="1"/>
  <c r="EZ43"/>
  <c r="BC42" s="1"/>
  <c r="EZ41"/>
  <c r="BC40" s="1"/>
  <c r="W31" i="11"/>
  <c r="DI11" i="13"/>
  <c r="AC68" i="11" l="1"/>
  <c r="W68"/>
  <c r="W10"/>
  <c r="AX82"/>
  <c r="AX80"/>
  <c r="AX81"/>
  <c r="AX79"/>
  <c r="AX75"/>
  <c r="AX76"/>
  <c r="AX77"/>
  <c r="AX74"/>
  <c r="AX72"/>
  <c r="AX67"/>
  <c r="AX66"/>
  <c r="AX64"/>
  <c r="AX59"/>
  <c r="AX58"/>
  <c r="AX56"/>
  <c r="AX55"/>
  <c r="AX54"/>
  <c r="AX52"/>
  <c r="AX43"/>
  <c r="AX44"/>
  <c r="AX45"/>
  <c r="AX42"/>
  <c r="AX38"/>
  <c r="AX39"/>
  <c r="AX40"/>
  <c r="AX37"/>
  <c r="AX35"/>
  <c r="AX30"/>
  <c r="AX29"/>
  <c r="AX27"/>
  <c r="AX22"/>
  <c r="AX21"/>
  <c r="AX17"/>
  <c r="AX18"/>
  <c r="AX16"/>
  <c r="AX14"/>
  <c r="EM38" i="10"/>
  <c r="AP37" s="1"/>
  <c r="EM40"/>
  <c r="AP39" s="1"/>
  <c r="EM39" s="1"/>
  <c r="EM42"/>
  <c r="AP41" s="1"/>
  <c r="EM41" s="1"/>
  <c r="EM37"/>
  <c r="EM31"/>
  <c r="AP30" s="1"/>
  <c r="EM30" s="1"/>
  <c r="EM33"/>
  <c r="AP32" s="1"/>
  <c r="EM32" s="1"/>
  <c r="EM35"/>
  <c r="AP34" s="1"/>
  <c r="EM34" s="1"/>
  <c r="EM21"/>
  <c r="AP20" s="1"/>
  <c r="EM20" s="1"/>
  <c r="EM25"/>
  <c r="AP24" s="1"/>
  <c r="EM24" s="1"/>
  <c r="EM27"/>
  <c r="AP26" s="1"/>
  <c r="EM26" s="1"/>
  <c r="EM17"/>
  <c r="AP16" s="1"/>
  <c r="EM16" s="1"/>
  <c r="EM13"/>
  <c r="AP12" s="1"/>
  <c r="EM12" s="1"/>
  <c r="EM15"/>
  <c r="AP14" s="1"/>
  <c r="EM14" s="1"/>
  <c r="EM54" i="9"/>
  <c r="EM55"/>
  <c r="EM51"/>
  <c r="AP50" s="1"/>
  <c r="EM50" s="1"/>
  <c r="EM53"/>
  <c r="AP52" s="1"/>
  <c r="EM52" s="1"/>
  <c r="EM41"/>
  <c r="AP40" s="1"/>
  <c r="EM40" s="1"/>
  <c r="EM43"/>
  <c r="AP42" s="1"/>
  <c r="EM42" s="1"/>
  <c r="EM45"/>
  <c r="AP44" s="1"/>
  <c r="EM44" s="1"/>
  <c r="EM47"/>
  <c r="AP46" s="1"/>
  <c r="EM46" s="1"/>
  <c r="EM37"/>
  <c r="AP36" s="1"/>
  <c r="EM36" s="1"/>
  <c r="EM27"/>
  <c r="AP26" s="1"/>
  <c r="EM26" s="1"/>
  <c r="EM31"/>
  <c r="AP30" s="1"/>
  <c r="EM30" s="1"/>
  <c r="EM33"/>
  <c r="AP32" s="1"/>
  <c r="EM32" s="1"/>
  <c r="EM17"/>
  <c r="AP16" s="1"/>
  <c r="EM16" s="1"/>
  <c r="EM19"/>
  <c r="AP18" s="1"/>
  <c r="EM18" s="1"/>
  <c r="EM21"/>
  <c r="AP20" s="1"/>
  <c r="EM20" s="1"/>
  <c r="EM23"/>
  <c r="AP22" s="1"/>
  <c r="EM22" s="1"/>
  <c r="EM13"/>
  <c r="AP12" s="1"/>
  <c r="EM12" s="1"/>
  <c r="EZ27"/>
  <c r="BC26" s="1"/>
  <c r="EZ29"/>
  <c r="BC28" s="1"/>
  <c r="EZ28" s="1"/>
  <c r="EZ31"/>
  <c r="BC30" s="1"/>
  <c r="EZ30" s="1"/>
  <c r="EZ33"/>
  <c r="BC32" s="1"/>
  <c r="EZ32" s="1"/>
  <c r="EZ26"/>
  <c r="EZ17"/>
  <c r="BC16" s="1"/>
  <c r="EZ19"/>
  <c r="BC18" s="1"/>
  <c r="EZ18" s="1"/>
  <c r="EZ21"/>
  <c r="BC20" s="1"/>
  <c r="EZ20" s="1"/>
  <c r="EZ23"/>
  <c r="BC22" s="1"/>
  <c r="EZ22" s="1"/>
  <c r="EZ16"/>
  <c r="EZ13"/>
  <c r="BC12" s="1"/>
  <c r="EZ12" s="1"/>
  <c r="GD10" i="4"/>
  <c r="DV10" i="42"/>
  <c r="AQ13"/>
  <c r="EF13" s="1"/>
  <c r="AQ15"/>
  <c r="EF15" s="1"/>
  <c r="AQ17"/>
  <c r="EF17" s="1"/>
  <c r="EG18" i="26"/>
  <c r="AP28" i="9"/>
  <c r="CC11" i="42"/>
  <c r="CC10"/>
  <c r="BR44" i="4"/>
  <c r="BR42"/>
  <c r="BP38"/>
  <c r="BP36"/>
  <c r="BP34"/>
  <c r="BP25"/>
  <c r="BP23"/>
  <c r="BP21"/>
  <c r="BP19"/>
  <c r="AP10" i="9" l="1"/>
  <c r="EF10" i="42"/>
  <c r="EM28" i="9"/>
  <c r="AX39" i="35"/>
  <c r="DJ101" i="40"/>
  <c r="DJ104" s="1"/>
  <c r="DI11" i="42"/>
  <c r="DV11"/>
  <c r="DI10"/>
  <c r="CT11"/>
  <c r="CT10"/>
  <c r="BP11"/>
  <c r="BP10"/>
  <c r="BP27" i="4"/>
  <c r="BP29"/>
  <c r="DU14" i="2"/>
  <c r="DU13"/>
  <c r="DA14"/>
  <c r="DA13"/>
  <c r="CK14"/>
  <c r="CK13"/>
  <c r="BT14"/>
  <c r="BT13"/>
  <c r="BG14"/>
  <c r="AP14"/>
  <c r="BT14" i="1"/>
  <c r="BY15"/>
  <c r="BY14"/>
  <c r="BT15"/>
  <c r="BP15"/>
  <c r="BP14"/>
  <c r="BK15"/>
  <c r="BK14"/>
  <c r="BF15"/>
  <c r="BF14"/>
  <c r="BA15"/>
  <c r="BA14"/>
  <c r="AV15"/>
  <c r="AV14"/>
  <c r="AG15"/>
  <c r="AB15"/>
  <c r="CJ15" s="1"/>
  <c r="AP15"/>
  <c r="AP14"/>
  <c r="AL18"/>
  <c r="AL20"/>
  <c r="AL22"/>
  <c r="AL24"/>
  <c r="AL26"/>
  <c r="AL28"/>
  <c r="V15"/>
  <c r="FB13" i="21"/>
  <c r="FB12"/>
  <c r="AZ9" i="23"/>
  <c r="BE17" i="42"/>
  <c r="ET17" s="1"/>
  <c r="BE15"/>
  <c r="ET15" s="1"/>
  <c r="AL15" i="1" l="1"/>
  <c r="AL13" s="1"/>
  <c r="ET11" i="42"/>
  <c r="BE13"/>
  <c r="BE10" s="1"/>
  <c r="EF11"/>
  <c r="AQ11"/>
  <c r="AQ10"/>
  <c r="FF10" s="1"/>
  <c r="BE11"/>
  <c r="F352" i="41" l="1"/>
  <c r="C352"/>
  <c r="ET13" i="42"/>
  <c r="ET10" s="1"/>
  <c r="F34" i="41"/>
  <c r="C34"/>
  <c r="E34" s="1"/>
  <c r="FF11" i="42"/>
  <c r="C33" i="41"/>
  <c r="E33" s="1"/>
  <c r="F33"/>
  <c r="FB15" i="21"/>
  <c r="AB7" i="28"/>
  <c r="F167" i="41"/>
  <c r="AX8" i="14"/>
  <c r="DI10" i="13"/>
  <c r="CU11"/>
  <c r="CU10"/>
  <c r="CI11"/>
  <c r="CI10"/>
  <c r="BR11"/>
  <c r="BR10"/>
  <c r="BF11"/>
  <c r="FC11" s="1"/>
  <c r="AQ11"/>
  <c r="CO94" i="31"/>
  <c r="BX94"/>
  <c r="CM80"/>
  <c r="BV80"/>
  <c r="BV105" s="1"/>
  <c r="CO58"/>
  <c r="BX58"/>
  <c r="CM45"/>
  <c r="BV45"/>
  <c r="BV73" s="1"/>
  <c r="CO32"/>
  <c r="BX32"/>
  <c r="CM18"/>
  <c r="BV18"/>
  <c r="BV43" s="1"/>
  <c r="BV106" s="1"/>
  <c r="DJ50" i="40"/>
  <c r="DY28"/>
  <c r="GD12" i="4" s="1"/>
  <c r="EN28" i="40"/>
  <c r="BP12" i="4" s="1"/>
  <c r="K23" i="18"/>
  <c r="J23"/>
  <c r="F353" i="41" l="1"/>
  <c r="C353"/>
  <c r="AQ14" i="21"/>
  <c r="FB14" s="1"/>
  <c r="F347" i="41"/>
  <c r="C347"/>
  <c r="EN11" i="13"/>
  <c r="CM105" i="31"/>
  <c r="F32" i="41"/>
  <c r="C32"/>
  <c r="E32" s="1"/>
  <c r="C167"/>
  <c r="C168"/>
  <c r="F168"/>
  <c r="CG22" i="34"/>
  <c r="S36" i="1"/>
  <c r="S35"/>
  <c r="AQ40" i="3"/>
  <c r="AQ39"/>
  <c r="AQ37"/>
  <c r="AQ36"/>
  <c r="AC53" i="4"/>
  <c r="AC52"/>
  <c r="AZ41" i="8"/>
  <c r="AZ40"/>
  <c r="AI64" i="9"/>
  <c r="AI63"/>
  <c r="AI52" i="10"/>
  <c r="EZ52"/>
  <c r="AQ35" i="15"/>
  <c r="F348" i="41" l="1"/>
  <c r="C348"/>
  <c r="AQ11" i="15"/>
  <c r="AJ90" i="19"/>
  <c r="AJ89"/>
  <c r="AJ88"/>
  <c r="AJ87"/>
  <c r="AJ86"/>
  <c r="AJ85"/>
  <c r="AJ37" i="21"/>
  <c r="AJ36"/>
  <c r="AJ35"/>
  <c r="AJ34"/>
  <c r="AR13" i="22"/>
  <c r="EN123" i="40"/>
  <c r="DY123"/>
  <c r="DJ123"/>
  <c r="DJ118"/>
  <c r="DJ138" s="1"/>
  <c r="DY118"/>
  <c r="EN118"/>
  <c r="EN105"/>
  <c r="DY105"/>
  <c r="DJ105"/>
  <c r="EN80"/>
  <c r="DJ80"/>
  <c r="EN76"/>
  <c r="DY76"/>
  <c r="DJ76"/>
  <c r="EN68"/>
  <c r="DY68"/>
  <c r="DJ68"/>
  <c r="DY62"/>
  <c r="DJ62"/>
  <c r="EN62"/>
  <c r="EN60" s="1"/>
  <c r="DY50"/>
  <c r="EN50"/>
  <c r="EN39"/>
  <c r="DY39"/>
  <c r="DJ39"/>
  <c r="EN35"/>
  <c r="DJ35"/>
  <c r="DY35"/>
  <c r="BR39" i="4" s="1"/>
  <c r="CP29" i="39"/>
  <c r="BV29"/>
  <c r="BT18"/>
  <c r="CN18"/>
  <c r="DY10" i="10"/>
  <c r="DE28"/>
  <c r="DE10"/>
  <c r="AP23"/>
  <c r="EM23" s="1"/>
  <c r="AP22" s="1"/>
  <c r="EM22" s="1"/>
  <c r="DJ49" i="40" l="1"/>
  <c r="DJ117"/>
  <c r="DJ139" s="1"/>
  <c r="FB8" i="21"/>
  <c r="BT40" i="39"/>
  <c r="BT43" s="1"/>
  <c r="BT49" s="1"/>
  <c r="BT55" s="1"/>
  <c r="DY49" i="40"/>
  <c r="DY60"/>
  <c r="CN40" i="39"/>
  <c r="CN43" s="1"/>
  <c r="CN49" s="1"/>
  <c r="CN55" s="1"/>
  <c r="EN87" i="40"/>
  <c r="DJ60"/>
  <c r="DJ87" s="1"/>
  <c r="DJ88" s="1"/>
  <c r="BT65" i="39"/>
  <c r="D28" i="36"/>
  <c r="F155" i="41"/>
  <c r="C155"/>
  <c r="E155" s="1"/>
  <c r="EE28" i="34"/>
  <c r="EE27"/>
  <c r="EE26"/>
  <c r="EE25"/>
  <c r="DF22"/>
  <c r="DF32" s="1"/>
  <c r="CG32"/>
  <c r="BJ21"/>
  <c r="BJ22"/>
  <c r="EE22" s="1"/>
  <c r="ES28" i="35"/>
  <c r="ES50"/>
  <c r="ES56"/>
  <c r="ES34"/>
  <c r="CT12" i="1"/>
  <c r="CT13"/>
  <c r="DT15" i="4"/>
  <c r="BP16"/>
  <c r="C55" i="41"/>
  <c r="E55" s="1"/>
  <c r="CE11" i="9"/>
  <c r="FQ28"/>
  <c r="EE18" i="34"/>
  <c r="DF9"/>
  <c r="CG9"/>
  <c r="EQ19" i="35"/>
  <c r="CK61"/>
  <c r="CK39"/>
  <c r="C144" i="41" s="1"/>
  <c r="E144" s="1"/>
  <c r="CK17" i="35"/>
  <c r="EQ41"/>
  <c r="BJ13" i="34"/>
  <c r="DF21"/>
  <c r="BJ11"/>
  <c r="G18" i="36"/>
  <c r="D18"/>
  <c r="C222" i="41" s="1"/>
  <c r="E222" s="1"/>
  <c r="K6" i="36"/>
  <c r="BB15" i="37"/>
  <c r="BA15"/>
  <c r="AN7" i="38"/>
  <c r="BC23" s="1"/>
  <c r="DY80" i="40"/>
  <c r="CM108" i="31" s="1"/>
  <c r="DY101" i="40"/>
  <c r="EN101"/>
  <c r="EN104" s="1"/>
  <c r="CC16" i="4"/>
  <c r="AP16"/>
  <c r="AP12" s="1"/>
  <c r="GR40"/>
  <c r="L6" i="36"/>
  <c r="FA14" i="2"/>
  <c r="FD21" i="4"/>
  <c r="AP20" s="1"/>
  <c r="BP20" s="1"/>
  <c r="GR45"/>
  <c r="GR43"/>
  <c r="BC52" i="10"/>
  <c r="EZ29"/>
  <c r="DY29"/>
  <c r="AP29"/>
  <c r="EZ11"/>
  <c r="DY11"/>
  <c r="BQ11" i="9"/>
  <c r="BC11"/>
  <c r="EZ63"/>
  <c r="AP34"/>
  <c r="DY34"/>
  <c r="DY10"/>
  <c r="DY43" i="10" s="1"/>
  <c r="EZ35" i="9"/>
  <c r="DY35"/>
  <c r="EZ11"/>
  <c r="EZ44" i="10" s="1"/>
  <c r="DY11" i="9"/>
  <c r="EN21" i="13"/>
  <c r="AQ20" s="1"/>
  <c r="EN20"/>
  <c r="EN19"/>
  <c r="AQ18" s="1"/>
  <c r="EN15"/>
  <c r="AQ14" s="1"/>
  <c r="EN14" s="1"/>
  <c r="EN17"/>
  <c r="AQ16" s="1"/>
  <c r="EN16" s="1"/>
  <c r="EN12"/>
  <c r="FC13"/>
  <c r="BF12" s="1"/>
  <c r="FC15"/>
  <c r="BF14" s="1"/>
  <c r="FC14" s="1"/>
  <c r="FC17"/>
  <c r="BF16" s="1"/>
  <c r="FC16" s="1"/>
  <c r="FC19"/>
  <c r="BF18" s="1"/>
  <c r="FC18" s="1"/>
  <c r="FC21"/>
  <c r="BF20" s="1"/>
  <c r="FC20" s="1"/>
  <c r="F82" i="41" s="1"/>
  <c r="FC12" i="13"/>
  <c r="EI76" i="15"/>
  <c r="EI48" s="1"/>
  <c r="EI35"/>
  <c r="EI11"/>
  <c r="EX37" i="19"/>
  <c r="AQ36" s="1"/>
  <c r="EK19" i="21"/>
  <c r="EK18"/>
  <c r="FB22"/>
  <c r="EI77" i="15"/>
  <c r="EI49" s="1"/>
  <c r="DU77"/>
  <c r="DJ77"/>
  <c r="DJ49" s="1"/>
  <c r="CU77"/>
  <c r="CU49" s="1"/>
  <c r="CC77"/>
  <c r="CC49" s="1"/>
  <c r="BP77"/>
  <c r="BE77"/>
  <c r="FH77" s="1"/>
  <c r="AQ77"/>
  <c r="DU76"/>
  <c r="DJ76"/>
  <c r="CU76"/>
  <c r="CC76"/>
  <c r="BP76"/>
  <c r="BE76"/>
  <c r="AQ76"/>
  <c r="ET76" s="1"/>
  <c r="AL71" i="35"/>
  <c r="AL70"/>
  <c r="DY138" i="40"/>
  <c r="EN138"/>
  <c r="EN117"/>
  <c r="DY117"/>
  <c r="BC63" i="9"/>
  <c r="BQ10"/>
  <c r="BQ10" i="10"/>
  <c r="BQ43" s="1"/>
  <c r="EX75" i="19"/>
  <c r="AQ74" s="1"/>
  <c r="EX74" s="1"/>
  <c r="EX55"/>
  <c r="AQ54" s="1"/>
  <c r="EX54" s="1"/>
  <c r="EX53"/>
  <c r="AQ52" s="1"/>
  <c r="EX52" s="1"/>
  <c r="EX51"/>
  <c r="AQ50" s="1"/>
  <c r="EX50" s="1"/>
  <c r="EX49"/>
  <c r="AQ48" s="1"/>
  <c r="EX48" s="1"/>
  <c r="EX47"/>
  <c r="AQ46" s="1"/>
  <c r="EX46" s="1"/>
  <c r="EX45"/>
  <c r="AQ44" s="1"/>
  <c r="EX44" s="1"/>
  <c r="EX39"/>
  <c r="AQ38" s="1"/>
  <c r="EX38" s="1"/>
  <c r="EX36"/>
  <c r="AQ90"/>
  <c r="EI33"/>
  <c r="CY33"/>
  <c r="CD33"/>
  <c r="BG33"/>
  <c r="DQ33"/>
  <c r="EI32"/>
  <c r="DQ32"/>
  <c r="CY32"/>
  <c r="CY28" s="1"/>
  <c r="CD32"/>
  <c r="BG32"/>
  <c r="BG28" s="1"/>
  <c r="EI13"/>
  <c r="DQ13"/>
  <c r="DQ9" s="1"/>
  <c r="CY13"/>
  <c r="CY9" s="1"/>
  <c r="CD13"/>
  <c r="BG13"/>
  <c r="AQ13"/>
  <c r="AQ86" s="1"/>
  <c r="EI12"/>
  <c r="EI8" s="1"/>
  <c r="DQ12"/>
  <c r="DQ8" s="1"/>
  <c r="CY12"/>
  <c r="CD12"/>
  <c r="CD8" s="1"/>
  <c r="BG12"/>
  <c r="BG8" s="1"/>
  <c r="BG76" s="1"/>
  <c r="BG18" i="21"/>
  <c r="ES35" i="35"/>
  <c r="BC37" i="38"/>
  <c r="AZ37"/>
  <c r="BC29"/>
  <c r="AZ29"/>
  <c r="AV13" i="1"/>
  <c r="AL36"/>
  <c r="AX40" i="3"/>
  <c r="BO18"/>
  <c r="AX37"/>
  <c r="BO7"/>
  <c r="DS39"/>
  <c r="AB103" i="28"/>
  <c r="AM103"/>
  <c r="AN104"/>
  <c r="AC104"/>
  <c r="DE35" i="9"/>
  <c r="CQ35"/>
  <c r="CE35"/>
  <c r="BQ35"/>
  <c r="BC35"/>
  <c r="AP35"/>
  <c r="EM35" s="1"/>
  <c r="DE34"/>
  <c r="CQ34"/>
  <c r="CE34"/>
  <c r="BQ34"/>
  <c r="DE11"/>
  <c r="CQ11"/>
  <c r="DE10"/>
  <c r="DE43" i="10" s="1"/>
  <c r="CQ10" i="9"/>
  <c r="CE10"/>
  <c r="DE29" i="10"/>
  <c r="CQ29"/>
  <c r="CE29"/>
  <c r="BQ29"/>
  <c r="BC29"/>
  <c r="DY28"/>
  <c r="CQ28"/>
  <c r="CE28"/>
  <c r="BQ28"/>
  <c r="BC28"/>
  <c r="AP28"/>
  <c r="DE11"/>
  <c r="CQ11"/>
  <c r="CE11"/>
  <c r="CE44" s="1"/>
  <c r="BQ11"/>
  <c r="BQ44" s="1"/>
  <c r="BC11"/>
  <c r="CQ10"/>
  <c r="CE10"/>
  <c r="CE43" s="1"/>
  <c r="FB25" i="21"/>
  <c r="AQ24" s="1"/>
  <c r="FB24" s="1"/>
  <c r="DU49" i="15"/>
  <c r="BP49"/>
  <c r="DU48"/>
  <c r="DJ48"/>
  <c r="CU48"/>
  <c r="CC48"/>
  <c r="BP48"/>
  <c r="BE48"/>
  <c r="EI36"/>
  <c r="EI12" s="1"/>
  <c r="EI95" s="1"/>
  <c r="DU36"/>
  <c r="DU12" s="1"/>
  <c r="DU95" s="1"/>
  <c r="DJ36"/>
  <c r="CU36"/>
  <c r="CC36"/>
  <c r="CC12" s="1"/>
  <c r="CC95" s="1"/>
  <c r="BP36"/>
  <c r="BP12" s="1"/>
  <c r="BP95" s="1"/>
  <c r="BE36"/>
  <c r="AQ36"/>
  <c r="DU35"/>
  <c r="DU11" s="1"/>
  <c r="DJ35"/>
  <c r="DJ11" s="1"/>
  <c r="DJ94" s="1"/>
  <c r="CU35"/>
  <c r="CC35"/>
  <c r="BP35"/>
  <c r="ET35" s="1"/>
  <c r="BE35"/>
  <c r="DJ12"/>
  <c r="CU12"/>
  <c r="BE12"/>
  <c r="CU11"/>
  <c r="CU94" s="1"/>
  <c r="CC11"/>
  <c r="EI29" i="19"/>
  <c r="DQ29"/>
  <c r="CY29"/>
  <c r="CD29"/>
  <c r="BG29"/>
  <c r="EI28"/>
  <c r="DQ28"/>
  <c r="DQ76" s="1"/>
  <c r="CD28"/>
  <c r="CD76" s="1"/>
  <c r="EI9"/>
  <c r="CD9"/>
  <c r="CD77" s="1"/>
  <c r="BG9"/>
  <c r="CY8"/>
  <c r="EX27"/>
  <c r="AQ26" s="1"/>
  <c r="EX17"/>
  <c r="AQ16" s="1"/>
  <c r="EX19"/>
  <c r="AQ18" s="1"/>
  <c r="EX18" s="1"/>
  <c r="EX21"/>
  <c r="AQ20" s="1"/>
  <c r="EX20" s="1"/>
  <c r="EX23"/>
  <c r="AQ22" s="1"/>
  <c r="EX22" s="1"/>
  <c r="EX25"/>
  <c r="AQ24" s="1"/>
  <c r="EX24" s="1"/>
  <c r="EX26"/>
  <c r="EX16"/>
  <c r="AJ68" i="11"/>
  <c r="AQ68"/>
  <c r="AQ60"/>
  <c r="AJ60"/>
  <c r="AC60"/>
  <c r="W60"/>
  <c r="AQ47"/>
  <c r="AJ47"/>
  <c r="AC47"/>
  <c r="AC46" s="1"/>
  <c r="W47"/>
  <c r="AQ31"/>
  <c r="AJ31"/>
  <c r="AC31"/>
  <c r="AQ23"/>
  <c r="AJ23"/>
  <c r="AC23"/>
  <c r="W23"/>
  <c r="AQ10"/>
  <c r="AQ9" s="1"/>
  <c r="AJ10"/>
  <c r="AJ9" s="1"/>
  <c r="AC10"/>
  <c r="AC9" s="1"/>
  <c r="DU19" i="21"/>
  <c r="DU18"/>
  <c r="DC19"/>
  <c r="DC18"/>
  <c r="CD19"/>
  <c r="CD18"/>
  <c r="BG19"/>
  <c r="AM16" i="24"/>
  <c r="Y16"/>
  <c r="HE20" i="26"/>
  <c r="HE19"/>
  <c r="HE18"/>
  <c r="EG19"/>
  <c r="EG20"/>
  <c r="GN16"/>
  <c r="FS16"/>
  <c r="EZ16"/>
  <c r="DP16"/>
  <c r="CU16"/>
  <c r="CB16"/>
  <c r="EZ7"/>
  <c r="CB7"/>
  <c r="Q20" i="30"/>
  <c r="Q7"/>
  <c r="Q9"/>
  <c r="Q10"/>
  <c r="Q11"/>
  <c r="Q12"/>
  <c r="Q13"/>
  <c r="Q14"/>
  <c r="Q15"/>
  <c r="Q16"/>
  <c r="Q17"/>
  <c r="Q18"/>
  <c r="Q19"/>
  <c r="Q6"/>
  <c r="E8"/>
  <c r="F8"/>
  <c r="G8"/>
  <c r="H8"/>
  <c r="P8"/>
  <c r="D8"/>
  <c r="BJ15" i="27"/>
  <c r="AP15"/>
  <c r="AZ15"/>
  <c r="AF15"/>
  <c r="BJ8"/>
  <c r="AZ8"/>
  <c r="AP8"/>
  <c r="AF8"/>
  <c r="AI13" i="22"/>
  <c r="AR10"/>
  <c r="AI10"/>
  <c r="AR7"/>
  <c r="AI7"/>
  <c r="DB9" i="20"/>
  <c r="DB8" s="1"/>
  <c r="BZ9"/>
  <c r="BZ8" s="1"/>
  <c r="AX9"/>
  <c r="AX8" s="1"/>
  <c r="K9" i="18"/>
  <c r="J9"/>
  <c r="EG9" i="17"/>
  <c r="BQ9"/>
  <c r="CH9"/>
  <c r="CY9"/>
  <c r="DP9"/>
  <c r="AZ9"/>
  <c r="E334" i="41"/>
  <c r="E338"/>
  <c r="E340"/>
  <c r="E332"/>
  <c r="DB15" i="14"/>
  <c r="AX15"/>
  <c r="BZ15"/>
  <c r="DB8"/>
  <c r="BZ8"/>
  <c r="EW34" i="8"/>
  <c r="BG33" s="1"/>
  <c r="EW33"/>
  <c r="EW30"/>
  <c r="BG27" s="1"/>
  <c r="EW27" s="1"/>
  <c r="EW26"/>
  <c r="BG25" s="1"/>
  <c r="EW25" s="1"/>
  <c r="EW24"/>
  <c r="BG23" s="1"/>
  <c r="BG21" s="1"/>
  <c r="EW20"/>
  <c r="BG19" s="1"/>
  <c r="EW19" s="1"/>
  <c r="EW14"/>
  <c r="BG13" s="1"/>
  <c r="EW13" s="1"/>
  <c r="EW16"/>
  <c r="BG15" s="1"/>
  <c r="EW15" s="1"/>
  <c r="EW18"/>
  <c r="BG17" s="1"/>
  <c r="EW17" s="1"/>
  <c r="DU22"/>
  <c r="DU21"/>
  <c r="CX22"/>
  <c r="CX21"/>
  <c r="BX21"/>
  <c r="BX22"/>
  <c r="BG22"/>
  <c r="DU12"/>
  <c r="DU9" s="1"/>
  <c r="DU11"/>
  <c r="CX11"/>
  <c r="CX8" s="1"/>
  <c r="CX12"/>
  <c r="BX11"/>
  <c r="BX8" s="1"/>
  <c r="BX12"/>
  <c r="BX9" s="1"/>
  <c r="BG12"/>
  <c r="BG9" s="1"/>
  <c r="BG41"/>
  <c r="CB17" i="6"/>
  <c r="AT17"/>
  <c r="CB9"/>
  <c r="AT9"/>
  <c r="GD34" i="4"/>
  <c r="GD36"/>
  <c r="GD38"/>
  <c r="FD45"/>
  <c r="AP44" s="1"/>
  <c r="GR44" s="1"/>
  <c r="FD36"/>
  <c r="AP35" s="1"/>
  <c r="BP35" s="1"/>
  <c r="GD35" s="1"/>
  <c r="FD38"/>
  <c r="AP37" s="1"/>
  <c r="BP37" s="1"/>
  <c r="GD37" s="1"/>
  <c r="FD40"/>
  <c r="AP39" s="1"/>
  <c r="GR39" s="1"/>
  <c r="FD43"/>
  <c r="AP42" s="1"/>
  <c r="GR42" s="1"/>
  <c r="FD31"/>
  <c r="FD29"/>
  <c r="AP28" s="1"/>
  <c r="BP28" s="1"/>
  <c r="FD34"/>
  <c r="AP33" s="1"/>
  <c r="FD33" s="1"/>
  <c r="FD19"/>
  <c r="AP18" s="1"/>
  <c r="BP18" s="1"/>
  <c r="FD23"/>
  <c r="AP22" s="1"/>
  <c r="BP22" s="1"/>
  <c r="FD25"/>
  <c r="AP24" s="1"/>
  <c r="BP24" s="1"/>
  <c r="FD27"/>
  <c r="AP26" s="1"/>
  <c r="BP26" s="1"/>
  <c r="EQ15"/>
  <c r="EQ16"/>
  <c r="EQ12"/>
  <c r="EQ10"/>
  <c r="EE16"/>
  <c r="EE12" s="1"/>
  <c r="DT16"/>
  <c r="DT12"/>
  <c r="DE16"/>
  <c r="DE12" s="1"/>
  <c r="CT16"/>
  <c r="CT12"/>
  <c r="CC12"/>
  <c r="EE15"/>
  <c r="EE10"/>
  <c r="DT10"/>
  <c r="DE15"/>
  <c r="DE10" s="1"/>
  <c r="CT15"/>
  <c r="CT10"/>
  <c r="CC15"/>
  <c r="CC10" s="1"/>
  <c r="DT19" i="3"/>
  <c r="CP19"/>
  <c r="BO19"/>
  <c r="DT18"/>
  <c r="CP18"/>
  <c r="DT8"/>
  <c r="CP8"/>
  <c r="BO8"/>
  <c r="DT7"/>
  <c r="CP7"/>
  <c r="EV22"/>
  <c r="AX21" s="1"/>
  <c r="EV21" s="1"/>
  <c r="EV24"/>
  <c r="AX23" s="1"/>
  <c r="EV23" s="1"/>
  <c r="EV26"/>
  <c r="AX25" s="1"/>
  <c r="EV25" s="1"/>
  <c r="EV28"/>
  <c r="AX27" s="1"/>
  <c r="EV27" s="1"/>
  <c r="EV30"/>
  <c r="AX29" s="1"/>
  <c r="EV29" s="1"/>
  <c r="EV17"/>
  <c r="AX16" s="1"/>
  <c r="EV16" s="1"/>
  <c r="EV11"/>
  <c r="AX10" s="1"/>
  <c r="EV10" s="1"/>
  <c r="EV13"/>
  <c r="AX12" s="1"/>
  <c r="EV12" s="1"/>
  <c r="EV15"/>
  <c r="AX14" s="1"/>
  <c r="EV14" s="1"/>
  <c r="CO28" i="1"/>
  <c r="AG27" s="1"/>
  <c r="CO18"/>
  <c r="AG17" s="1"/>
  <c r="CO20"/>
  <c r="AG19" s="1"/>
  <c r="CO19" s="1"/>
  <c r="CO22"/>
  <c r="AG21" s="1"/>
  <c r="CO21" s="1"/>
  <c r="CO24"/>
  <c r="AG23" s="1"/>
  <c r="CO23" s="1"/>
  <c r="CO26"/>
  <c r="AG25" s="1"/>
  <c r="CO25" s="1"/>
  <c r="CO15"/>
  <c r="CO13" s="1"/>
  <c r="CJ28"/>
  <c r="AB27" s="1"/>
  <c r="CJ27" s="1"/>
  <c r="CJ18"/>
  <c r="AB17" s="1"/>
  <c r="CJ20"/>
  <c r="AB19" s="1"/>
  <c r="CJ19" s="1"/>
  <c r="CJ22"/>
  <c r="AB21" s="1"/>
  <c r="CJ21" s="1"/>
  <c r="CJ24"/>
  <c r="AB23" s="1"/>
  <c r="CJ23" s="1"/>
  <c r="CJ26"/>
  <c r="AB25" s="1"/>
  <c r="CJ25" s="1"/>
  <c r="CJ17"/>
  <c r="CD28"/>
  <c r="V27" s="1"/>
  <c r="CD18"/>
  <c r="V17" s="1"/>
  <c r="CD20"/>
  <c r="V19" s="1"/>
  <c r="CD22"/>
  <c r="V21" s="1"/>
  <c r="AL21" s="1"/>
  <c r="CD24"/>
  <c r="V23" s="1"/>
  <c r="CD26"/>
  <c r="V25" s="1"/>
  <c r="AL25" s="1"/>
  <c r="CD15"/>
  <c r="CT15" s="1"/>
  <c r="AG13"/>
  <c r="FA23" i="2"/>
  <c r="BG22" s="1"/>
  <c r="FA22" s="1"/>
  <c r="FA17"/>
  <c r="BG16" s="1"/>
  <c r="FA16" s="1"/>
  <c r="FA19"/>
  <c r="BG18" s="1"/>
  <c r="FA18" s="1"/>
  <c r="FA21"/>
  <c r="BG20" s="1"/>
  <c r="FA20" s="1"/>
  <c r="EJ23"/>
  <c r="AP22" s="1"/>
  <c r="EJ22" s="1"/>
  <c r="EJ17"/>
  <c r="AP16" s="1"/>
  <c r="EJ16" s="1"/>
  <c r="EJ19"/>
  <c r="AP18" s="1"/>
  <c r="EJ18" s="1"/>
  <c r="EJ21"/>
  <c r="AP20" s="1"/>
  <c r="EJ20" s="1"/>
  <c r="EJ14"/>
  <c r="CD13" i="1"/>
  <c r="BY13"/>
  <c r="BY12"/>
  <c r="BT13"/>
  <c r="BT12"/>
  <c r="BP12"/>
  <c r="BP13"/>
  <c r="BK12"/>
  <c r="V13"/>
  <c r="BK13"/>
  <c r="BF12"/>
  <c r="BF13"/>
  <c r="BA12"/>
  <c r="BA13"/>
  <c r="AV12"/>
  <c r="AP12"/>
  <c r="AB13"/>
  <c r="AP13"/>
  <c r="CM73" i="31"/>
  <c r="CM43"/>
  <c r="DE15" i="32"/>
  <c r="CM15"/>
  <c r="BU15"/>
  <c r="C254" i="41" s="1"/>
  <c r="E254" s="1"/>
  <c r="DE14" i="32"/>
  <c r="C253" i="41" s="1"/>
  <c r="E253" s="1"/>
  <c r="CM14" i="32"/>
  <c r="BU14"/>
  <c r="ES58" i="35"/>
  <c r="ES57"/>
  <c r="ES55"/>
  <c r="ES54"/>
  <c r="ES53"/>
  <c r="ES51"/>
  <c r="ES33"/>
  <c r="ES36"/>
  <c r="ES32"/>
  <c r="ES31"/>
  <c r="ES29"/>
  <c r="EQ24"/>
  <c r="AC7" i="38"/>
  <c r="AZ23" s="1"/>
  <c r="CG21" i="34"/>
  <c r="DF13"/>
  <c r="CG13"/>
  <c r="CG11"/>
  <c r="CG14" s="1"/>
  <c r="DF11"/>
  <c r="F230" i="41" s="1"/>
  <c r="EE31" i="34"/>
  <c r="EE29"/>
  <c r="EE20"/>
  <c r="EE15"/>
  <c r="EE13"/>
  <c r="EQ49" i="35"/>
  <c r="EQ47"/>
  <c r="EQ46"/>
  <c r="EQ45"/>
  <c r="EQ43"/>
  <c r="EQ25"/>
  <c r="EQ23"/>
  <c r="EQ21"/>
  <c r="EQ27"/>
  <c r="EN49" i="40"/>
  <c r="EN88" s="1"/>
  <c r="EZ39" i="10"/>
  <c r="C328" i="41" s="1"/>
  <c r="E328" s="1"/>
  <c r="EZ37" i="10"/>
  <c r="C326" i="41" s="1"/>
  <c r="E326" s="1"/>
  <c r="EZ34" i="10"/>
  <c r="EZ30"/>
  <c r="C322" i="41" s="1"/>
  <c r="E322" s="1"/>
  <c r="EZ52" i="9"/>
  <c r="C316" i="41" s="1"/>
  <c r="E316" s="1"/>
  <c r="EZ50" i="9"/>
  <c r="EZ46"/>
  <c r="EZ44"/>
  <c r="EZ42"/>
  <c r="EZ40"/>
  <c r="EZ36"/>
  <c r="BC64"/>
  <c r="AN47" i="28"/>
  <c r="C219" i="41" s="1"/>
  <c r="E219" s="1"/>
  <c r="AC47" i="28"/>
  <c r="F218" i="41" s="1"/>
  <c r="FB27" i="21"/>
  <c r="AQ26" s="1"/>
  <c r="FT26" s="1"/>
  <c r="FB23"/>
  <c r="AQ16"/>
  <c r="FT16" s="1"/>
  <c r="FB17"/>
  <c r="AQ12"/>
  <c r="FT12" s="1"/>
  <c r="AQ18"/>
  <c r="FT18" s="1"/>
  <c r="FB19"/>
  <c r="C173" i="41" s="1"/>
  <c r="E173" s="1"/>
  <c r="AQ8" i="21"/>
  <c r="FB9"/>
  <c r="AQ68" i="19"/>
  <c r="AQ69"/>
  <c r="AQ66"/>
  <c r="AQ64"/>
  <c r="AQ62"/>
  <c r="AQ60"/>
  <c r="AQ58"/>
  <c r="AQ32"/>
  <c r="AQ28"/>
  <c r="AQ29"/>
  <c r="FP29" s="1"/>
  <c r="AQ8"/>
  <c r="AQ72" i="15"/>
  <c r="AQ74"/>
  <c r="FQ22" i="10"/>
  <c r="AP10"/>
  <c r="AP43"/>
  <c r="EW9" i="8"/>
  <c r="GF45" i="4"/>
  <c r="GF43"/>
  <c r="GF40"/>
  <c r="F36" i="41" s="1"/>
  <c r="GD31" i="4"/>
  <c r="F21" i="41" s="1"/>
  <c r="AX61" i="35"/>
  <c r="CK70"/>
  <c r="H24" i="36"/>
  <c r="F221" i="41" s="1"/>
  <c r="E24" i="36"/>
  <c r="D6"/>
  <c r="AB8" i="37"/>
  <c r="C235" i="41" s="1"/>
  <c r="E235" s="1"/>
  <c r="AN37" i="38"/>
  <c r="C215" i="41" s="1"/>
  <c r="E215" s="1"/>
  <c r="AN29" i="38"/>
  <c r="AC37"/>
  <c r="C214" i="41" s="1"/>
  <c r="E214" s="1"/>
  <c r="AC29" i="38"/>
  <c r="F212" i="41" s="1"/>
  <c r="AN23" i="38"/>
  <c r="C211" i="41" s="1"/>
  <c r="E211" s="1"/>
  <c r="AC23" i="38"/>
  <c r="EV19" i="3"/>
  <c r="AX18" s="1"/>
  <c r="FP18" s="1"/>
  <c r="EV8"/>
  <c r="AX7" s="1"/>
  <c r="BV107" i="31"/>
  <c r="DE28" i="32"/>
  <c r="C289" i="41" s="1"/>
  <c r="E289" s="1"/>
  <c r="CM28" i="32"/>
  <c r="C288" i="41" s="1"/>
  <c r="E288" s="1"/>
  <c r="BU28" i="32"/>
  <c r="C287" i="41" s="1"/>
  <c r="E287" s="1"/>
  <c r="DE27" i="32"/>
  <c r="C286" i="41" s="1"/>
  <c r="E286" s="1"/>
  <c r="CM27" i="32"/>
  <c r="C285" i="41" s="1"/>
  <c r="E285" s="1"/>
  <c r="BU27" i="32"/>
  <c r="DE26"/>
  <c r="C283" i="41" s="1"/>
  <c r="E283" s="1"/>
  <c r="CM26" i="32"/>
  <c r="C282" i="41" s="1"/>
  <c r="E282" s="1"/>
  <c r="BU26" i="32"/>
  <c r="C281" i="41" s="1"/>
  <c r="E281" s="1"/>
  <c r="F292"/>
  <c r="DE24" i="32"/>
  <c r="C292" i="41" s="1"/>
  <c r="E292" s="1"/>
  <c r="CM24" i="32"/>
  <c r="BU24"/>
  <c r="DE23"/>
  <c r="C274" i="41" s="1"/>
  <c r="E274" s="1"/>
  <c r="CM23" i="32"/>
  <c r="C273" i="41" s="1"/>
  <c r="E273" s="1"/>
  <c r="BU23" i="32"/>
  <c r="DE19"/>
  <c r="BU19"/>
  <c r="C266" i="41" s="1"/>
  <c r="E266" s="1"/>
  <c r="DE17" i="32"/>
  <c r="CM17"/>
  <c r="BU17"/>
  <c r="DE16"/>
  <c r="C259" i="41" s="1"/>
  <c r="E259" s="1"/>
  <c r="CM16" i="32"/>
  <c r="C258" i="41" s="1"/>
  <c r="E258" s="1"/>
  <c r="BU16" i="32"/>
  <c r="DE13"/>
  <c r="CM13"/>
  <c r="C249" i="41" s="1"/>
  <c r="E249" s="1"/>
  <c r="BU13" i="32"/>
  <c r="DE12"/>
  <c r="CM12"/>
  <c r="BU12"/>
  <c r="C245" i="41" s="1"/>
  <c r="E245" s="1"/>
  <c r="DE11" i="32"/>
  <c r="CM11"/>
  <c r="BU11"/>
  <c r="DE10"/>
  <c r="DE21" s="1"/>
  <c r="CM10"/>
  <c r="BU10"/>
  <c r="AM33" i="37"/>
  <c r="AM15"/>
  <c r="F232" i="41" s="1"/>
  <c r="AB33" i="37"/>
  <c r="C233" i="41" s="1"/>
  <c r="E233" s="1"/>
  <c r="AB15" i="37"/>
  <c r="G21" i="36"/>
  <c r="G23"/>
  <c r="F225" i="41" s="1"/>
  <c r="D21" i="36"/>
  <c r="C226" i="41" s="1"/>
  <c r="E226" s="1"/>
  <c r="D23" i="36"/>
  <c r="AM7" i="28"/>
  <c r="AQ59" i="19"/>
  <c r="F204" i="41" s="1"/>
  <c r="AQ61" i="19"/>
  <c r="AQ41"/>
  <c r="F201" i="41" s="1"/>
  <c r="AQ33" i="19"/>
  <c r="AQ65"/>
  <c r="C198" i="41" s="1"/>
  <c r="E198" s="1"/>
  <c r="AQ63" i="19"/>
  <c r="F195" i="41" s="1"/>
  <c r="AQ67" i="19"/>
  <c r="AQ9"/>
  <c r="AQ27" i="21"/>
  <c r="FT27" s="1"/>
  <c r="AQ23"/>
  <c r="FB26"/>
  <c r="AQ19"/>
  <c r="FB18"/>
  <c r="C172" i="41" s="1"/>
  <c r="E172" s="1"/>
  <c r="AT9" i="24"/>
  <c r="AT20" s="1"/>
  <c r="AT16"/>
  <c r="F165" i="41" s="1"/>
  <c r="AQ17" i="21"/>
  <c r="FT17" s="1"/>
  <c r="AQ13"/>
  <c r="FB16"/>
  <c r="AQ9"/>
  <c r="DD17" i="35"/>
  <c r="DD70" s="1"/>
  <c r="DW61"/>
  <c r="F149" i="41" s="1"/>
  <c r="DD39" i="35"/>
  <c r="DD71" s="1"/>
  <c r="DD61"/>
  <c r="F146" i="41" s="1"/>
  <c r="BS17" i="35"/>
  <c r="BS70" s="1"/>
  <c r="BS39"/>
  <c r="BS71" s="1"/>
  <c r="BS61"/>
  <c r="F139" i="41" s="1"/>
  <c r="AX17" i="35"/>
  <c r="AX70" s="1"/>
  <c r="F136" i="41"/>
  <c r="CM107" i="31"/>
  <c r="C135" i="41" s="1"/>
  <c r="E135" s="1"/>
  <c r="BV108" i="31"/>
  <c r="C133" i="41" s="1"/>
  <c r="E133" s="1"/>
  <c r="AP11" i="10"/>
  <c r="AQ73" i="15"/>
  <c r="AQ75"/>
  <c r="AF9" i="24"/>
  <c r="AF20" s="1"/>
  <c r="AF16"/>
  <c r="C62" i="41" s="1"/>
  <c r="E62" s="1"/>
  <c r="AP29" i="9"/>
  <c r="C58" i="41" s="1"/>
  <c r="E58" s="1"/>
  <c r="BR45" i="4"/>
  <c r="GF44"/>
  <c r="C41" i="41" s="1"/>
  <c r="E41" s="1"/>
  <c r="BR43" i="4"/>
  <c r="F40" i="41" s="1"/>
  <c r="GF42" i="4"/>
  <c r="C38" i="41" s="1"/>
  <c r="E38" s="1"/>
  <c r="BR40" i="4"/>
  <c r="GF39"/>
  <c r="F35" i="41" s="1"/>
  <c r="EW8" i="8"/>
  <c r="BP53" i="4"/>
  <c r="AX8" i="3"/>
  <c r="EV7"/>
  <c r="C14" i="41" s="1"/>
  <c r="E14" s="1"/>
  <c r="AX19" i="3"/>
  <c r="EV18"/>
  <c r="C8" i="41" s="1"/>
  <c r="E8" s="1"/>
  <c r="C225"/>
  <c r="E225" s="1"/>
  <c r="C224"/>
  <c r="E224" s="1"/>
  <c r="C223"/>
  <c r="C221"/>
  <c r="E221" s="1"/>
  <c r="C220"/>
  <c r="F224"/>
  <c r="F223"/>
  <c r="F220"/>
  <c r="F219"/>
  <c r="F215"/>
  <c r="C213"/>
  <c r="E213" s="1"/>
  <c r="F213"/>
  <c r="F214"/>
  <c r="C212"/>
  <c r="E212" s="1"/>
  <c r="C210"/>
  <c r="E210" s="1"/>
  <c r="F210"/>
  <c r="E339"/>
  <c r="E337"/>
  <c r="E335"/>
  <c r="E333"/>
  <c r="E330"/>
  <c r="E329"/>
  <c r="F328"/>
  <c r="F327"/>
  <c r="C327"/>
  <c r="F326"/>
  <c r="F325"/>
  <c r="C325"/>
  <c r="E325" s="1"/>
  <c r="F324"/>
  <c r="C324"/>
  <c r="F323"/>
  <c r="C323"/>
  <c r="F322"/>
  <c r="F321"/>
  <c r="C321"/>
  <c r="E321" s="1"/>
  <c r="F320"/>
  <c r="F319"/>
  <c r="C319"/>
  <c r="F318"/>
  <c r="F317"/>
  <c r="F316"/>
  <c r="F315"/>
  <c r="C315"/>
  <c r="F314"/>
  <c r="C314"/>
  <c r="E314" s="1"/>
  <c r="F313"/>
  <c r="C313"/>
  <c r="E313" s="1"/>
  <c r="F312"/>
  <c r="C312"/>
  <c r="F311"/>
  <c r="C311"/>
  <c r="F310"/>
  <c r="C310"/>
  <c r="E310" s="1"/>
  <c r="F309"/>
  <c r="C309"/>
  <c r="E309" s="1"/>
  <c r="F308"/>
  <c r="C308"/>
  <c r="E308" s="1"/>
  <c r="F307"/>
  <c r="C307"/>
  <c r="F306"/>
  <c r="C306"/>
  <c r="E306" s="1"/>
  <c r="F305"/>
  <c r="C305"/>
  <c r="E305" s="1"/>
  <c r="F304"/>
  <c r="C304"/>
  <c r="E304" s="1"/>
  <c r="F303"/>
  <c r="C303"/>
  <c r="E303" s="1"/>
  <c r="F302"/>
  <c r="F301"/>
  <c r="F298"/>
  <c r="F297"/>
  <c r="F296"/>
  <c r="F295"/>
  <c r="F294"/>
  <c r="F293"/>
  <c r="F289"/>
  <c r="F288"/>
  <c r="F287"/>
  <c r="F286"/>
  <c r="F285"/>
  <c r="F284"/>
  <c r="C284"/>
  <c r="E284" s="1"/>
  <c r="F283"/>
  <c r="F282"/>
  <c r="F281"/>
  <c r="F277"/>
  <c r="F276"/>
  <c r="C276"/>
  <c r="E276" s="1"/>
  <c r="F275"/>
  <c r="C275"/>
  <c r="F274"/>
  <c r="F273"/>
  <c r="F272"/>
  <c r="C272"/>
  <c r="E272" s="1"/>
  <c r="F271"/>
  <c r="C271"/>
  <c r="F270"/>
  <c r="C270"/>
  <c r="E270" s="1"/>
  <c r="F269"/>
  <c r="C269"/>
  <c r="F268"/>
  <c r="C268"/>
  <c r="E268" s="1"/>
  <c r="F267"/>
  <c r="F266"/>
  <c r="F265"/>
  <c r="C265"/>
  <c r="F262"/>
  <c r="C262"/>
  <c r="E262" s="1"/>
  <c r="F261"/>
  <c r="C261"/>
  <c r="F260"/>
  <c r="C260"/>
  <c r="E260" s="1"/>
  <c r="F259"/>
  <c r="F258"/>
  <c r="F257"/>
  <c r="C257"/>
  <c r="E257" s="1"/>
  <c r="F256"/>
  <c r="C256"/>
  <c r="E256" s="1"/>
  <c r="F255"/>
  <c r="C255"/>
  <c r="F254"/>
  <c r="F253"/>
  <c r="F252"/>
  <c r="C252"/>
  <c r="E252" s="1"/>
  <c r="F251"/>
  <c r="C251"/>
  <c r="E251" s="1"/>
  <c r="F250"/>
  <c r="C250"/>
  <c r="E250" s="1"/>
  <c r="F249"/>
  <c r="F248"/>
  <c r="C248"/>
  <c r="E248" s="1"/>
  <c r="F247"/>
  <c r="C247"/>
  <c r="F246"/>
  <c r="C246"/>
  <c r="E246" s="1"/>
  <c r="F245"/>
  <c r="F244"/>
  <c r="C244"/>
  <c r="E244" s="1"/>
  <c r="F243"/>
  <c r="C243"/>
  <c r="F242"/>
  <c r="C242"/>
  <c r="E242" s="1"/>
  <c r="C240"/>
  <c r="E240" s="1"/>
  <c r="F239"/>
  <c r="C239"/>
  <c r="F234"/>
  <c r="C234"/>
  <c r="E234" s="1"/>
  <c r="F233"/>
  <c r="C232"/>
  <c r="E232" s="1"/>
  <c r="F231"/>
  <c r="C231"/>
  <c r="C230"/>
  <c r="E230" s="1"/>
  <c r="F217"/>
  <c r="C217"/>
  <c r="F216"/>
  <c r="C216"/>
  <c r="E216" s="1"/>
  <c r="E209"/>
  <c r="E208"/>
  <c r="C201"/>
  <c r="E201" s="1"/>
  <c r="C195"/>
  <c r="E195" s="1"/>
  <c r="F192"/>
  <c r="C192"/>
  <c r="F189"/>
  <c r="C189"/>
  <c r="E189" s="1"/>
  <c r="F188"/>
  <c r="F186"/>
  <c r="C186"/>
  <c r="F180"/>
  <c r="F179"/>
  <c r="F178"/>
  <c r="C178"/>
  <c r="E178" s="1"/>
  <c r="F174"/>
  <c r="C174"/>
  <c r="E174" s="1"/>
  <c r="F173"/>
  <c r="F171"/>
  <c r="C171"/>
  <c r="E171" s="1"/>
  <c r="F170"/>
  <c r="C165"/>
  <c r="E165" s="1"/>
  <c r="F164"/>
  <c r="C164"/>
  <c r="E164" s="1"/>
  <c r="F163"/>
  <c r="C163"/>
  <c r="F162"/>
  <c r="F158"/>
  <c r="C158"/>
  <c r="E158" s="1"/>
  <c r="F157"/>
  <c r="C157"/>
  <c r="E157" s="1"/>
  <c r="F156"/>
  <c r="C156"/>
  <c r="E156" s="1"/>
  <c r="F154"/>
  <c r="C154"/>
  <c r="E154" s="1"/>
  <c r="C149"/>
  <c r="C148"/>
  <c r="E148" s="1"/>
  <c r="C146"/>
  <c r="E146" s="1"/>
  <c r="F141"/>
  <c r="C141"/>
  <c r="E141" s="1"/>
  <c r="F138"/>
  <c r="C138"/>
  <c r="E138" s="1"/>
  <c r="F137"/>
  <c r="C137"/>
  <c r="E137" s="1"/>
  <c r="C136"/>
  <c r="E136" s="1"/>
  <c r="F133"/>
  <c r="F129"/>
  <c r="C129"/>
  <c r="E129" s="1"/>
  <c r="F128"/>
  <c r="C128"/>
  <c r="E128" s="1"/>
  <c r="F127"/>
  <c r="C127"/>
  <c r="E127" s="1"/>
  <c r="F126"/>
  <c r="F125"/>
  <c r="E119"/>
  <c r="F117"/>
  <c r="F116"/>
  <c r="F114"/>
  <c r="F113"/>
  <c r="F111"/>
  <c r="C111"/>
  <c r="F110"/>
  <c r="C110"/>
  <c r="E110" s="1"/>
  <c r="F109"/>
  <c r="C109"/>
  <c r="E109" s="1"/>
  <c r="F108"/>
  <c r="C108"/>
  <c r="E108" s="1"/>
  <c r="F107"/>
  <c r="C107"/>
  <c r="E107" s="1"/>
  <c r="F106"/>
  <c r="C106"/>
  <c r="E106" s="1"/>
  <c r="F102"/>
  <c r="F99"/>
  <c r="C99"/>
  <c r="E99" s="1"/>
  <c r="F98"/>
  <c r="C98"/>
  <c r="E98" s="1"/>
  <c r="F97"/>
  <c r="C97"/>
  <c r="E97" s="1"/>
  <c r="F96"/>
  <c r="C96"/>
  <c r="E96" s="1"/>
  <c r="F95"/>
  <c r="C95"/>
  <c r="F94"/>
  <c r="C94"/>
  <c r="E94" s="1"/>
  <c r="F93"/>
  <c r="C93"/>
  <c r="F92"/>
  <c r="C92"/>
  <c r="F91"/>
  <c r="C91"/>
  <c r="E91" s="1"/>
  <c r="F84"/>
  <c r="C84"/>
  <c r="E84" s="1"/>
  <c r="F83"/>
  <c r="F78"/>
  <c r="C78"/>
  <c r="E78" s="1"/>
  <c r="F77"/>
  <c r="C77"/>
  <c r="E77" s="1"/>
  <c r="F75"/>
  <c r="C75"/>
  <c r="E75" s="1"/>
  <c r="F72"/>
  <c r="C72"/>
  <c r="E72" s="1"/>
  <c r="F69"/>
  <c r="C69"/>
  <c r="E69" s="1"/>
  <c r="F68"/>
  <c r="C68"/>
  <c r="E68" s="1"/>
  <c r="F67"/>
  <c r="F63"/>
  <c r="F61"/>
  <c r="C61"/>
  <c r="E61" s="1"/>
  <c r="F60"/>
  <c r="C60"/>
  <c r="F56"/>
  <c r="C56"/>
  <c r="E56" s="1"/>
  <c r="F55"/>
  <c r="F54"/>
  <c r="C54"/>
  <c r="E54" s="1"/>
  <c r="F53"/>
  <c r="C53"/>
  <c r="F52"/>
  <c r="C52"/>
  <c r="F51"/>
  <c r="C51"/>
  <c r="E51" s="1"/>
  <c r="F50"/>
  <c r="C50"/>
  <c r="E50" s="1"/>
  <c r="F49"/>
  <c r="C49"/>
  <c r="E49" s="1"/>
  <c r="F48"/>
  <c r="C48"/>
  <c r="E48" s="1"/>
  <c r="F47"/>
  <c r="C47"/>
  <c r="E47" s="1"/>
  <c r="F43"/>
  <c r="C43"/>
  <c r="E43" s="1"/>
  <c r="F42"/>
  <c r="C42"/>
  <c r="F39"/>
  <c r="C39"/>
  <c r="E39" s="1"/>
  <c r="F37"/>
  <c r="C37"/>
  <c r="F31"/>
  <c r="C31"/>
  <c r="E31" s="1"/>
  <c r="F30"/>
  <c r="F28"/>
  <c r="C28"/>
  <c r="E28" s="1"/>
  <c r="F25"/>
  <c r="C25"/>
  <c r="E25" s="1"/>
  <c r="F22"/>
  <c r="C22"/>
  <c r="E22" s="1"/>
  <c r="C21"/>
  <c r="E21" s="1"/>
  <c r="F16"/>
  <c r="C16"/>
  <c r="E16" s="1"/>
  <c r="F15"/>
  <c r="C15"/>
  <c r="F13"/>
  <c r="C13"/>
  <c r="E13" s="1"/>
  <c r="C12"/>
  <c r="E12" s="1"/>
  <c r="F9"/>
  <c r="E336"/>
  <c r="E331"/>
  <c r="E327"/>
  <c r="E324"/>
  <c r="E323"/>
  <c r="E319"/>
  <c r="E315"/>
  <c r="E312"/>
  <c r="E311"/>
  <c r="E307"/>
  <c r="E275"/>
  <c r="E271"/>
  <c r="E269"/>
  <c r="E265"/>
  <c r="E261"/>
  <c r="E255"/>
  <c r="E247"/>
  <c r="E243"/>
  <c r="E239"/>
  <c r="E231"/>
  <c r="E223"/>
  <c r="E220"/>
  <c r="E217"/>
  <c r="E192"/>
  <c r="E186"/>
  <c r="E168"/>
  <c r="E167"/>
  <c r="E163"/>
  <c r="E149"/>
  <c r="E120"/>
  <c r="E111"/>
  <c r="E95"/>
  <c r="E93"/>
  <c r="E92"/>
  <c r="E60"/>
  <c r="E53"/>
  <c r="E52"/>
  <c r="E42"/>
  <c r="E37"/>
  <c r="E15"/>
  <c r="BG77" i="19"/>
  <c r="AQ77"/>
  <c r="BU29" i="32"/>
  <c r="C293" i="41" s="1"/>
  <c r="E293" s="1"/>
  <c r="CM29" i="32"/>
  <c r="C294" i="41" s="1"/>
  <c r="E294" s="1"/>
  <c r="DE29" i="32"/>
  <c r="C295" i="41" s="1"/>
  <c r="E295" s="1"/>
  <c r="F70" l="1"/>
  <c r="C76"/>
  <c r="E76" s="1"/>
  <c r="AG14" i="1"/>
  <c r="CO14" s="1"/>
  <c r="AG12"/>
  <c r="C228" i="41"/>
  <c r="E228" s="1"/>
  <c r="FD35" i="4"/>
  <c r="AX68" i="11"/>
  <c r="FD39" i="4"/>
  <c r="GS39" s="1"/>
  <c r="C70" i="41"/>
  <c r="E70" s="1"/>
  <c r="C67"/>
  <c r="E67" s="1"/>
  <c r="C82"/>
  <c r="E82" s="1"/>
  <c r="DF14" i="34"/>
  <c r="EE21"/>
  <c r="F341" i="41"/>
  <c r="C341"/>
  <c r="E341" s="1"/>
  <c r="F123"/>
  <c r="C123"/>
  <c r="AQ89" i="19"/>
  <c r="EX89"/>
  <c r="CY76"/>
  <c r="AX39" i="3"/>
  <c r="EV39"/>
  <c r="DU8" i="8"/>
  <c r="CX9"/>
  <c r="EW23"/>
  <c r="F19" i="41"/>
  <c r="C19"/>
  <c r="E19" s="1"/>
  <c r="EW22" i="8"/>
  <c r="F17" i="41"/>
  <c r="C17"/>
  <c r="ET75" i="15"/>
  <c r="FT75"/>
  <c r="ET73"/>
  <c r="FT73"/>
  <c r="FT13" i="21"/>
  <c r="F346" i="41"/>
  <c r="C346"/>
  <c r="FT23" i="21"/>
  <c r="F349" i="41"/>
  <c r="C349"/>
  <c r="F18"/>
  <c r="C18"/>
  <c r="ET74" i="15"/>
  <c r="FT74"/>
  <c r="ET72"/>
  <c r="FT72"/>
  <c r="AQ76" i="19"/>
  <c r="FP28"/>
  <c r="AQ22" i="21"/>
  <c r="FT22" s="1"/>
  <c r="F350" i="41"/>
  <c r="C350"/>
  <c r="F351"/>
  <c r="C351"/>
  <c r="F12"/>
  <c r="EG76" i="19"/>
  <c r="CY77"/>
  <c r="DU94" i="15"/>
  <c r="EI94"/>
  <c r="CC94"/>
  <c r="DY87" i="40"/>
  <c r="DY88" s="1"/>
  <c r="EQ61" i="35"/>
  <c r="F8" i="41"/>
  <c r="C29"/>
  <c r="E29" s="1"/>
  <c r="C36"/>
  <c r="E36" s="1"/>
  <c r="F38"/>
  <c r="F58"/>
  <c r="C114"/>
  <c r="E114" s="1"/>
  <c r="C139"/>
  <c r="E139" s="1"/>
  <c r="F166"/>
  <c r="F172"/>
  <c r="C264"/>
  <c r="E264" s="1"/>
  <c r="F6"/>
  <c r="F5"/>
  <c r="C40"/>
  <c r="E40" s="1"/>
  <c r="F145"/>
  <c r="EN139" i="40"/>
  <c r="EG16" i="26"/>
  <c r="HE16"/>
  <c r="Q8" i="30"/>
  <c r="DQ77" i="19"/>
  <c r="AX23" i="11"/>
  <c r="W9"/>
  <c r="W46"/>
  <c r="AX47"/>
  <c r="EX76" i="19"/>
  <c r="DJ95" i="15"/>
  <c r="DE44" i="10"/>
  <c r="AX60" i="11"/>
  <c r="EG77" i="19"/>
  <c r="CU95" i="15"/>
  <c r="FH35"/>
  <c r="FH11" s="1"/>
  <c r="BE49"/>
  <c r="FH49" s="1"/>
  <c r="ET77"/>
  <c r="F71" i="41"/>
  <c r="F74"/>
  <c r="F76"/>
  <c r="E123"/>
  <c r="EM11" i="10"/>
  <c r="FT9" i="21"/>
  <c r="FT8"/>
  <c r="AQ46" i="11"/>
  <c r="EX13" i="19"/>
  <c r="EX86" s="1"/>
  <c r="BP11" i="15"/>
  <c r="BP94" s="1"/>
  <c r="FH36"/>
  <c r="FH12" s="1"/>
  <c r="EX90" i="19"/>
  <c r="DY44" i="10"/>
  <c r="EM29"/>
  <c r="C71" i="41"/>
  <c r="E71" s="1"/>
  <c r="C74"/>
  <c r="E74" s="1"/>
  <c r="C83"/>
  <c r="E83" s="1"/>
  <c r="C102"/>
  <c r="E102" s="1"/>
  <c r="FT19" i="21"/>
  <c r="EM10" i="10"/>
  <c r="EZ64" i="9"/>
  <c r="AJ46" i="11"/>
  <c r="AX46" s="1"/>
  <c r="AQ12" i="19"/>
  <c r="BE11" i="15"/>
  <c r="BE94" s="1"/>
  <c r="FH94" s="1"/>
  <c r="ET36"/>
  <c r="FH48"/>
  <c r="EM28" i="10"/>
  <c r="FH76" i="15"/>
  <c r="BF10" i="13"/>
  <c r="FC10" s="1"/>
  <c r="EM43" i="10"/>
  <c r="EM10" i="9"/>
  <c r="FO9" i="8"/>
  <c r="EW12"/>
  <c r="EW41" s="1"/>
  <c r="EW21"/>
  <c r="BG11"/>
  <c r="C143" i="41"/>
  <c r="E143" s="1"/>
  <c r="F229"/>
  <c r="F228"/>
  <c r="F143"/>
  <c r="FD22" i="4"/>
  <c r="GD22" s="1"/>
  <c r="GS43"/>
  <c r="GS40"/>
  <c r="FD37"/>
  <c r="F344" i="41"/>
  <c r="GS31" i="4"/>
  <c r="C344" i="41"/>
  <c r="E344" s="1"/>
  <c r="AP30" i="4"/>
  <c r="BP33"/>
  <c r="GD33" s="1"/>
  <c r="GD23"/>
  <c r="FD42"/>
  <c r="GS42" s="1"/>
  <c r="GS45"/>
  <c r="FD44"/>
  <c r="GS44" s="1"/>
  <c r="EV36" i="3"/>
  <c r="FP8"/>
  <c r="BG13" i="2"/>
  <c r="FA13" s="1"/>
  <c r="AL27" i="1"/>
  <c r="CJ13"/>
  <c r="CY13" s="1"/>
  <c r="CT26"/>
  <c r="CT24"/>
  <c r="CT22"/>
  <c r="CT20"/>
  <c r="CT18"/>
  <c r="CT28"/>
  <c r="CT36" s="1"/>
  <c r="CO27"/>
  <c r="CO12" s="1"/>
  <c r="AL23"/>
  <c r="AL19"/>
  <c r="V14"/>
  <c r="AX36" i="3"/>
  <c r="C229" i="41"/>
  <c r="E229" s="1"/>
  <c r="FP19" i="3"/>
  <c r="AP13" i="2"/>
  <c r="EJ13" s="1"/>
  <c r="F11" i="41" s="1"/>
  <c r="CD27" i="1"/>
  <c r="CT27" s="1"/>
  <c r="CD25"/>
  <c r="CT25" s="1"/>
  <c r="CD23"/>
  <c r="CT23" s="1"/>
  <c r="CD21"/>
  <c r="CT21" s="1"/>
  <c r="CD19"/>
  <c r="CT19" s="1"/>
  <c r="CD17"/>
  <c r="CO17"/>
  <c r="EV40" i="3"/>
  <c r="C134" i="41"/>
  <c r="E134" s="1"/>
  <c r="F134"/>
  <c r="F4"/>
  <c r="C4"/>
  <c r="E4" s="1"/>
  <c r="F2"/>
  <c r="C2"/>
  <c r="E2" s="1"/>
  <c r="DE30" i="32"/>
  <c r="C5" i="41"/>
  <c r="E5" s="1"/>
  <c r="C9"/>
  <c r="E9" s="1"/>
  <c r="F41"/>
  <c r="F140"/>
  <c r="F147"/>
  <c r="C180"/>
  <c r="E180" s="1"/>
  <c r="F198"/>
  <c r="DW17" i="35"/>
  <c r="C151" i="41" s="1"/>
  <c r="E151" s="1"/>
  <c r="AQ37" i="21"/>
  <c r="F10" i="41"/>
  <c r="C35"/>
  <c r="E35" s="1"/>
  <c r="F62"/>
  <c r="F135"/>
  <c r="C140"/>
  <c r="E140" s="1"/>
  <c r="C145"/>
  <c r="E145" s="1"/>
  <c r="C147"/>
  <c r="E147" s="1"/>
  <c r="C162"/>
  <c r="E162" s="1"/>
  <c r="C166"/>
  <c r="E166" s="1"/>
  <c r="C204"/>
  <c r="E204" s="1"/>
  <c r="C241"/>
  <c r="E241" s="1"/>
  <c r="C263"/>
  <c r="E263" s="1"/>
  <c r="C277"/>
  <c r="E277" s="1"/>
  <c r="C218"/>
  <c r="E218" s="1"/>
  <c r="F222"/>
  <c r="F226"/>
  <c r="BU21" i="32"/>
  <c r="BJ9" i="34"/>
  <c r="DY104" i="40"/>
  <c r="DY139" s="1"/>
  <c r="DW39" i="35"/>
  <c r="F152" i="41" s="1"/>
  <c r="AQ88" i="19"/>
  <c r="C63" i="41"/>
  <c r="E63" s="1"/>
  <c r="F151"/>
  <c r="F241"/>
  <c r="F263"/>
  <c r="C6"/>
  <c r="E6" s="1"/>
  <c r="CM106" i="31"/>
  <c r="CM127" s="1"/>
  <c r="BV126" s="1"/>
  <c r="BV127" s="1"/>
  <c r="AQ48" i="15"/>
  <c r="F14" i="41"/>
  <c r="C30"/>
  <c r="E30" s="1"/>
  <c r="AQ36" i="21"/>
  <c r="AQ49" i="15"/>
  <c r="C10" i="41"/>
  <c r="E10" s="1"/>
  <c r="F29"/>
  <c r="C117"/>
  <c r="E117" s="1"/>
  <c r="F148"/>
  <c r="C179"/>
  <c r="E179" s="1"/>
  <c r="F240"/>
  <c r="F264"/>
  <c r="F211"/>
  <c r="CM19" i="32"/>
  <c r="C267" i="41" s="1"/>
  <c r="E267" s="1"/>
  <c r="G6" i="36"/>
  <c r="G15" s="1"/>
  <c r="CK71" i="35"/>
  <c r="FB37" i="21"/>
  <c r="AQ85" i="19"/>
  <c r="EX12"/>
  <c r="EX85" s="1"/>
  <c r="AL17" i="1"/>
  <c r="AL14" s="1"/>
  <c r="AL12" s="1"/>
  <c r="AB14"/>
  <c r="C113" i="41"/>
  <c r="E113" s="1"/>
  <c r="C116"/>
  <c r="E116" s="1"/>
  <c r="EX9" i="19"/>
  <c r="FP67"/>
  <c r="EX67"/>
  <c r="FP63"/>
  <c r="EX63"/>
  <c r="FP65"/>
  <c r="EX65"/>
  <c r="FP33"/>
  <c r="EX33"/>
  <c r="FP41"/>
  <c r="EX41"/>
  <c r="FP61"/>
  <c r="EX61"/>
  <c r="C188" i="41" s="1"/>
  <c r="E188" s="1"/>
  <c r="FP59" i="19"/>
  <c r="EX59"/>
  <c r="EX8"/>
  <c r="FP8" s="1"/>
  <c r="EX29"/>
  <c r="EX28"/>
  <c r="C181" i="41" s="1"/>
  <c r="E181" s="1"/>
  <c r="FP32" i="19"/>
  <c r="EX32"/>
  <c r="FP58"/>
  <c r="EX58"/>
  <c r="FP60"/>
  <c r="EX60"/>
  <c r="FP62"/>
  <c r="EX62"/>
  <c r="FP64"/>
  <c r="EX64"/>
  <c r="FP66"/>
  <c r="EX66"/>
  <c r="FP69"/>
  <c r="EX69"/>
  <c r="F206" i="41" s="1"/>
  <c r="FP68" i="19"/>
  <c r="EX68"/>
  <c r="C205" i="41" s="1"/>
  <c r="E205" s="1"/>
  <c r="FP7" i="3"/>
  <c r="ET11" i="15"/>
  <c r="AX31" i="11"/>
  <c r="AX10"/>
  <c r="EZ34" i="9" s="1"/>
  <c r="C302" i="41" s="1"/>
  <c r="E302" s="1"/>
  <c r="BC34" i="9"/>
  <c r="C301" i="41" s="1"/>
  <c r="E301" s="1"/>
  <c r="AP11" i="9"/>
  <c r="EM11" s="1"/>
  <c r="EM29"/>
  <c r="EM34"/>
  <c r="F142" i="41"/>
  <c r="F290"/>
  <c r="C290"/>
  <c r="E290" s="1"/>
  <c r="F291"/>
  <c r="C291"/>
  <c r="E291" s="1"/>
  <c r="EQ39" i="35"/>
  <c r="D20" i="36"/>
  <c r="G20"/>
  <c r="L28"/>
  <c r="DE31" i="32"/>
  <c r="CS7" i="33" s="1"/>
  <c r="C298" i="41" s="1"/>
  <c r="E298" s="1"/>
  <c r="CM30" i="32"/>
  <c r="BU30"/>
  <c r="BU31" s="1"/>
  <c r="AU7" i="33" s="1"/>
  <c r="C296" i="41" s="1"/>
  <c r="E296" s="1"/>
  <c r="F66"/>
  <c r="F7"/>
  <c r="C7"/>
  <c r="E7" s="1"/>
  <c r="F227"/>
  <c r="C227"/>
  <c r="E227" s="1"/>
  <c r="K28" i="36"/>
  <c r="D17"/>
  <c r="D15"/>
  <c r="F59" i="41"/>
  <c r="C59"/>
  <c r="E59" s="1"/>
  <c r="GD21" i="4"/>
  <c r="EE11" i="34"/>
  <c r="CN65" i="39"/>
  <c r="EV37" i="3"/>
  <c r="CQ43" i="10"/>
  <c r="CQ44"/>
  <c r="BC44"/>
  <c r="C182" i="41"/>
  <c r="E182" s="1"/>
  <c r="F182"/>
  <c r="F207"/>
  <c r="C207"/>
  <c r="E207" s="1"/>
  <c r="AQ12" i="15"/>
  <c r="ET12" s="1"/>
  <c r="F132" i="41"/>
  <c r="C132"/>
  <c r="F183"/>
  <c r="C183"/>
  <c r="E183" s="1"/>
  <c r="FD26" i="4"/>
  <c r="FD24"/>
  <c r="FD18"/>
  <c r="AP15"/>
  <c r="FD28"/>
  <c r="EZ28" i="10"/>
  <c r="C320" i="41"/>
  <c r="E320" s="1"/>
  <c r="F100"/>
  <c r="C100"/>
  <c r="E100" s="1"/>
  <c r="FD20" i="4"/>
  <c r="GD20" s="1"/>
  <c r="FD12"/>
  <c r="G28" i="36"/>
  <c r="AM8" i="37"/>
  <c r="F236" i="41" s="1"/>
  <c r="BE16" i="4"/>
  <c r="FS16" s="1"/>
  <c r="GD29"/>
  <c r="GD27"/>
  <c r="GD25"/>
  <c r="FD16"/>
  <c r="GD19"/>
  <c r="BJ32" i="34"/>
  <c r="EE32" s="1"/>
  <c r="C142" i="41"/>
  <c r="E142" s="1"/>
  <c r="FB36" i="21"/>
  <c r="E18" i="41"/>
  <c r="C66"/>
  <c r="E66" s="1"/>
  <c r="FQ29" i="9"/>
  <c r="AX71" i="35"/>
  <c r="E17" i="41"/>
  <c r="C65"/>
  <c r="E65" s="1"/>
  <c r="F65"/>
  <c r="AP44" i="10"/>
  <c r="EM44" s="1"/>
  <c r="E132" i="41"/>
  <c r="C126"/>
  <c r="E126" s="1"/>
  <c r="FQ23" i="10"/>
  <c r="F144" i="41"/>
  <c r="F153"/>
  <c r="C237"/>
  <c r="E237" s="1"/>
  <c r="DW71" i="35"/>
  <c r="DW70"/>
  <c r="C153" i="41"/>
  <c r="E153" s="1"/>
  <c r="F235"/>
  <c r="CT17" i="1" l="1"/>
  <c r="ET49" i="15"/>
  <c r="ET48"/>
  <c r="F342" i="41"/>
  <c r="C342"/>
  <c r="E342" s="1"/>
  <c r="F122"/>
  <c r="C122"/>
  <c r="F101"/>
  <c r="C101"/>
  <c r="C170"/>
  <c r="E170" s="1"/>
  <c r="FP9" i="19"/>
  <c r="F115" i="41"/>
  <c r="C115"/>
  <c r="E115" s="1"/>
  <c r="EX77" i="19"/>
  <c r="F103" i="41"/>
  <c r="BE95" i="15"/>
  <c r="FH95" s="1"/>
  <c r="C206" i="41"/>
  <c r="E206" s="1"/>
  <c r="E101"/>
  <c r="C121"/>
  <c r="E121" s="1"/>
  <c r="E122"/>
  <c r="F121"/>
  <c r="C46"/>
  <c r="E46" s="1"/>
  <c r="F46"/>
  <c r="BG8" i="8"/>
  <c r="FO8" s="1"/>
  <c r="EW11"/>
  <c r="EW40" s="1"/>
  <c r="BG40"/>
  <c r="GR30" i="4"/>
  <c r="FD30"/>
  <c r="BP30"/>
  <c r="CD14" i="1"/>
  <c r="CD12" s="1"/>
  <c r="V12"/>
  <c r="C11" i="41"/>
  <c r="E11" s="1"/>
  <c r="BJ14" i="34"/>
  <c r="EE14" s="1"/>
  <c r="F238" i="41" s="1"/>
  <c r="EE9" i="34"/>
  <c r="C105" i="41"/>
  <c r="E105" s="1"/>
  <c r="F105"/>
  <c r="F150"/>
  <c r="C150"/>
  <c r="E150" s="1"/>
  <c r="C152"/>
  <c r="E152" s="1"/>
  <c r="C236"/>
  <c r="E236" s="1"/>
  <c r="F205"/>
  <c r="F181"/>
  <c r="C103"/>
  <c r="E103" s="1"/>
  <c r="G17" i="36"/>
  <c r="F237" i="41"/>
  <c r="EQ17" i="35"/>
  <c r="CM21" i="32"/>
  <c r="CM31" s="1"/>
  <c r="BT7" i="33" s="1"/>
  <c r="C297" i="41" s="1"/>
  <c r="E297" s="1"/>
  <c r="CJ14" i="1"/>
  <c r="AB12"/>
  <c r="F190" i="41"/>
  <c r="C190"/>
  <c r="E190" s="1"/>
  <c r="F196"/>
  <c r="C196"/>
  <c r="E196" s="1"/>
  <c r="F193"/>
  <c r="C193"/>
  <c r="E193" s="1"/>
  <c r="F187"/>
  <c r="C187"/>
  <c r="E187" s="1"/>
  <c r="F202"/>
  <c r="C202"/>
  <c r="E202" s="1"/>
  <c r="F184"/>
  <c r="C184"/>
  <c r="E184" s="1"/>
  <c r="F169"/>
  <c r="C169"/>
  <c r="E169" s="1"/>
  <c r="F112"/>
  <c r="C112"/>
  <c r="E112" s="1"/>
  <c r="F203"/>
  <c r="C203"/>
  <c r="E203" s="1"/>
  <c r="AQ40" i="19"/>
  <c r="F200" i="41"/>
  <c r="C200"/>
  <c r="E200" s="1"/>
  <c r="EX88" i="19"/>
  <c r="F185" i="41"/>
  <c r="C185"/>
  <c r="E185" s="1"/>
  <c r="F197"/>
  <c r="C197"/>
  <c r="E197" s="1"/>
  <c r="F194"/>
  <c r="C194"/>
  <c r="E194" s="1"/>
  <c r="F191"/>
  <c r="C191"/>
  <c r="E191" s="1"/>
  <c r="AX9" i="11"/>
  <c r="EZ10" i="9" s="1"/>
  <c r="F44" i="41" s="1"/>
  <c r="BC10" i="9"/>
  <c r="C300" i="41"/>
  <c r="E300" s="1"/>
  <c r="F57"/>
  <c r="C57"/>
  <c r="E57" s="1"/>
  <c r="E118"/>
  <c r="K24" i="36"/>
  <c r="D16"/>
  <c r="C238" i="41"/>
  <c r="E238" s="1"/>
  <c r="F131"/>
  <c r="C131"/>
  <c r="E131" s="1"/>
  <c r="C90"/>
  <c r="E90" s="1"/>
  <c r="F90"/>
  <c r="AQ95" i="15"/>
  <c r="ET95" s="1"/>
  <c r="AQ94"/>
  <c r="ET94" s="1"/>
  <c r="F27" i="41"/>
  <c r="C27"/>
  <c r="E27" s="1"/>
  <c r="BP15" i="4"/>
  <c r="BP10" s="1"/>
  <c r="F24" i="41"/>
  <c r="C24"/>
  <c r="E24" s="1"/>
  <c r="BC10" i="10"/>
  <c r="BC43" s="1"/>
  <c r="BE12" i="4"/>
  <c r="C3" i="41"/>
  <c r="E3" s="1"/>
  <c r="F3"/>
  <c r="AP10" i="4"/>
  <c r="FD10" s="1"/>
  <c r="FD15"/>
  <c r="C44" i="41"/>
  <c r="E44" s="1"/>
  <c r="GD16" i="4"/>
  <c r="GD53" s="1"/>
  <c r="GD28"/>
  <c r="GD24"/>
  <c r="GD26"/>
  <c r="C125" i="41"/>
  <c r="E125" s="1"/>
  <c r="F45"/>
  <c r="C45"/>
  <c r="E45" s="1"/>
  <c r="F300" l="1"/>
  <c r="C317"/>
  <c r="E317" s="1"/>
  <c r="GR12" i="4"/>
  <c r="FS12"/>
  <c r="GS12" s="1"/>
  <c r="GS30"/>
  <c r="GD30"/>
  <c r="C345" i="41"/>
  <c r="E345" s="1"/>
  <c r="F345"/>
  <c r="L24" i="36"/>
  <c r="G16"/>
  <c r="C104" i="41"/>
  <c r="E104" s="1"/>
  <c r="F104"/>
  <c r="CT14" i="1"/>
  <c r="CT35" s="1"/>
  <c r="CJ12"/>
  <c r="CY12" s="1"/>
  <c r="FP40" i="19"/>
  <c r="EX40"/>
  <c r="AQ87"/>
  <c r="F299" i="41"/>
  <c r="C299"/>
  <c r="E299" s="1"/>
  <c r="C88"/>
  <c r="E88" s="1"/>
  <c r="F88"/>
  <c r="C87"/>
  <c r="E87" s="1"/>
  <c r="F87"/>
  <c r="C89"/>
  <c r="E89" s="1"/>
  <c r="F89"/>
  <c r="F26"/>
  <c r="C26"/>
  <c r="E26" s="1"/>
  <c r="GD18" i="4"/>
  <c r="F23" i="41" s="1"/>
  <c r="BE15" i="4"/>
  <c r="FS15" s="1"/>
  <c r="EZ10" i="10"/>
  <c r="C318" i="41" l="1"/>
  <c r="E318" s="1"/>
  <c r="F124"/>
  <c r="C124"/>
  <c r="F20"/>
  <c r="C20"/>
  <c r="E20" s="1"/>
  <c r="F199"/>
  <c r="C199"/>
  <c r="E199" s="1"/>
  <c r="EX87" i="19"/>
  <c r="F86" i="41"/>
  <c r="C86"/>
  <c r="E86" s="1"/>
  <c r="F130"/>
  <c r="C130"/>
  <c r="E130" s="1"/>
  <c r="F85"/>
  <c r="C85"/>
  <c r="E85" s="1"/>
  <c r="E124"/>
  <c r="EZ43" i="10"/>
  <c r="BE10" i="4"/>
  <c r="FS10" s="1"/>
  <c r="GD15"/>
  <c r="GD52" s="1"/>
  <c r="C23" i="41"/>
  <c r="E23" s="1"/>
  <c r="GS10" i="4" l="1"/>
  <c r="GR10"/>
  <c r="EN18" i="13"/>
  <c r="F73" i="41" s="1"/>
  <c r="AQ10" i="13"/>
  <c r="EN10"/>
  <c r="F64" i="41" s="1"/>
  <c r="C64" l="1"/>
  <c r="E64" s="1"/>
  <c r="C73"/>
  <c r="E73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<sst xmlns="http://schemas.openxmlformats.org/spreadsheetml/2006/main" count="7002" uniqueCount="1580">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</sst>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0" fontId="7" fillId="0" borderId="19" xfId="0" applyFont="1" applyBorder="1" applyProtection="1"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0" fontId="0" fillId="0" borderId="16" xfId="0" applyBorder="1" applyAlignment="1"/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0" fontId="0" fillId="0" borderId="8" xfId="0" applyBorder="1" applyAlignment="1" applyProtection="1">
      <alignment horizontal="center"/>
      <protection locked="0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49" fontId="4" fillId="0" borderId="7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49" fontId="4" fillId="0" borderId="9" xfId="0" applyNumberFormat="1" applyFont="1" applyFill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wrapText="1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4" fillId="3" borderId="48" xfId="0" applyFont="1" applyFill="1" applyBorder="1" applyAlignment="1" applyProtection="1">
      <alignment horizontal="center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49" fontId="4" fillId="0" borderId="48" xfId="0" applyNumberFormat="1" applyFont="1" applyFill="1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4" fillId="0" borderId="25" xfId="0" applyFont="1" applyBorder="1" applyAlignment="1" applyProtection="1">
      <alignment horizontal="center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0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49" fontId="4" fillId="0" borderId="10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24" xfId="0" applyNumberFormat="1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3" borderId="32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49" fontId="4" fillId="0" borderId="23" xfId="0" applyNumberFormat="1" applyFont="1" applyFill="1" applyBorder="1" applyAlignment="1" applyProtection="1">
      <alignment horizontal="center" vertical="center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0" fillId="0" borderId="10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7" xfId="0" applyFont="1" applyFill="1" applyBorder="1" applyAlignment="1" applyProtection="1">
      <alignment horizontal="right"/>
    </xf>
    <xf numFmtId="0" fontId="4" fillId="0" borderId="22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vertical="top" wrapText="1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vertical="top" wrapText="1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Protection="1"/>
    <xf numFmtId="0" fontId="0" fillId="0" borderId="7" xfId="0" applyBorder="1" applyProtection="1"/>
    <xf numFmtId="0" fontId="4" fillId="0" borderId="6" xfId="0" applyFont="1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/>
    <xf numFmtId="0" fontId="4" fillId="0" borderId="24" xfId="0" applyFont="1" applyFill="1" applyBorder="1" applyAlignment="1" applyProtection="1"/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5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0" borderId="24" xfId="0" applyFont="1" applyFill="1" applyBorder="1" applyProtection="1"/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22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8" fillId="0" borderId="4" xfId="0" applyFont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vertic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right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49" fontId="4" fillId="0" borderId="7" xfId="0" applyNumberFormat="1" applyFont="1" applyBorder="1" applyAlignment="1" applyProtection="1">
      <alignment horizontal="lef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22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20" xfId="0" applyFont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4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49" fontId="7" fillId="0" borderId="7" xfId="0" applyNumberFormat="1" applyFont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7" xfId="0" applyFont="1" applyBorder="1" applyProtection="1"/>
    <xf numFmtId="0" fontId="4" fillId="0" borderId="24" xfId="0" applyFont="1" applyBorder="1" applyProtection="1"/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wrapText="1"/>
    </xf>
    <xf numFmtId="0" fontId="7" fillId="0" borderId="25" xfId="0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7" xfId="0" applyFont="1" applyFill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" fillId="0" borderId="25" xfId="0" applyFont="1" applyBorder="1" applyAlignment="1" applyProtection="1">
      <alignment horizontal="center" vertical="center"/>
    </xf>
    <xf numFmtId="0" fontId="2" fillId="0" borderId="63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2" fillId="3" borderId="7" xfId="0" applyFont="1" applyFill="1" applyBorder="1" applyAlignment="1" applyProtection="1">
      <alignment horizontal="center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3" xfId="0" applyFont="1" applyBorder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41" fillId="0" borderId="0" xfId="0" applyFont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7" fillId="0" borderId="15" xfId="0" applyFont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indent="1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15" fillId="0" borderId="19" xfId="0" applyFont="1" applyBorder="1" applyAlignment="1" applyProtection="1"/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2" xfId="0" applyFont="1" applyBorder="1" applyAlignment="1" applyProtection="1">
      <alignment horizontal="left" wrapText="1" indent="1"/>
    </xf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7" fillId="0" borderId="21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4" xfId="0" applyFont="1" applyBorder="1" applyAlignment="1" applyProtection="1">
      <alignment horizontal="left" wrapText="1" indent="3"/>
    </xf>
    <xf numFmtId="0" fontId="2" fillId="0" borderId="24" xfId="0" applyFont="1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15" fillId="0" borderId="8" xfId="0" applyFont="1" applyBorder="1" applyAlignment="1"/>
    <xf numFmtId="0" fontId="15" fillId="0" borderId="7" xfId="0" applyFont="1" applyBorder="1" applyAlignment="1"/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0" fillId="0" borderId="0" xfId="0" applyAlignment="1" applyProtection="1">
      <alignment horizontal="left"/>
      <protection locked="0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left"/>
    </xf>
    <xf numFmtId="0" fontId="7" fillId="0" borderId="12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0" fontId="7" fillId="0" borderId="51" xfId="0" applyFont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left" indent="1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vertical="top" indent="1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wrapText="1" indent="1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right"/>
    </xf>
    <xf numFmtId="0" fontId="7" fillId="0" borderId="19" xfId="0" applyFont="1" applyFill="1" applyBorder="1" applyAlignment="1" applyProtection="1">
      <alignment horizontal="right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0" fontId="7" fillId="0" borderId="21" xfId="0" applyFont="1" applyFill="1" applyBorder="1" applyAlignment="1" applyProtection="1">
      <alignment horizontal="left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3" borderId="4" xfId="0" applyFont="1" applyFill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3" borderId="7" xfId="0" applyFont="1" applyFill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0" borderId="33" xfId="0" applyFont="1" applyBorder="1" applyAlignment="1" applyProtection="1">
      <alignment horizontal="center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1" fontId="7" fillId="0" borderId="7" xfId="0" applyNumberFormat="1" applyFont="1" applyBorder="1" applyAlignment="1" applyProtection="1">
      <alignment horizontal="left"/>
    </xf>
    <xf numFmtId="0" fontId="7" fillId="0" borderId="63" xfId="0" applyFont="1" applyBorder="1" applyAlignment="1" applyProtection="1">
      <alignment horizontal="center"/>
      <protection locked="0"/>
    </xf>
    <xf numFmtId="1" fontId="7" fillId="0" borderId="0" xfId="0" applyNumberFormat="1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8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45" xfId="0" applyFont="1" applyFill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 indent="2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7" fillId="3" borderId="32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7" fillId="0" borderId="0" xfId="0" applyFont="1" applyBorder="1" applyAlignment="1" applyProtection="1">
      <alignment horizontal="left" indent="4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0" borderId="32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indent="2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top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49" fontId="4" fillId="0" borderId="25" xfId="0" applyNumberFormat="1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5" xfId="0" applyFont="1" applyBorder="1" applyAlignment="1" applyProtection="1">
      <alignment horizontal="center" vertical="center"/>
    </xf>
    <xf numFmtId="0" fontId="2" fillId="0" borderId="22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33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right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19" xfId="0" applyFont="1" applyFill="1" applyBorder="1" applyAlignment="1">
      <alignment horizontal="left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28" fillId="0" borderId="6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0" borderId="41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0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0" fillId="0" borderId="9" xfId="0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6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left" vertical="center" wrapText="1"/>
    </xf>
    <xf numFmtId="0" fontId="28" fillId="0" borderId="24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 applyProtection="1">
      <alignment horizontal="right" vertical="center"/>
    </xf>
    <xf numFmtId="0" fontId="4" fillId="0" borderId="4" xfId="0" applyFont="1" applyFill="1" applyBorder="1" applyAlignment="1" applyProtection="1">
      <alignment horizontal="right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40" xfId="0" applyFont="1" applyFill="1" applyBorder="1" applyAlignment="1">
      <alignment horizontal="center" vertical="center"/>
    </xf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0" fillId="0" borderId="42" xfId="0" applyFont="1" applyBorder="1"/>
    <xf numFmtId="0" fontId="4" fillId="0" borderId="69" xfId="0" applyFont="1" applyFill="1" applyBorder="1" applyAlignment="1">
      <alignment horizontal="center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>
      <alignment horizontal="left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28" fillId="0" borderId="10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0" fillId="0" borderId="4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1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8" fillId="0" borderId="4" xfId="0" applyFont="1" applyFill="1" applyBorder="1" applyAlignment="1" applyProtection="1">
      <alignment horizontal="center" vertical="center"/>
    </xf>
    <xf numFmtId="0" fontId="5" fillId="3" borderId="25" xfId="0" applyFont="1" applyFill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3" borderId="68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3" borderId="59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3" borderId="27" xfId="0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64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25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23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left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right" vertical="center"/>
    </xf>
    <xf numFmtId="0" fontId="2" fillId="0" borderId="38" xfId="0" applyNumberFormat="1" applyFont="1" applyBorder="1" applyAlignment="1" applyProtection="1">
      <alignment horizontal="center" vertical="top" wrapText="1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5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Border="1" applyAlignment="1" applyProtection="1">
      <alignment horizontal="left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right" vertical="center"/>
    </xf>
    <xf numFmtId="49" fontId="2" fillId="0" borderId="19" xfId="0" applyNumberFormat="1" applyFont="1" applyBorder="1" applyAlignment="1" applyProtection="1">
      <alignment horizontal="left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left" vertical="center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37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24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1" fontId="4" fillId="0" borderId="7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0" borderId="20" xfId="0" applyNumberFormat="1" applyFont="1" applyBorder="1" applyAlignment="1" applyProtection="1">
      <alignment horizontal="left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3" fontId="2" fillId="3" borderId="22" xfId="0" applyNumberFormat="1" applyFont="1" applyFill="1" applyBorder="1" applyAlignment="1" applyProtection="1">
      <alignment horizontal="center" vertical="center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3" fontId="2" fillId="0" borderId="63" xfId="0" applyNumberFormat="1" applyFont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3" borderId="12" xfId="0" applyNumberFormat="1" applyFont="1" applyFill="1" applyBorder="1" applyAlignment="1" applyProtection="1">
      <alignment horizontal="center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18" xfId="0" applyNumberFormat="1" applyFont="1" applyBorder="1" applyAlignment="1" applyProtection="1">
      <alignment horizontal="right" vertical="center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right"/>
    </xf>
    <xf numFmtId="0" fontId="2" fillId="0" borderId="28" xfId="0" applyNumberFormat="1" applyFont="1" applyBorder="1" applyAlignment="1" applyProtection="1">
      <alignment horizontal="center" vertical="center"/>
    </xf>
    <xf numFmtId="49" fontId="4" fillId="0" borderId="4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49" fontId="2" fillId="0" borderId="27" xfId="0" applyNumberFormat="1" applyFont="1" applyFill="1" applyBorder="1" applyAlignment="1" applyProtection="1">
      <alignment horizontal="left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49" fontId="2" fillId="0" borderId="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7" fillId="0" borderId="0" xfId="0" applyFont="1" applyAlignment="1" applyProtection="1">
      <alignment horizontal="center" wrapText="1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49" fontId="2" fillId="0" borderId="62" xfId="0" applyNumberFormat="1" applyFont="1" applyFill="1" applyBorder="1" applyAlignment="1" applyProtection="1">
      <alignment horizontal="center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7" fillId="0" borderId="4" xfId="0" applyFont="1" applyFill="1" applyBorder="1" applyAlignment="1" applyProtection="1">
      <alignment horizontal="left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4" fillId="3" borderId="61" xfId="0" applyFont="1" applyFill="1" applyBorder="1" applyAlignment="1" applyProtection="1">
      <alignment horizontal="center"/>
    </xf>
    <xf numFmtId="0" fontId="4" fillId="3" borderId="12" xfId="0" applyFont="1" applyFill="1" applyBorder="1" applyAlignment="1" applyProtection="1">
      <alignment horizontal="center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7" fillId="0" borderId="22" xfId="0" applyFont="1" applyFill="1" applyBorder="1" applyAlignment="1" applyProtection="1">
      <alignment horizontal="left" wrapText="1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1" xfId="0" applyFont="1" applyFill="1" applyBorder="1" applyAlignment="1" applyProtection="1">
      <alignment horizontal="center"/>
      <protection locked="0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0" fontId="7" fillId="0" borderId="7" xfId="0" applyFont="1" applyFill="1" applyBorder="1" applyAlignment="1" applyProtection="1">
      <alignment horizontal="left" vertical="center" wrapText="1"/>
    </xf>
    <xf numFmtId="0" fontId="7" fillId="0" borderId="7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right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 applyProtection="1">
      <alignment horizontal="left" vertical="center"/>
    </xf>
    <xf numFmtId="0" fontId="4" fillId="0" borderId="16" xfId="0" applyFont="1" applyBorder="1" applyAlignment="1" applyProtection="1">
      <alignment horizontal="left" vertical="center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44" xfId="0" applyNumberFormat="1" applyFont="1" applyFill="1" applyBorder="1" applyAlignment="1" applyProtection="1">
      <alignment horizont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14" xfId="0" applyFont="1" applyFill="1" applyBorder="1" applyAlignment="1" applyProtection="1">
      <alignment horizontal="right" vertical="center"/>
    </xf>
    <xf numFmtId="0" fontId="4" fillId="0" borderId="15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49" fontId="2" fillId="0" borderId="17" xfId="0" applyNumberFormat="1" applyFont="1" applyFill="1" applyBorder="1" applyAlignment="1" applyProtection="1">
      <alignment horizontal="center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3" borderId="3" xfId="0" applyFont="1" applyFill="1" applyBorder="1" applyAlignment="1" applyProtection="1">
      <alignment horizontal="right" vertical="center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2" fillId="0" borderId="6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4" fillId="0" borderId="8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49" fontId="2" fillId="0" borderId="62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9" xfId="0" applyFont="1" applyBorder="1" applyAlignment="1" applyProtection="1">
      <alignment horizontal="left" vertical="center"/>
    </xf>
    <xf numFmtId="0" fontId="4" fillId="0" borderId="20" xfId="0" applyFont="1" applyBorder="1" applyAlignment="1" applyProtection="1">
      <alignment horizontal="left" vertical="center"/>
    </xf>
    <xf numFmtId="0" fontId="5" fillId="0" borderId="0" xfId="0" applyNumberFormat="1" applyFont="1" applyBorder="1" applyAlignment="1" applyProtection="1">
      <alignment horizontal="left" vertical="center" wrapText="1"/>
    </xf>
    <xf numFmtId="0" fontId="4" fillId="0" borderId="17" xfId="0" applyNumberFormat="1" applyFont="1" applyBorder="1" applyAlignment="1" applyProtection="1">
      <alignment horizontal="center" vertical="top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22" xfId="0" applyFont="1" applyBorder="1" applyAlignment="1" applyProtection="1">
      <alignment horizontal="center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45" fillId="0" borderId="25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6" xfId="0" applyFont="1" applyBorder="1" applyAlignment="1" applyProtection="1">
      <alignment horizontal="left" indent="3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3" borderId="35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2" fillId="0" borderId="82" xfId="0" applyFont="1" applyBorder="1" applyAlignment="1" applyProtection="1">
      <alignment horizontal="center" vertic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7" fillId="3" borderId="36" xfId="0" applyFont="1" applyFill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0" fontId="7" fillId="0" borderId="17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5" fillId="0" borderId="53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4" fillId="0" borderId="24" xfId="0" applyNumberFormat="1" applyFont="1" applyBorder="1" applyAlignment="1" applyProtection="1">
      <alignment horizont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27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7" fillId="0" borderId="22" xfId="0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0" fontId="7" fillId="0" borderId="22" xfId="0" applyFont="1" applyFill="1" applyBorder="1" applyAlignment="1" applyProtection="1">
      <alignment horizontal="left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9" xfId="0" applyFill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2" fillId="3" borderId="47" xfId="0" applyFont="1" applyFill="1" applyBorder="1" applyAlignment="1" applyProtection="1">
      <alignment horizontal="right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0" fillId="0" borderId="12" xfId="0" applyFill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22.5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22.5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>
      <c r="A79" s="10">
        <v>75</v>
      </c>
      <c r="B79" s="11"/>
      <c r="C79" s="12"/>
      <c r="D79" s="13"/>
      <c r="E79" s="12"/>
      <c r="F79" s="12"/>
      <c r="G79" s="947"/>
    </row>
    <row r="80" spans="1:7">
      <c r="A80" s="10">
        <v>76</v>
      </c>
      <c r="B80" s="11"/>
      <c r="C80" s="12"/>
      <c r="D80" s="13"/>
      <c r="E80" s="12"/>
      <c r="F80" s="12"/>
      <c r="G80" s="947"/>
    </row>
    <row r="81" spans="1:7">
      <c r="A81" s="10">
        <v>77</v>
      </c>
      <c r="B81" s="11"/>
      <c r="C81" s="12"/>
      <c r="D81" s="13"/>
      <c r="E81" s="12"/>
      <c r="F81" s="12"/>
      <c r="G81" s="947"/>
    </row>
    <row r="82" spans="1:7" ht="22.5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45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>
      <c r="A278" s="10">
        <v>275</v>
      </c>
      <c r="B278" s="18"/>
      <c r="C278" s="15"/>
      <c r="D278" s="19"/>
      <c r="E278" s="15"/>
      <c r="F278" s="15"/>
      <c r="G278" s="950"/>
    </row>
    <row r="279" spans="1:7">
      <c r="A279" s="10">
        <v>276</v>
      </c>
      <c r="B279" s="18"/>
      <c r="C279" s="15"/>
      <c r="D279" s="19"/>
      <c r="E279" s="15"/>
      <c r="F279" s="15"/>
      <c r="G279" s="950"/>
    </row>
    <row r="280" spans="1:7">
      <c r="A280" s="10">
        <v>277</v>
      </c>
      <c r="B280" s="18"/>
      <c r="C280" s="15"/>
      <c r="D280" s="19"/>
      <c r="E280" s="15"/>
      <c r="F280" s="15"/>
      <c r="G280" s="950"/>
    </row>
    <row r="281" spans="1:7" ht="22.5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22.5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22.5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45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45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rgb="FFFFFF00"/>
    <pageSetUpPr fitToPage="1"/>
  </sheetPr>
  <dimension ref="A1:FF48"/>
  <sheetViews>
    <sheetView topLeftCell="B1" zoomScaleSheetLayoutView="100" workbookViewId="0">
      <selection activeCell="EO39" sqref="EO39"/>
    </sheetView>
  </sheetViews>
  <sheetFormatPr defaultColWidth="0.85546875" defaultRowHeight="12.75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/>
    <row r="2" spans="1:126" ht="14.25" customHeight="1"/>
    <row r="3" spans="1:126" ht="15.75" customHeight="1">
      <c r="B3" s="1933" t="s">
        <v>621</v>
      </c>
      <c r="C3" s="1933"/>
      <c r="D3" s="1933"/>
      <c r="E3" s="1933"/>
      <c r="F3" s="1933"/>
      <c r="G3" s="1933"/>
      <c r="H3" s="1933"/>
      <c r="I3" s="1933"/>
      <c r="J3" s="1933"/>
      <c r="K3" s="1933"/>
      <c r="L3" s="1933"/>
      <c r="M3" s="1933"/>
      <c r="N3" s="1933"/>
      <c r="O3" s="1933"/>
      <c r="P3" s="1933"/>
      <c r="Q3" s="1933"/>
      <c r="R3" s="1933"/>
      <c r="S3" s="1933"/>
      <c r="T3" s="1933"/>
      <c r="U3" s="1933"/>
      <c r="V3" s="1933"/>
      <c r="W3" s="1933"/>
      <c r="X3" s="1933"/>
      <c r="Y3" s="1933"/>
      <c r="Z3" s="1933"/>
      <c r="AA3" s="1933"/>
      <c r="AB3" s="1933"/>
      <c r="AC3" s="1933"/>
      <c r="AD3" s="1933"/>
      <c r="AE3" s="1933"/>
      <c r="AF3" s="1933"/>
      <c r="AG3" s="1933"/>
      <c r="AH3" s="1933"/>
      <c r="AI3" s="1933"/>
      <c r="AJ3" s="1933"/>
      <c r="AK3" s="1933"/>
      <c r="AL3" s="1933"/>
      <c r="AM3" s="1933"/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3"/>
      <c r="CK3" s="1933"/>
      <c r="CL3" s="1933"/>
      <c r="CM3" s="1933"/>
      <c r="CN3" s="1933"/>
      <c r="CO3" s="1933"/>
      <c r="CP3" s="1933"/>
      <c r="CQ3" s="1933"/>
      <c r="CR3" s="1933"/>
      <c r="CS3" s="1933"/>
      <c r="CT3" s="1933"/>
      <c r="CU3" s="1933"/>
      <c r="CV3" s="1933"/>
      <c r="CW3" s="1933"/>
      <c r="CX3" s="1933"/>
      <c r="CY3" s="1933"/>
      <c r="CZ3" s="1933"/>
      <c r="DA3" s="1933"/>
      <c r="DB3" s="1933"/>
      <c r="DC3" s="1933"/>
      <c r="DD3" s="1933"/>
      <c r="DE3" s="1933"/>
      <c r="DF3" s="1933"/>
      <c r="DG3" s="1933"/>
      <c r="DH3" s="1933"/>
      <c r="DI3" s="1933"/>
      <c r="DJ3" s="1933"/>
      <c r="DK3" s="1933"/>
      <c r="DL3" s="1933"/>
      <c r="DM3" s="1933"/>
      <c r="DN3" s="1933"/>
      <c r="DO3" s="1933"/>
      <c r="DP3" s="1933"/>
      <c r="DQ3" s="1933"/>
      <c r="DR3" s="1933"/>
      <c r="DS3" s="1933"/>
      <c r="DT3" s="1933"/>
      <c r="DU3" s="1933"/>
      <c r="DV3" s="1933"/>
    </row>
    <row r="4" spans="1:126" ht="15.75" customHeight="1">
      <c r="B4" s="1933" t="s">
        <v>620</v>
      </c>
      <c r="C4" s="1933"/>
      <c r="D4" s="1933"/>
      <c r="E4" s="1933"/>
      <c r="F4" s="1933"/>
      <c r="G4" s="1933"/>
      <c r="H4" s="1933"/>
      <c r="I4" s="1933"/>
      <c r="J4" s="1933"/>
      <c r="K4" s="1933"/>
      <c r="L4" s="1933"/>
      <c r="M4" s="1933"/>
      <c r="N4" s="1933"/>
      <c r="O4" s="1933"/>
      <c r="P4" s="1933"/>
      <c r="Q4" s="1933"/>
      <c r="R4" s="1933"/>
      <c r="S4" s="1933"/>
      <c r="T4" s="1933"/>
      <c r="U4" s="1933"/>
      <c r="V4" s="1933"/>
      <c r="W4" s="1933"/>
      <c r="X4" s="1933"/>
      <c r="Y4" s="1933"/>
      <c r="Z4" s="1933"/>
      <c r="AA4" s="1933"/>
      <c r="AB4" s="1933"/>
      <c r="AC4" s="1933"/>
      <c r="AD4" s="1933"/>
      <c r="AE4" s="1933"/>
      <c r="AF4" s="1933"/>
      <c r="AG4" s="1933"/>
      <c r="AH4" s="1933"/>
      <c r="AI4" s="1933"/>
      <c r="AJ4" s="1933"/>
      <c r="AK4" s="1933"/>
      <c r="AL4" s="1933"/>
      <c r="AM4" s="1933"/>
      <c r="AN4" s="1933"/>
      <c r="AO4" s="1933"/>
      <c r="AP4" s="1933"/>
      <c r="AQ4" s="1933"/>
      <c r="AR4" s="1933"/>
      <c r="AS4" s="1933"/>
      <c r="AT4" s="1933"/>
      <c r="AU4" s="1933"/>
      <c r="AV4" s="1933"/>
      <c r="AW4" s="1933"/>
      <c r="AX4" s="1933"/>
      <c r="AY4" s="1933"/>
      <c r="AZ4" s="1933"/>
      <c r="BA4" s="1933"/>
      <c r="BB4" s="1933"/>
      <c r="BC4" s="1933"/>
      <c r="BD4" s="1933"/>
      <c r="BE4" s="1933"/>
      <c r="BF4" s="1933"/>
      <c r="BG4" s="1933"/>
      <c r="BH4" s="1933"/>
      <c r="BI4" s="1933"/>
      <c r="BJ4" s="1933"/>
      <c r="BK4" s="1933"/>
      <c r="BL4" s="1933"/>
      <c r="BM4" s="1933"/>
      <c r="BN4" s="1933"/>
      <c r="BO4" s="1933"/>
      <c r="BP4" s="1933"/>
      <c r="BQ4" s="1933"/>
      <c r="BR4" s="1933"/>
      <c r="BS4" s="1933"/>
      <c r="BT4" s="1933"/>
      <c r="BU4" s="1933"/>
      <c r="BV4" s="1933"/>
      <c r="BW4" s="1933"/>
      <c r="BX4" s="1933"/>
      <c r="BY4" s="1933"/>
      <c r="BZ4" s="1933"/>
      <c r="CA4" s="1933"/>
      <c r="CB4" s="1933"/>
      <c r="CC4" s="1933"/>
      <c r="CD4" s="1933"/>
      <c r="CE4" s="1933"/>
      <c r="CF4" s="1933"/>
      <c r="CG4" s="1933"/>
      <c r="CH4" s="1933"/>
      <c r="CI4" s="1933"/>
      <c r="CJ4" s="1933"/>
      <c r="CK4" s="1933"/>
      <c r="CL4" s="1933"/>
      <c r="CM4" s="1933"/>
      <c r="CN4" s="1933"/>
      <c r="CO4" s="1933"/>
      <c r="CP4" s="1933"/>
      <c r="CQ4" s="1933"/>
      <c r="CR4" s="1933"/>
      <c r="CS4" s="1933"/>
      <c r="CT4" s="1933"/>
      <c r="CU4" s="1933"/>
      <c r="CV4" s="1933"/>
      <c r="CW4" s="1933"/>
      <c r="CX4" s="1933"/>
      <c r="CY4" s="1933"/>
      <c r="CZ4" s="1933"/>
      <c r="DA4" s="1933"/>
      <c r="DB4" s="1933"/>
      <c r="DC4" s="1933"/>
      <c r="DD4" s="1933"/>
      <c r="DE4" s="1933"/>
      <c r="DF4" s="1933"/>
      <c r="DG4" s="1933"/>
      <c r="DH4" s="1933"/>
      <c r="DI4" s="1933"/>
      <c r="DJ4" s="1933"/>
      <c r="DK4" s="1933"/>
      <c r="DL4" s="1933"/>
      <c r="DM4" s="1933"/>
      <c r="DN4" s="1933"/>
      <c r="DO4" s="1933"/>
      <c r="DP4" s="1933"/>
      <c r="DQ4" s="1933"/>
      <c r="DR4" s="1933"/>
      <c r="DS4" s="1933"/>
      <c r="DT4" s="1933"/>
      <c r="DU4" s="1933"/>
      <c r="DV4" s="1933"/>
    </row>
    <row r="5" spans="1:126" ht="14.25" customHeight="1"/>
    <row r="6" spans="1:126" ht="14.25" customHeight="1" thickBot="1"/>
    <row r="7" spans="1:126" ht="45" customHeight="1">
      <c r="B7" s="1934" t="s">
        <v>26</v>
      </c>
      <c r="C7" s="1935"/>
      <c r="D7" s="1935"/>
      <c r="E7" s="1935"/>
      <c r="F7" s="1935"/>
      <c r="G7" s="1935"/>
      <c r="H7" s="1935"/>
      <c r="I7" s="1935"/>
      <c r="J7" s="1935"/>
      <c r="K7" s="1935"/>
      <c r="L7" s="1935"/>
      <c r="M7" s="1935"/>
      <c r="N7" s="1935"/>
      <c r="O7" s="1935"/>
      <c r="P7" s="1935"/>
      <c r="Q7" s="1935"/>
      <c r="R7" s="1935"/>
      <c r="S7" s="1935"/>
      <c r="T7" s="1935"/>
      <c r="U7" s="1935"/>
      <c r="V7" s="1935"/>
      <c r="W7" s="1935"/>
      <c r="X7" s="1935"/>
      <c r="Y7" s="1935"/>
      <c r="Z7" s="1935"/>
      <c r="AA7" s="1935"/>
      <c r="AB7" s="1935"/>
      <c r="AC7" s="1935"/>
      <c r="AD7" s="1935"/>
      <c r="AE7" s="1935"/>
      <c r="AF7" s="1935"/>
      <c r="AG7" s="1935"/>
      <c r="AH7" s="1935"/>
      <c r="AI7" s="1935"/>
      <c r="AJ7" s="1935"/>
      <c r="AK7" s="1935"/>
      <c r="AL7" s="1935"/>
      <c r="AM7" s="1935"/>
      <c r="AN7" s="1935"/>
      <c r="AO7" s="1935"/>
      <c r="AP7" s="1935"/>
      <c r="AQ7" s="1935"/>
      <c r="AR7" s="1935"/>
      <c r="AS7" s="1935"/>
      <c r="AT7" s="1935"/>
      <c r="AU7" s="1935"/>
      <c r="AV7" s="1935"/>
      <c r="AW7" s="1935"/>
      <c r="AX7" s="1935"/>
      <c r="AY7" s="1935"/>
      <c r="AZ7" s="1935"/>
      <c r="BA7" s="1935"/>
      <c r="BB7" s="1935"/>
      <c r="BC7" s="1936"/>
      <c r="BD7" s="1937" t="s">
        <v>619</v>
      </c>
      <c r="BE7" s="1057"/>
      <c r="BF7" s="1057"/>
      <c r="BG7" s="1057"/>
      <c r="BH7" s="1057"/>
      <c r="BI7" s="1057"/>
      <c r="BJ7" s="1057"/>
      <c r="BK7" s="1057"/>
      <c r="BL7" s="1057"/>
      <c r="BM7" s="1057"/>
      <c r="BN7" s="1057"/>
      <c r="BO7" s="1057"/>
      <c r="BP7" s="1057"/>
      <c r="BQ7" s="1057"/>
      <c r="BR7" s="1057"/>
      <c r="BS7" s="1057"/>
      <c r="BT7" s="1938"/>
      <c r="BU7" s="1939" t="s">
        <v>1541</v>
      </c>
      <c r="BV7" s="1940"/>
      <c r="BW7" s="1940"/>
      <c r="BX7" s="1940"/>
      <c r="BY7" s="1940"/>
      <c r="BZ7" s="1940"/>
      <c r="CA7" s="1940"/>
      <c r="CB7" s="1940"/>
      <c r="CC7" s="1940"/>
      <c r="CD7" s="1940"/>
      <c r="CE7" s="1940"/>
      <c r="CF7" s="1940"/>
      <c r="CG7" s="1940"/>
      <c r="CH7" s="1940"/>
      <c r="CI7" s="1940"/>
      <c r="CJ7" s="1940"/>
      <c r="CK7" s="1940"/>
      <c r="CL7" s="1941"/>
      <c r="CM7" s="1937" t="s">
        <v>1353</v>
      </c>
      <c r="CN7" s="1057"/>
      <c r="CO7" s="1057"/>
      <c r="CP7" s="1057"/>
      <c r="CQ7" s="1057"/>
      <c r="CR7" s="1057"/>
      <c r="CS7" s="1057"/>
      <c r="CT7" s="1057"/>
      <c r="CU7" s="1057"/>
      <c r="CV7" s="1057"/>
      <c r="CW7" s="1057"/>
      <c r="CX7" s="1057"/>
      <c r="CY7" s="1057"/>
      <c r="CZ7" s="1057"/>
      <c r="DA7" s="1057"/>
      <c r="DB7" s="1057"/>
      <c r="DC7" s="1057"/>
      <c r="DD7" s="1938"/>
      <c r="DE7" s="1937" t="s">
        <v>1354</v>
      </c>
      <c r="DF7" s="1057"/>
      <c r="DG7" s="1057"/>
      <c r="DH7" s="1057"/>
      <c r="DI7" s="1057"/>
      <c r="DJ7" s="1057"/>
      <c r="DK7" s="1057"/>
      <c r="DL7" s="1057"/>
      <c r="DM7" s="1057"/>
      <c r="DN7" s="1057"/>
      <c r="DO7" s="1057"/>
      <c r="DP7" s="1057"/>
      <c r="DQ7" s="1057"/>
      <c r="DR7" s="1057"/>
      <c r="DS7" s="1057"/>
      <c r="DT7" s="1057"/>
      <c r="DU7" s="1057"/>
      <c r="DV7" s="1058"/>
    </row>
    <row r="8" spans="1:126" s="65" customFormat="1" ht="11.25">
      <c r="A8" s="659"/>
      <c r="B8" s="1953">
        <v>1</v>
      </c>
      <c r="C8" s="1943"/>
      <c r="D8" s="1943"/>
      <c r="E8" s="1943"/>
      <c r="F8" s="1943"/>
      <c r="G8" s="1943"/>
      <c r="H8" s="1943"/>
      <c r="I8" s="1943"/>
      <c r="J8" s="1943"/>
      <c r="K8" s="1943"/>
      <c r="L8" s="1943"/>
      <c r="M8" s="1943"/>
      <c r="N8" s="1943"/>
      <c r="O8" s="1943"/>
      <c r="P8" s="1943"/>
      <c r="Q8" s="1943"/>
      <c r="R8" s="1943"/>
      <c r="S8" s="1943"/>
      <c r="T8" s="1943"/>
      <c r="U8" s="1943"/>
      <c r="V8" s="1943"/>
      <c r="W8" s="1943"/>
      <c r="X8" s="1943"/>
      <c r="Y8" s="1943"/>
      <c r="Z8" s="1943"/>
      <c r="AA8" s="1943"/>
      <c r="AB8" s="1943"/>
      <c r="AC8" s="1943"/>
      <c r="AD8" s="1943"/>
      <c r="AE8" s="1943"/>
      <c r="AF8" s="1943"/>
      <c r="AG8" s="1943"/>
      <c r="AH8" s="1943"/>
      <c r="AI8" s="1943"/>
      <c r="AJ8" s="1943"/>
      <c r="AK8" s="1943"/>
      <c r="AL8" s="1943"/>
      <c r="AM8" s="1943"/>
      <c r="AN8" s="1943"/>
      <c r="AO8" s="1943"/>
      <c r="AP8" s="1943"/>
      <c r="AQ8" s="1943"/>
      <c r="AR8" s="1943"/>
      <c r="AS8" s="1943"/>
      <c r="AT8" s="1943"/>
      <c r="AU8" s="1943"/>
      <c r="AV8" s="1943"/>
      <c r="AW8" s="1943"/>
      <c r="AX8" s="1943"/>
      <c r="AY8" s="1943"/>
      <c r="AZ8" s="1943"/>
      <c r="BA8" s="1943"/>
      <c r="BB8" s="1943"/>
      <c r="BC8" s="1944"/>
      <c r="BD8" s="1942">
        <v>2</v>
      </c>
      <c r="BE8" s="1943"/>
      <c r="BF8" s="1943"/>
      <c r="BG8" s="1943"/>
      <c r="BH8" s="1943"/>
      <c r="BI8" s="1943"/>
      <c r="BJ8" s="1943"/>
      <c r="BK8" s="1943"/>
      <c r="BL8" s="1943"/>
      <c r="BM8" s="1943"/>
      <c r="BN8" s="1943"/>
      <c r="BO8" s="1943"/>
      <c r="BP8" s="1943"/>
      <c r="BQ8" s="1943"/>
      <c r="BR8" s="1943"/>
      <c r="BS8" s="1943"/>
      <c r="BT8" s="1944"/>
      <c r="BU8" s="1942">
        <v>3</v>
      </c>
      <c r="BV8" s="1943"/>
      <c r="BW8" s="1943"/>
      <c r="BX8" s="1943"/>
      <c r="BY8" s="1943"/>
      <c r="BZ8" s="1943"/>
      <c r="CA8" s="1943"/>
      <c r="CB8" s="1943"/>
      <c r="CC8" s="1943"/>
      <c r="CD8" s="1943"/>
      <c r="CE8" s="1943"/>
      <c r="CF8" s="1943"/>
      <c r="CG8" s="1943"/>
      <c r="CH8" s="1943"/>
      <c r="CI8" s="1943"/>
      <c r="CJ8" s="1943"/>
      <c r="CK8" s="1943"/>
      <c r="CL8" s="1944"/>
      <c r="CM8" s="1942">
        <v>4</v>
      </c>
      <c r="CN8" s="1943"/>
      <c r="CO8" s="1943"/>
      <c r="CP8" s="1943"/>
      <c r="CQ8" s="1943"/>
      <c r="CR8" s="1943"/>
      <c r="CS8" s="1943"/>
      <c r="CT8" s="1943"/>
      <c r="CU8" s="1943"/>
      <c r="CV8" s="1943"/>
      <c r="CW8" s="1943"/>
      <c r="CX8" s="1943"/>
      <c r="CY8" s="1943"/>
      <c r="CZ8" s="1943"/>
      <c r="DA8" s="1943"/>
      <c r="DB8" s="1943"/>
      <c r="DC8" s="1943"/>
      <c r="DD8" s="1944"/>
      <c r="DE8" s="1942">
        <v>5</v>
      </c>
      <c r="DF8" s="1943"/>
      <c r="DG8" s="1943"/>
      <c r="DH8" s="1943"/>
      <c r="DI8" s="1943"/>
      <c r="DJ8" s="1943"/>
      <c r="DK8" s="1943"/>
      <c r="DL8" s="1943"/>
      <c r="DM8" s="1943"/>
      <c r="DN8" s="1943"/>
      <c r="DO8" s="1943"/>
      <c r="DP8" s="1943"/>
      <c r="DQ8" s="1943"/>
      <c r="DR8" s="1943"/>
      <c r="DS8" s="1943"/>
      <c r="DT8" s="1943"/>
      <c r="DU8" s="1943"/>
      <c r="DV8" s="1954"/>
    </row>
    <row r="9" spans="1:126">
      <c r="B9" s="660"/>
      <c r="C9" s="661" t="s">
        <v>618</v>
      </c>
      <c r="D9" s="662"/>
      <c r="E9" s="662"/>
      <c r="F9" s="663"/>
      <c r="G9" s="1950" t="s">
        <v>617</v>
      </c>
      <c r="H9" s="1950"/>
      <c r="I9" s="1950"/>
      <c r="J9" s="1950"/>
      <c r="K9" s="1950"/>
      <c r="L9" s="1950"/>
      <c r="M9" s="1950"/>
      <c r="N9" s="1950"/>
      <c r="O9" s="1950"/>
      <c r="P9" s="1950"/>
      <c r="Q9" s="1950"/>
      <c r="R9" s="1950"/>
      <c r="S9" s="1950"/>
      <c r="T9" s="1950"/>
      <c r="U9" s="1950"/>
      <c r="V9" s="1950"/>
      <c r="W9" s="1950"/>
      <c r="X9" s="1950"/>
      <c r="Y9" s="1950"/>
      <c r="Z9" s="1950"/>
      <c r="AA9" s="1950"/>
      <c r="AB9" s="1950"/>
      <c r="AC9" s="1950"/>
      <c r="AD9" s="1950"/>
      <c r="AE9" s="1950"/>
      <c r="AF9" s="1950"/>
      <c r="AG9" s="1950"/>
      <c r="AH9" s="1950"/>
      <c r="AI9" s="1950"/>
      <c r="AJ9" s="1950"/>
      <c r="AK9" s="1950"/>
      <c r="AL9" s="1950"/>
      <c r="AM9" s="1950"/>
      <c r="AN9" s="1950"/>
      <c r="AO9" s="1950"/>
      <c r="AP9" s="1950"/>
      <c r="AQ9" s="1950"/>
      <c r="AR9" s="1950"/>
      <c r="AS9" s="1950"/>
      <c r="AT9" s="1950"/>
      <c r="AU9" s="1950"/>
      <c r="AV9" s="1950"/>
      <c r="AW9" s="1950"/>
      <c r="AX9" s="1950"/>
      <c r="AY9" s="1950"/>
      <c r="AZ9" s="1950"/>
      <c r="BA9" s="1950"/>
      <c r="BB9" s="1950"/>
      <c r="BC9" s="1951"/>
      <c r="BD9" s="1949"/>
      <c r="BE9" s="1949"/>
      <c r="BF9" s="1949"/>
      <c r="BG9" s="1949"/>
      <c r="BH9" s="1949"/>
      <c r="BI9" s="1949"/>
      <c r="BJ9" s="1949"/>
      <c r="BK9" s="1949"/>
      <c r="BL9" s="1949"/>
      <c r="BM9" s="1949"/>
      <c r="BN9" s="1949"/>
      <c r="BO9" s="1949"/>
      <c r="BP9" s="1949"/>
      <c r="BQ9" s="1949"/>
      <c r="BR9" s="1949"/>
      <c r="BS9" s="1949"/>
      <c r="BT9" s="1949"/>
      <c r="BU9" s="1952"/>
      <c r="BV9" s="1952"/>
      <c r="BW9" s="1952"/>
      <c r="BX9" s="1952"/>
      <c r="BY9" s="1952"/>
      <c r="BZ9" s="1952"/>
      <c r="CA9" s="1952"/>
      <c r="CB9" s="1952"/>
      <c r="CC9" s="1952"/>
      <c r="CD9" s="1952"/>
      <c r="CE9" s="1952"/>
      <c r="CF9" s="1952"/>
      <c r="CG9" s="1952"/>
      <c r="CH9" s="1952"/>
      <c r="CI9" s="1952"/>
      <c r="CJ9" s="1952"/>
      <c r="CK9" s="1952"/>
      <c r="CL9" s="1952"/>
      <c r="CM9" s="1952"/>
      <c r="CN9" s="1952"/>
      <c r="CO9" s="1952"/>
      <c r="CP9" s="1952"/>
      <c r="CQ9" s="1952"/>
      <c r="CR9" s="1952"/>
      <c r="CS9" s="1952"/>
      <c r="CT9" s="1952"/>
      <c r="CU9" s="1952"/>
      <c r="CV9" s="1952"/>
      <c r="CW9" s="1952"/>
      <c r="CX9" s="1952"/>
      <c r="CY9" s="1952"/>
      <c r="CZ9" s="1952"/>
      <c r="DA9" s="1952"/>
      <c r="DB9" s="1952"/>
      <c r="DC9" s="1952"/>
      <c r="DD9" s="1952"/>
      <c r="DE9" s="1952"/>
      <c r="DF9" s="1952"/>
      <c r="DG9" s="1952"/>
      <c r="DH9" s="1952"/>
      <c r="DI9" s="1952"/>
      <c r="DJ9" s="1952"/>
      <c r="DK9" s="1952"/>
      <c r="DL9" s="1952"/>
      <c r="DM9" s="1952"/>
      <c r="DN9" s="1952"/>
      <c r="DO9" s="1952"/>
      <c r="DP9" s="1952"/>
      <c r="DQ9" s="1952"/>
      <c r="DR9" s="1952"/>
      <c r="DS9" s="1952"/>
      <c r="DT9" s="1952"/>
      <c r="DU9" s="1952"/>
      <c r="DV9" s="1955"/>
    </row>
    <row r="10" spans="1:126" ht="14.25" customHeight="1">
      <c r="B10" s="660"/>
      <c r="C10" s="662" t="s">
        <v>616</v>
      </c>
      <c r="D10" s="662"/>
      <c r="E10" s="662"/>
      <c r="F10" s="663"/>
      <c r="G10" s="1947" t="s">
        <v>615</v>
      </c>
      <c r="H10" s="1947"/>
      <c r="I10" s="1947"/>
      <c r="J10" s="1947"/>
      <c r="K10" s="1947"/>
      <c r="L10" s="1947"/>
      <c r="M10" s="1947"/>
      <c r="N10" s="1947"/>
      <c r="O10" s="1947"/>
      <c r="P10" s="1947"/>
      <c r="Q10" s="1947"/>
      <c r="R10" s="1947"/>
      <c r="S10" s="1947"/>
      <c r="T10" s="1947"/>
      <c r="U10" s="1947"/>
      <c r="V10" s="1947"/>
      <c r="W10" s="1947"/>
      <c r="X10" s="1947"/>
      <c r="Y10" s="1947"/>
      <c r="Z10" s="1947"/>
      <c r="AA10" s="1947"/>
      <c r="AB10" s="1947"/>
      <c r="AC10" s="1947"/>
      <c r="AD10" s="1947"/>
      <c r="AE10" s="1947"/>
      <c r="AF10" s="1947"/>
      <c r="AG10" s="1947"/>
      <c r="AH10" s="1947"/>
      <c r="AI10" s="1947"/>
      <c r="AJ10" s="1947"/>
      <c r="AK10" s="1947"/>
      <c r="AL10" s="1947"/>
      <c r="AM10" s="1947"/>
      <c r="AN10" s="1947"/>
      <c r="AO10" s="1947"/>
      <c r="AP10" s="1947"/>
      <c r="AQ10" s="1947"/>
      <c r="AR10" s="1947"/>
      <c r="AS10" s="1947"/>
      <c r="AT10" s="1947"/>
      <c r="AU10" s="1947"/>
      <c r="AV10" s="1947"/>
      <c r="AW10" s="1947"/>
      <c r="AX10" s="1947"/>
      <c r="AY10" s="1947"/>
      <c r="AZ10" s="1947"/>
      <c r="BA10" s="1947"/>
      <c r="BB10" s="1947"/>
      <c r="BC10" s="1948"/>
      <c r="BD10" s="1949" t="s">
        <v>614</v>
      </c>
      <c r="BE10" s="1949"/>
      <c r="BF10" s="1949"/>
      <c r="BG10" s="1949"/>
      <c r="BH10" s="1949"/>
      <c r="BI10" s="1949"/>
      <c r="BJ10" s="1949"/>
      <c r="BK10" s="1949"/>
      <c r="BL10" s="1949"/>
      <c r="BM10" s="1949"/>
      <c r="BN10" s="1949"/>
      <c r="BO10" s="1949"/>
      <c r="BP10" s="1949"/>
      <c r="BQ10" s="1949"/>
      <c r="BR10" s="1949"/>
      <c r="BS10" s="1949"/>
      <c r="BT10" s="1949"/>
      <c r="BU10" s="1945">
        <f>Ф1!DJ20</f>
        <v>27425</v>
      </c>
      <c r="BV10" s="1945"/>
      <c r="BW10" s="1945"/>
      <c r="BX10" s="1945"/>
      <c r="BY10" s="1945"/>
      <c r="BZ10" s="1945"/>
      <c r="CA10" s="1945"/>
      <c r="CB10" s="1945"/>
      <c r="CC10" s="1945"/>
      <c r="CD10" s="1945"/>
      <c r="CE10" s="1945"/>
      <c r="CF10" s="1945"/>
      <c r="CG10" s="1945"/>
      <c r="CH10" s="1945"/>
      <c r="CI10" s="1945"/>
      <c r="CJ10" s="1945"/>
      <c r="CK10" s="1945"/>
      <c r="CL10" s="1945"/>
      <c r="CM10" s="1945">
        <f>Ф1!DY20</f>
        <v>27349</v>
      </c>
      <c r="CN10" s="1945"/>
      <c r="CO10" s="1945"/>
      <c r="CP10" s="1945"/>
      <c r="CQ10" s="1945"/>
      <c r="CR10" s="1945"/>
      <c r="CS10" s="1945"/>
      <c r="CT10" s="1945"/>
      <c r="CU10" s="1945"/>
      <c r="CV10" s="1945"/>
      <c r="CW10" s="1945"/>
      <c r="CX10" s="1945"/>
      <c r="CY10" s="1945"/>
      <c r="CZ10" s="1945"/>
      <c r="DA10" s="1945"/>
      <c r="DB10" s="1945"/>
      <c r="DC10" s="1945"/>
      <c r="DD10" s="1945"/>
      <c r="DE10" s="1945">
        <f>Ф1!EN20</f>
        <v>35678</v>
      </c>
      <c r="DF10" s="1945"/>
      <c r="DG10" s="1945"/>
      <c r="DH10" s="1945"/>
      <c r="DI10" s="1945"/>
      <c r="DJ10" s="1945"/>
      <c r="DK10" s="1945"/>
      <c r="DL10" s="1945"/>
      <c r="DM10" s="1945"/>
      <c r="DN10" s="1945"/>
      <c r="DO10" s="1945"/>
      <c r="DP10" s="1945"/>
      <c r="DQ10" s="1945"/>
      <c r="DR10" s="1945"/>
      <c r="DS10" s="1945"/>
      <c r="DT10" s="1945"/>
      <c r="DU10" s="1945"/>
      <c r="DV10" s="1946"/>
    </row>
    <row r="11" spans="1:126" ht="14.25" customHeight="1">
      <c r="B11" s="660"/>
      <c r="C11" s="662" t="s">
        <v>613</v>
      </c>
      <c r="D11" s="662"/>
      <c r="E11" s="662"/>
      <c r="F11" s="663"/>
      <c r="G11" s="1947" t="s">
        <v>612</v>
      </c>
      <c r="H11" s="1947"/>
      <c r="I11" s="1947"/>
      <c r="J11" s="1947"/>
      <c r="K11" s="1947"/>
      <c r="L11" s="1947"/>
      <c r="M11" s="1947"/>
      <c r="N11" s="1947"/>
      <c r="O11" s="1947"/>
      <c r="P11" s="1947"/>
      <c r="Q11" s="1947"/>
      <c r="R11" s="1947"/>
      <c r="S11" s="1947"/>
      <c r="T11" s="1947"/>
      <c r="U11" s="1947"/>
      <c r="V11" s="1947"/>
      <c r="W11" s="1947"/>
      <c r="X11" s="1947"/>
      <c r="Y11" s="1947"/>
      <c r="Z11" s="1947"/>
      <c r="AA11" s="1947"/>
      <c r="AB11" s="1947"/>
      <c r="AC11" s="1947"/>
      <c r="AD11" s="1947"/>
      <c r="AE11" s="1947"/>
      <c r="AF11" s="1947"/>
      <c r="AG11" s="1947"/>
      <c r="AH11" s="1947"/>
      <c r="AI11" s="1947"/>
      <c r="AJ11" s="1947"/>
      <c r="AK11" s="1947"/>
      <c r="AL11" s="1947"/>
      <c r="AM11" s="1947"/>
      <c r="AN11" s="1947"/>
      <c r="AO11" s="1947"/>
      <c r="AP11" s="1947"/>
      <c r="AQ11" s="1947"/>
      <c r="AR11" s="1947"/>
      <c r="AS11" s="1947"/>
      <c r="AT11" s="1947"/>
      <c r="AU11" s="1947"/>
      <c r="AV11" s="1947"/>
      <c r="AW11" s="1947"/>
      <c r="AX11" s="1947"/>
      <c r="AY11" s="1947"/>
      <c r="AZ11" s="1947"/>
      <c r="BA11" s="1947"/>
      <c r="BB11" s="1947"/>
      <c r="BC11" s="1948"/>
      <c r="BD11" s="1949" t="s">
        <v>611</v>
      </c>
      <c r="BE11" s="1949"/>
      <c r="BF11" s="1949"/>
      <c r="BG11" s="1949"/>
      <c r="BH11" s="1949"/>
      <c r="BI11" s="1949"/>
      <c r="BJ11" s="1949"/>
      <c r="BK11" s="1949"/>
      <c r="BL11" s="1949"/>
      <c r="BM11" s="1949"/>
      <c r="BN11" s="1949"/>
      <c r="BO11" s="1949"/>
      <c r="BP11" s="1949"/>
      <c r="BQ11" s="1949"/>
      <c r="BR11" s="1949"/>
      <c r="BS11" s="1949"/>
      <c r="BT11" s="1949"/>
      <c r="BU11" s="1945">
        <f>Ф1!DJ25</f>
        <v>22092</v>
      </c>
      <c r="BV11" s="1945"/>
      <c r="BW11" s="1945"/>
      <c r="BX11" s="1945"/>
      <c r="BY11" s="1945"/>
      <c r="BZ11" s="1945"/>
      <c r="CA11" s="1945"/>
      <c r="CB11" s="1945"/>
      <c r="CC11" s="1945"/>
      <c r="CD11" s="1945"/>
      <c r="CE11" s="1945"/>
      <c r="CF11" s="1945"/>
      <c r="CG11" s="1945"/>
      <c r="CH11" s="1945"/>
      <c r="CI11" s="1945"/>
      <c r="CJ11" s="1945"/>
      <c r="CK11" s="1945"/>
      <c r="CL11" s="1945"/>
      <c r="CM11" s="1945">
        <f>Ф1!DY25</f>
        <v>0</v>
      </c>
      <c r="CN11" s="1945"/>
      <c r="CO11" s="1945"/>
      <c r="CP11" s="1945"/>
      <c r="CQ11" s="1945"/>
      <c r="CR11" s="1945"/>
      <c r="CS11" s="1945"/>
      <c r="CT11" s="1945"/>
      <c r="CU11" s="1945"/>
      <c r="CV11" s="1945"/>
      <c r="CW11" s="1945"/>
      <c r="CX11" s="1945"/>
      <c r="CY11" s="1945"/>
      <c r="CZ11" s="1945"/>
      <c r="DA11" s="1945"/>
      <c r="DB11" s="1945"/>
      <c r="DC11" s="1945"/>
      <c r="DD11" s="1945"/>
      <c r="DE11" s="1945">
        <f>Ф1!EN25</f>
        <v>0</v>
      </c>
      <c r="DF11" s="1945"/>
      <c r="DG11" s="1945"/>
      <c r="DH11" s="1945"/>
      <c r="DI11" s="1945"/>
      <c r="DJ11" s="1945"/>
      <c r="DK11" s="1945"/>
      <c r="DL11" s="1945"/>
      <c r="DM11" s="1945"/>
      <c r="DN11" s="1945"/>
      <c r="DO11" s="1945"/>
      <c r="DP11" s="1945"/>
      <c r="DQ11" s="1945"/>
      <c r="DR11" s="1945"/>
      <c r="DS11" s="1945"/>
      <c r="DT11" s="1945"/>
      <c r="DU11" s="1945"/>
      <c r="DV11" s="1946"/>
    </row>
    <row r="12" spans="1:126" ht="14.25" customHeight="1">
      <c r="B12" s="660"/>
      <c r="C12" s="662" t="s">
        <v>610</v>
      </c>
      <c r="D12" s="662"/>
      <c r="E12" s="662"/>
      <c r="F12" s="663"/>
      <c r="G12" s="1947" t="s">
        <v>609</v>
      </c>
      <c r="H12" s="1947"/>
      <c r="I12" s="1947"/>
      <c r="J12" s="1947"/>
      <c r="K12" s="1947"/>
      <c r="L12" s="1947"/>
      <c r="M12" s="1947"/>
      <c r="N12" s="1947"/>
      <c r="O12" s="1947"/>
      <c r="P12" s="1947"/>
      <c r="Q12" s="1947"/>
      <c r="R12" s="1947"/>
      <c r="S12" s="1947"/>
      <c r="T12" s="1947"/>
      <c r="U12" s="1947"/>
      <c r="V12" s="1947"/>
      <c r="W12" s="1947"/>
      <c r="X12" s="1947"/>
      <c r="Y12" s="1947"/>
      <c r="Z12" s="1947"/>
      <c r="AA12" s="1947"/>
      <c r="AB12" s="1947"/>
      <c r="AC12" s="1947"/>
      <c r="AD12" s="1947"/>
      <c r="AE12" s="1947"/>
      <c r="AF12" s="1947"/>
      <c r="AG12" s="1947"/>
      <c r="AH12" s="1947"/>
      <c r="AI12" s="1947"/>
      <c r="AJ12" s="1947"/>
      <c r="AK12" s="1947"/>
      <c r="AL12" s="1947"/>
      <c r="AM12" s="1947"/>
      <c r="AN12" s="1947"/>
      <c r="AO12" s="1947"/>
      <c r="AP12" s="1947"/>
      <c r="AQ12" s="1947"/>
      <c r="AR12" s="1947"/>
      <c r="AS12" s="1947"/>
      <c r="AT12" s="1947"/>
      <c r="AU12" s="1947"/>
      <c r="AV12" s="1947"/>
      <c r="AW12" s="1947"/>
      <c r="AX12" s="1947"/>
      <c r="AY12" s="1947"/>
      <c r="AZ12" s="1947"/>
      <c r="BA12" s="1947"/>
      <c r="BB12" s="1947"/>
      <c r="BC12" s="1948"/>
      <c r="BD12" s="1949" t="s">
        <v>608</v>
      </c>
      <c r="BE12" s="1949"/>
      <c r="BF12" s="1949"/>
      <c r="BG12" s="1949"/>
      <c r="BH12" s="1949"/>
      <c r="BI12" s="1949"/>
      <c r="BJ12" s="1949"/>
      <c r="BK12" s="1949"/>
      <c r="BL12" s="1949"/>
      <c r="BM12" s="1949"/>
      <c r="BN12" s="1949"/>
      <c r="BO12" s="1949"/>
      <c r="BP12" s="1949"/>
      <c r="BQ12" s="1949"/>
      <c r="BR12" s="1949"/>
      <c r="BS12" s="1949"/>
      <c r="BT12" s="1949"/>
      <c r="BU12" s="1945">
        <f>Ф1!DJ28</f>
        <v>69677384</v>
      </c>
      <c r="BV12" s="1945"/>
      <c r="BW12" s="1945"/>
      <c r="BX12" s="1945"/>
      <c r="BY12" s="1945"/>
      <c r="BZ12" s="1945"/>
      <c r="CA12" s="1945"/>
      <c r="CB12" s="1945"/>
      <c r="CC12" s="1945"/>
      <c r="CD12" s="1945"/>
      <c r="CE12" s="1945"/>
      <c r="CF12" s="1945"/>
      <c r="CG12" s="1945"/>
      <c r="CH12" s="1945"/>
      <c r="CI12" s="1945"/>
      <c r="CJ12" s="1945"/>
      <c r="CK12" s="1945"/>
      <c r="CL12" s="1945"/>
      <c r="CM12" s="1945">
        <f>Ф1!DY28</f>
        <v>58989480</v>
      </c>
      <c r="CN12" s="1945"/>
      <c r="CO12" s="1945"/>
      <c r="CP12" s="1945"/>
      <c r="CQ12" s="1945"/>
      <c r="CR12" s="1945"/>
      <c r="CS12" s="1945"/>
      <c r="CT12" s="1945"/>
      <c r="CU12" s="1945"/>
      <c r="CV12" s="1945"/>
      <c r="CW12" s="1945"/>
      <c r="CX12" s="1945"/>
      <c r="CY12" s="1945"/>
      <c r="CZ12" s="1945"/>
      <c r="DA12" s="1945"/>
      <c r="DB12" s="1945"/>
      <c r="DC12" s="1945"/>
      <c r="DD12" s="1945"/>
      <c r="DE12" s="1945">
        <f>Ф1!EN28</f>
        <v>52021247</v>
      </c>
      <c r="DF12" s="1945"/>
      <c r="DG12" s="1945"/>
      <c r="DH12" s="1945"/>
      <c r="DI12" s="1945"/>
      <c r="DJ12" s="1945"/>
      <c r="DK12" s="1945"/>
      <c r="DL12" s="1945"/>
      <c r="DM12" s="1945"/>
      <c r="DN12" s="1945"/>
      <c r="DO12" s="1945"/>
      <c r="DP12" s="1945"/>
      <c r="DQ12" s="1945"/>
      <c r="DR12" s="1945"/>
      <c r="DS12" s="1945"/>
      <c r="DT12" s="1945"/>
      <c r="DU12" s="1945"/>
      <c r="DV12" s="1946"/>
    </row>
    <row r="13" spans="1:126" ht="14.25" customHeight="1">
      <c r="B13" s="660"/>
      <c r="C13" s="662" t="s">
        <v>607</v>
      </c>
      <c r="D13" s="662"/>
      <c r="E13" s="662"/>
      <c r="F13" s="663"/>
      <c r="G13" s="1947" t="s">
        <v>606</v>
      </c>
      <c r="H13" s="1947"/>
      <c r="I13" s="1947"/>
      <c r="J13" s="1947"/>
      <c r="K13" s="1947"/>
      <c r="L13" s="1947"/>
      <c r="M13" s="1947"/>
      <c r="N13" s="1947"/>
      <c r="O13" s="1947"/>
      <c r="P13" s="1947"/>
      <c r="Q13" s="1947"/>
      <c r="R13" s="1947"/>
      <c r="S13" s="1947"/>
      <c r="T13" s="1947"/>
      <c r="U13" s="1947"/>
      <c r="V13" s="1947"/>
      <c r="W13" s="1947"/>
      <c r="X13" s="1947"/>
      <c r="Y13" s="1947"/>
      <c r="Z13" s="1947"/>
      <c r="AA13" s="1947"/>
      <c r="AB13" s="1947"/>
      <c r="AC13" s="1947"/>
      <c r="AD13" s="1947"/>
      <c r="AE13" s="1947"/>
      <c r="AF13" s="1947"/>
      <c r="AG13" s="1947"/>
      <c r="AH13" s="1947"/>
      <c r="AI13" s="1947"/>
      <c r="AJ13" s="1947"/>
      <c r="AK13" s="1947"/>
      <c r="AL13" s="1947"/>
      <c r="AM13" s="1947"/>
      <c r="AN13" s="1947"/>
      <c r="AO13" s="1947"/>
      <c r="AP13" s="1947"/>
      <c r="AQ13" s="1947"/>
      <c r="AR13" s="1947"/>
      <c r="AS13" s="1947"/>
      <c r="AT13" s="1947"/>
      <c r="AU13" s="1947"/>
      <c r="AV13" s="1947"/>
      <c r="AW13" s="1947"/>
      <c r="AX13" s="1947"/>
      <c r="AY13" s="1947"/>
      <c r="AZ13" s="1947"/>
      <c r="BA13" s="1947"/>
      <c r="BB13" s="1947"/>
      <c r="BC13" s="1948"/>
      <c r="BD13" s="1949" t="s">
        <v>605</v>
      </c>
      <c r="BE13" s="1949"/>
      <c r="BF13" s="1949"/>
      <c r="BG13" s="1949"/>
      <c r="BH13" s="1949"/>
      <c r="BI13" s="1949"/>
      <c r="BJ13" s="1949"/>
      <c r="BK13" s="1949"/>
      <c r="BL13" s="1949"/>
      <c r="BM13" s="1949"/>
      <c r="BN13" s="1949"/>
      <c r="BO13" s="1949"/>
      <c r="BP13" s="1949"/>
      <c r="BQ13" s="1949"/>
      <c r="BR13" s="1949"/>
      <c r="BS13" s="1949"/>
      <c r="BT13" s="1949"/>
      <c r="BU13" s="1945">
        <f>Ф1!DJ35</f>
        <v>0</v>
      </c>
      <c r="BV13" s="1945"/>
      <c r="BW13" s="1945"/>
      <c r="BX13" s="1945"/>
      <c r="BY13" s="1945"/>
      <c r="BZ13" s="1945"/>
      <c r="CA13" s="1945"/>
      <c r="CB13" s="1945"/>
      <c r="CC13" s="1945"/>
      <c r="CD13" s="1945"/>
      <c r="CE13" s="1945"/>
      <c r="CF13" s="1945"/>
      <c r="CG13" s="1945"/>
      <c r="CH13" s="1945"/>
      <c r="CI13" s="1945"/>
      <c r="CJ13" s="1945"/>
      <c r="CK13" s="1945"/>
      <c r="CL13" s="1945"/>
      <c r="CM13" s="1945">
        <f>Ф1!DY35</f>
        <v>0</v>
      </c>
      <c r="CN13" s="1945"/>
      <c r="CO13" s="1945"/>
      <c r="CP13" s="1945"/>
      <c r="CQ13" s="1945"/>
      <c r="CR13" s="1945"/>
      <c r="CS13" s="1945"/>
      <c r="CT13" s="1945"/>
      <c r="CU13" s="1945"/>
      <c r="CV13" s="1945"/>
      <c r="CW13" s="1945"/>
      <c r="CX13" s="1945"/>
      <c r="CY13" s="1945"/>
      <c r="CZ13" s="1945"/>
      <c r="DA13" s="1945"/>
      <c r="DB13" s="1945"/>
      <c r="DC13" s="1945"/>
      <c r="DD13" s="1945"/>
      <c r="DE13" s="1945">
        <f>Ф1!EN35</f>
        <v>0</v>
      </c>
      <c r="DF13" s="1945"/>
      <c r="DG13" s="1945"/>
      <c r="DH13" s="1945"/>
      <c r="DI13" s="1945"/>
      <c r="DJ13" s="1945"/>
      <c r="DK13" s="1945"/>
      <c r="DL13" s="1945"/>
      <c r="DM13" s="1945"/>
      <c r="DN13" s="1945"/>
      <c r="DO13" s="1945"/>
      <c r="DP13" s="1945"/>
      <c r="DQ13" s="1945"/>
      <c r="DR13" s="1945"/>
      <c r="DS13" s="1945"/>
      <c r="DT13" s="1945"/>
      <c r="DU13" s="1945"/>
      <c r="DV13" s="1946"/>
    </row>
    <row r="14" spans="1:126" ht="31.5" customHeight="1">
      <c r="B14" s="660"/>
      <c r="C14" s="662" t="s">
        <v>604</v>
      </c>
      <c r="D14" s="662"/>
      <c r="E14" s="662"/>
      <c r="F14" s="663"/>
      <c r="G14" s="1956" t="s">
        <v>603</v>
      </c>
      <c r="H14" s="1956"/>
      <c r="I14" s="1956"/>
      <c r="J14" s="1956"/>
      <c r="K14" s="1956"/>
      <c r="L14" s="1956"/>
      <c r="M14" s="1956"/>
      <c r="N14" s="1956"/>
      <c r="O14" s="1956"/>
      <c r="P14" s="1956"/>
      <c r="Q14" s="1956"/>
      <c r="R14" s="1956"/>
      <c r="S14" s="1956"/>
      <c r="T14" s="1956"/>
      <c r="U14" s="1956"/>
      <c r="V14" s="1956"/>
      <c r="W14" s="1956"/>
      <c r="X14" s="1956"/>
      <c r="Y14" s="1956"/>
      <c r="Z14" s="1956"/>
      <c r="AA14" s="1956"/>
      <c r="AB14" s="1956"/>
      <c r="AC14" s="1956"/>
      <c r="AD14" s="1956"/>
      <c r="AE14" s="1956"/>
      <c r="AF14" s="1956"/>
      <c r="AG14" s="1956"/>
      <c r="AH14" s="1956"/>
      <c r="AI14" s="1956"/>
      <c r="AJ14" s="1956"/>
      <c r="AK14" s="1956"/>
      <c r="AL14" s="1956"/>
      <c r="AM14" s="1956"/>
      <c r="AN14" s="1956"/>
      <c r="AO14" s="1956"/>
      <c r="AP14" s="1956"/>
      <c r="AQ14" s="1956"/>
      <c r="AR14" s="1956"/>
      <c r="AS14" s="1956"/>
      <c r="AT14" s="1956"/>
      <c r="AU14" s="1956"/>
      <c r="AV14" s="1956"/>
      <c r="AW14" s="1956"/>
      <c r="AX14" s="1956"/>
      <c r="AY14" s="1956"/>
      <c r="AZ14" s="1956"/>
      <c r="BA14" s="1956"/>
      <c r="BB14" s="1956"/>
      <c r="BC14" s="1957"/>
      <c r="BD14" s="1949" t="s">
        <v>602</v>
      </c>
      <c r="BE14" s="1949"/>
      <c r="BF14" s="1949"/>
      <c r="BG14" s="1949"/>
      <c r="BH14" s="1949"/>
      <c r="BI14" s="1949"/>
      <c r="BJ14" s="1949"/>
      <c r="BK14" s="1949"/>
      <c r="BL14" s="1949"/>
      <c r="BM14" s="1949"/>
      <c r="BN14" s="1949"/>
      <c r="BO14" s="1949"/>
      <c r="BP14" s="1949"/>
      <c r="BQ14" s="1949"/>
      <c r="BR14" s="1949"/>
      <c r="BS14" s="1949"/>
      <c r="BT14" s="1949"/>
      <c r="BU14" s="1945">
        <f>Ф1!DJ39+Ф1!DJ76</f>
        <v>1492489</v>
      </c>
      <c r="BV14" s="1945"/>
      <c r="BW14" s="1945"/>
      <c r="BX14" s="1945"/>
      <c r="BY14" s="1945"/>
      <c r="BZ14" s="1945"/>
      <c r="CA14" s="1945"/>
      <c r="CB14" s="1945"/>
      <c r="CC14" s="1945"/>
      <c r="CD14" s="1945"/>
      <c r="CE14" s="1945"/>
      <c r="CF14" s="1945"/>
      <c r="CG14" s="1945"/>
      <c r="CH14" s="1945"/>
      <c r="CI14" s="1945"/>
      <c r="CJ14" s="1945"/>
      <c r="CK14" s="1945"/>
      <c r="CL14" s="1945"/>
      <c r="CM14" s="1945">
        <f>Ф1!DY39+Ф1!DY76</f>
        <v>1347116</v>
      </c>
      <c r="CN14" s="1945"/>
      <c r="CO14" s="1945"/>
      <c r="CP14" s="1945"/>
      <c r="CQ14" s="1945"/>
      <c r="CR14" s="1945"/>
      <c r="CS14" s="1945"/>
      <c r="CT14" s="1945"/>
      <c r="CU14" s="1945"/>
      <c r="CV14" s="1945"/>
      <c r="CW14" s="1945"/>
      <c r="CX14" s="1945"/>
      <c r="CY14" s="1945"/>
      <c r="CZ14" s="1945"/>
      <c r="DA14" s="1945"/>
      <c r="DB14" s="1945"/>
      <c r="DC14" s="1945"/>
      <c r="DD14" s="1945"/>
      <c r="DE14" s="1945">
        <f>Ф1!EN39+Ф1!EN76</f>
        <v>145551</v>
      </c>
      <c r="DF14" s="1945"/>
      <c r="DG14" s="1945"/>
      <c r="DH14" s="1945"/>
      <c r="DI14" s="1945"/>
      <c r="DJ14" s="1945"/>
      <c r="DK14" s="1945"/>
      <c r="DL14" s="1945"/>
      <c r="DM14" s="1945"/>
      <c r="DN14" s="1945"/>
      <c r="DO14" s="1945"/>
      <c r="DP14" s="1945"/>
      <c r="DQ14" s="1945"/>
      <c r="DR14" s="1945"/>
      <c r="DS14" s="1945"/>
      <c r="DT14" s="1945"/>
      <c r="DU14" s="1945"/>
      <c r="DV14" s="1946"/>
    </row>
    <row r="15" spans="1:126" ht="14.25">
      <c r="B15" s="660"/>
      <c r="C15" s="662" t="s">
        <v>601</v>
      </c>
      <c r="D15" s="662"/>
      <c r="E15" s="662"/>
      <c r="F15" s="663"/>
      <c r="G15" s="1947" t="s">
        <v>600</v>
      </c>
      <c r="H15" s="1947"/>
      <c r="I15" s="1947"/>
      <c r="J15" s="1947"/>
      <c r="K15" s="1947"/>
      <c r="L15" s="1947"/>
      <c r="M15" s="1947"/>
      <c r="N15" s="1947"/>
      <c r="O15" s="1947"/>
      <c r="P15" s="1947"/>
      <c r="Q15" s="1947"/>
      <c r="R15" s="1947"/>
      <c r="S15" s="1947"/>
      <c r="T15" s="1947"/>
      <c r="U15" s="1947"/>
      <c r="V15" s="1947"/>
      <c r="W15" s="1947"/>
      <c r="X15" s="1947"/>
      <c r="Y15" s="1947"/>
      <c r="Z15" s="1947"/>
      <c r="AA15" s="1947"/>
      <c r="AB15" s="1947"/>
      <c r="AC15" s="1947"/>
      <c r="AD15" s="1947"/>
      <c r="AE15" s="1947"/>
      <c r="AF15" s="1947"/>
      <c r="AG15" s="1947"/>
      <c r="AH15" s="1947"/>
      <c r="AI15" s="1947"/>
      <c r="AJ15" s="1947"/>
      <c r="AK15" s="1947"/>
      <c r="AL15" s="1947"/>
      <c r="AM15" s="1947"/>
      <c r="AN15" s="1947"/>
      <c r="AO15" s="1947"/>
      <c r="AP15" s="1947"/>
      <c r="AQ15" s="1947"/>
      <c r="AR15" s="1947"/>
      <c r="AS15" s="1947"/>
      <c r="AT15" s="1947"/>
      <c r="AU15" s="1947"/>
      <c r="AV15" s="1947"/>
      <c r="AW15" s="1947"/>
      <c r="AX15" s="1947"/>
      <c r="AY15" s="1947"/>
      <c r="AZ15" s="1947"/>
      <c r="BA15" s="1947"/>
      <c r="BB15" s="1947"/>
      <c r="BC15" s="1948"/>
      <c r="BD15" s="1949" t="s">
        <v>1008</v>
      </c>
      <c r="BE15" s="1949"/>
      <c r="BF15" s="1949"/>
      <c r="BG15" s="1949"/>
      <c r="BH15" s="1949"/>
      <c r="BI15" s="1949"/>
      <c r="BJ15" s="1949"/>
      <c r="BK15" s="1949"/>
      <c r="BL15" s="1949"/>
      <c r="BM15" s="1949"/>
      <c r="BN15" s="1949"/>
      <c r="BO15" s="1949"/>
      <c r="BP15" s="1949"/>
      <c r="BQ15" s="1949"/>
      <c r="BR15" s="1949"/>
      <c r="BS15" s="1949"/>
      <c r="BT15" s="1949"/>
      <c r="BU15" s="1945">
        <f>Ф1!DJ46+Ф1!DJ48</f>
        <v>1074749</v>
      </c>
      <c r="BV15" s="1945"/>
      <c r="BW15" s="1945"/>
      <c r="BX15" s="1945"/>
      <c r="BY15" s="1945"/>
      <c r="BZ15" s="1945"/>
      <c r="CA15" s="1945"/>
      <c r="CB15" s="1945"/>
      <c r="CC15" s="1945"/>
      <c r="CD15" s="1945"/>
      <c r="CE15" s="1945"/>
      <c r="CF15" s="1945"/>
      <c r="CG15" s="1945"/>
      <c r="CH15" s="1945"/>
      <c r="CI15" s="1945"/>
      <c r="CJ15" s="1945"/>
      <c r="CK15" s="1945"/>
      <c r="CL15" s="1945"/>
      <c r="CM15" s="1945">
        <f>Ф1!DY46+Ф1!DY48</f>
        <v>1317286</v>
      </c>
      <c r="CN15" s="1945"/>
      <c r="CO15" s="1945"/>
      <c r="CP15" s="1945"/>
      <c r="CQ15" s="1945"/>
      <c r="CR15" s="1945"/>
      <c r="CS15" s="1945"/>
      <c r="CT15" s="1945"/>
      <c r="CU15" s="1945"/>
      <c r="CV15" s="1945"/>
      <c r="CW15" s="1945"/>
      <c r="CX15" s="1945"/>
      <c r="CY15" s="1945"/>
      <c r="CZ15" s="1945"/>
      <c r="DA15" s="1945"/>
      <c r="DB15" s="1945"/>
      <c r="DC15" s="1945"/>
      <c r="DD15" s="1945"/>
      <c r="DE15" s="1945">
        <f>Ф1!EN46+Ф1!EN48</f>
        <v>1419677</v>
      </c>
      <c r="DF15" s="1945"/>
      <c r="DG15" s="1945"/>
      <c r="DH15" s="1945"/>
      <c r="DI15" s="1945"/>
      <c r="DJ15" s="1945"/>
      <c r="DK15" s="1945"/>
      <c r="DL15" s="1945"/>
      <c r="DM15" s="1945"/>
      <c r="DN15" s="1945"/>
      <c r="DO15" s="1945"/>
      <c r="DP15" s="1945"/>
      <c r="DQ15" s="1945"/>
      <c r="DR15" s="1945"/>
      <c r="DS15" s="1945"/>
      <c r="DT15" s="1945"/>
      <c r="DU15" s="1945"/>
      <c r="DV15" s="1946"/>
    </row>
    <row r="16" spans="1:126">
      <c r="B16" s="660"/>
      <c r="C16" s="662" t="s">
        <v>599</v>
      </c>
      <c r="D16" s="662"/>
      <c r="E16" s="662"/>
      <c r="F16" s="663"/>
      <c r="G16" s="1947" t="s">
        <v>598</v>
      </c>
      <c r="H16" s="1947"/>
      <c r="I16" s="1947"/>
      <c r="J16" s="1947"/>
      <c r="K16" s="1947"/>
      <c r="L16" s="1947"/>
      <c r="M16" s="1947"/>
      <c r="N16" s="1947"/>
      <c r="O16" s="1947"/>
      <c r="P16" s="1947"/>
      <c r="Q16" s="1947"/>
      <c r="R16" s="1947"/>
      <c r="S16" s="1947"/>
      <c r="T16" s="1947"/>
      <c r="U16" s="1947"/>
      <c r="V16" s="1947"/>
      <c r="W16" s="1947"/>
      <c r="X16" s="1947"/>
      <c r="Y16" s="1947"/>
      <c r="Z16" s="1947"/>
      <c r="AA16" s="1947"/>
      <c r="AB16" s="1947"/>
      <c r="AC16" s="1947"/>
      <c r="AD16" s="1947"/>
      <c r="AE16" s="1947"/>
      <c r="AF16" s="1947"/>
      <c r="AG16" s="1947"/>
      <c r="AH16" s="1947"/>
      <c r="AI16" s="1947"/>
      <c r="AJ16" s="1947"/>
      <c r="AK16" s="1947"/>
      <c r="AL16" s="1947"/>
      <c r="AM16" s="1947"/>
      <c r="AN16" s="1947"/>
      <c r="AO16" s="1947"/>
      <c r="AP16" s="1947"/>
      <c r="AQ16" s="1947"/>
      <c r="AR16" s="1947"/>
      <c r="AS16" s="1947"/>
      <c r="AT16" s="1947"/>
      <c r="AU16" s="1947"/>
      <c r="AV16" s="1947"/>
      <c r="AW16" s="1947"/>
      <c r="AX16" s="1947"/>
      <c r="AY16" s="1947"/>
      <c r="AZ16" s="1947"/>
      <c r="BA16" s="1947"/>
      <c r="BB16" s="1947"/>
      <c r="BC16" s="1948"/>
      <c r="BD16" s="1949" t="s">
        <v>597</v>
      </c>
      <c r="BE16" s="1949"/>
      <c r="BF16" s="1949"/>
      <c r="BG16" s="1949"/>
      <c r="BH16" s="1949"/>
      <c r="BI16" s="1949"/>
      <c r="BJ16" s="1949"/>
      <c r="BK16" s="1949"/>
      <c r="BL16" s="1949"/>
      <c r="BM16" s="1949"/>
      <c r="BN16" s="1949"/>
      <c r="BO16" s="1949"/>
      <c r="BP16" s="1949"/>
      <c r="BQ16" s="1949"/>
      <c r="BR16" s="1949"/>
      <c r="BS16" s="1949"/>
      <c r="BT16" s="1949"/>
      <c r="BU16" s="1945">
        <f>Ф1!DJ50</f>
        <v>1512187</v>
      </c>
      <c r="BV16" s="1945"/>
      <c r="BW16" s="1945"/>
      <c r="BX16" s="1945"/>
      <c r="BY16" s="1945"/>
      <c r="BZ16" s="1945"/>
      <c r="CA16" s="1945"/>
      <c r="CB16" s="1945"/>
      <c r="CC16" s="1945"/>
      <c r="CD16" s="1945"/>
      <c r="CE16" s="1945"/>
      <c r="CF16" s="1945"/>
      <c r="CG16" s="1945"/>
      <c r="CH16" s="1945"/>
      <c r="CI16" s="1945"/>
      <c r="CJ16" s="1945"/>
      <c r="CK16" s="1945"/>
      <c r="CL16" s="1945"/>
      <c r="CM16" s="1945">
        <f>Ф1!DY50</f>
        <v>1506910</v>
      </c>
      <c r="CN16" s="1945"/>
      <c r="CO16" s="1945"/>
      <c r="CP16" s="1945"/>
      <c r="CQ16" s="1945"/>
      <c r="CR16" s="1945"/>
      <c r="CS16" s="1945"/>
      <c r="CT16" s="1945"/>
      <c r="CU16" s="1945"/>
      <c r="CV16" s="1945"/>
      <c r="CW16" s="1945"/>
      <c r="CX16" s="1945"/>
      <c r="CY16" s="1945"/>
      <c r="CZ16" s="1945"/>
      <c r="DA16" s="1945"/>
      <c r="DB16" s="1945"/>
      <c r="DC16" s="1945"/>
      <c r="DD16" s="1945"/>
      <c r="DE16" s="1945">
        <f>Ф1!EN50</f>
        <v>1502414</v>
      </c>
      <c r="DF16" s="1945"/>
      <c r="DG16" s="1945"/>
      <c r="DH16" s="1945"/>
      <c r="DI16" s="1945"/>
      <c r="DJ16" s="1945"/>
      <c r="DK16" s="1945"/>
      <c r="DL16" s="1945"/>
      <c r="DM16" s="1945"/>
      <c r="DN16" s="1945"/>
      <c r="DO16" s="1945"/>
      <c r="DP16" s="1945"/>
      <c r="DQ16" s="1945"/>
      <c r="DR16" s="1945"/>
      <c r="DS16" s="1945"/>
      <c r="DT16" s="1945"/>
      <c r="DU16" s="1945"/>
      <c r="DV16" s="1946"/>
    </row>
    <row r="17" spans="1:126" ht="30" customHeight="1">
      <c r="A17" s="571" t="s">
        <v>1373</v>
      </c>
      <c r="B17" s="660"/>
      <c r="C17" s="662" t="s">
        <v>596</v>
      </c>
      <c r="D17" s="662"/>
      <c r="E17" s="662"/>
      <c r="F17" s="663"/>
      <c r="G17" s="1956" t="s">
        <v>595</v>
      </c>
      <c r="H17" s="1956"/>
      <c r="I17" s="1956"/>
      <c r="J17" s="1956"/>
      <c r="K17" s="1956"/>
      <c r="L17" s="1956"/>
      <c r="M17" s="1956"/>
      <c r="N17" s="1956"/>
      <c r="O17" s="1956"/>
      <c r="P17" s="1956"/>
      <c r="Q17" s="1956"/>
      <c r="R17" s="1956"/>
      <c r="S17" s="1956"/>
      <c r="T17" s="1956"/>
      <c r="U17" s="1956"/>
      <c r="V17" s="1956"/>
      <c r="W17" s="1956"/>
      <c r="X17" s="1956"/>
      <c r="Y17" s="1956"/>
      <c r="Z17" s="1956"/>
      <c r="AA17" s="1956"/>
      <c r="AB17" s="1956"/>
      <c r="AC17" s="1956"/>
      <c r="AD17" s="1956"/>
      <c r="AE17" s="1956"/>
      <c r="AF17" s="1956"/>
      <c r="AG17" s="1956"/>
      <c r="AH17" s="1956"/>
      <c r="AI17" s="1956"/>
      <c r="AJ17" s="1956"/>
      <c r="AK17" s="1956"/>
      <c r="AL17" s="1956"/>
      <c r="AM17" s="1956"/>
      <c r="AN17" s="1956"/>
      <c r="AO17" s="1956"/>
      <c r="AP17" s="1956"/>
      <c r="AQ17" s="1956"/>
      <c r="AR17" s="1956"/>
      <c r="AS17" s="1956"/>
      <c r="AT17" s="1956"/>
      <c r="AU17" s="1956"/>
      <c r="AV17" s="1956"/>
      <c r="AW17" s="1956"/>
      <c r="AX17" s="1956"/>
      <c r="AY17" s="1956"/>
      <c r="AZ17" s="1956"/>
      <c r="BA17" s="1956"/>
      <c r="BB17" s="1956"/>
      <c r="BC17" s="1957"/>
      <c r="BD17" s="1949" t="s">
        <v>594</v>
      </c>
      <c r="BE17" s="1949"/>
      <c r="BF17" s="1949"/>
      <c r="BG17" s="1949"/>
      <c r="BH17" s="1949"/>
      <c r="BI17" s="1949"/>
      <c r="BJ17" s="1949"/>
      <c r="BK17" s="1949"/>
      <c r="BL17" s="1949"/>
      <c r="BM17" s="1949"/>
      <c r="BN17" s="1949"/>
      <c r="BO17" s="1949"/>
      <c r="BP17" s="1949"/>
      <c r="BQ17" s="1949"/>
      <c r="BR17" s="1949"/>
      <c r="BS17" s="1949"/>
      <c r="BT17" s="1949"/>
      <c r="BU17" s="1945">
        <f>Ф1!DJ58</f>
        <v>76933</v>
      </c>
      <c r="BV17" s="1945"/>
      <c r="BW17" s="1945"/>
      <c r="BX17" s="1945"/>
      <c r="BY17" s="1945"/>
      <c r="BZ17" s="1945"/>
      <c r="CA17" s="1945"/>
      <c r="CB17" s="1945"/>
      <c r="CC17" s="1945"/>
      <c r="CD17" s="1945"/>
      <c r="CE17" s="1945"/>
      <c r="CF17" s="1945"/>
      <c r="CG17" s="1945"/>
      <c r="CH17" s="1945"/>
      <c r="CI17" s="1945"/>
      <c r="CJ17" s="1945"/>
      <c r="CK17" s="1945"/>
      <c r="CL17" s="1945"/>
      <c r="CM17" s="1945">
        <f>Ф1!DY58</f>
        <v>29356</v>
      </c>
      <c r="CN17" s="1945"/>
      <c r="CO17" s="1945"/>
      <c r="CP17" s="1945"/>
      <c r="CQ17" s="1945"/>
      <c r="CR17" s="1945"/>
      <c r="CS17" s="1945"/>
      <c r="CT17" s="1945"/>
      <c r="CU17" s="1945"/>
      <c r="CV17" s="1945"/>
      <c r="CW17" s="1945"/>
      <c r="CX17" s="1945"/>
      <c r="CY17" s="1945"/>
      <c r="CZ17" s="1945"/>
      <c r="DA17" s="1945"/>
      <c r="DB17" s="1945"/>
      <c r="DC17" s="1945"/>
      <c r="DD17" s="1945"/>
      <c r="DE17" s="1945">
        <f>Ф1!EN58</f>
        <v>54789</v>
      </c>
      <c r="DF17" s="1945"/>
      <c r="DG17" s="1945"/>
      <c r="DH17" s="1945"/>
      <c r="DI17" s="1945"/>
      <c r="DJ17" s="1945"/>
      <c r="DK17" s="1945"/>
      <c r="DL17" s="1945"/>
      <c r="DM17" s="1945"/>
      <c r="DN17" s="1945"/>
      <c r="DO17" s="1945"/>
      <c r="DP17" s="1945"/>
      <c r="DQ17" s="1945"/>
      <c r="DR17" s="1945"/>
      <c r="DS17" s="1945"/>
      <c r="DT17" s="1945"/>
      <c r="DU17" s="1945"/>
      <c r="DV17" s="1946"/>
    </row>
    <row r="18" spans="1:126" ht="17.25" customHeight="1">
      <c r="B18" s="660"/>
      <c r="C18" s="662" t="s">
        <v>593</v>
      </c>
      <c r="D18" s="662"/>
      <c r="E18" s="662"/>
      <c r="F18" s="663"/>
      <c r="G18" s="1947" t="s">
        <v>592</v>
      </c>
      <c r="H18" s="1947"/>
      <c r="I18" s="1947"/>
      <c r="J18" s="1947"/>
      <c r="K18" s="1947"/>
      <c r="L18" s="1947"/>
      <c r="M18" s="1947"/>
      <c r="N18" s="1947"/>
      <c r="O18" s="1947"/>
      <c r="P18" s="1947"/>
      <c r="Q18" s="1947"/>
      <c r="R18" s="1947"/>
      <c r="S18" s="1947"/>
      <c r="T18" s="1947"/>
      <c r="U18" s="1947"/>
      <c r="V18" s="1947"/>
      <c r="W18" s="1947"/>
      <c r="X18" s="1947"/>
      <c r="Y18" s="1947"/>
      <c r="Z18" s="1947"/>
      <c r="AA18" s="1947"/>
      <c r="AB18" s="1947"/>
      <c r="AC18" s="1947"/>
      <c r="AD18" s="1947"/>
      <c r="AE18" s="1947"/>
      <c r="AF18" s="1947"/>
      <c r="AG18" s="1947"/>
      <c r="AH18" s="1947"/>
      <c r="AI18" s="1947"/>
      <c r="AJ18" s="1947"/>
      <c r="AK18" s="1947"/>
      <c r="AL18" s="1947"/>
      <c r="AM18" s="1947"/>
      <c r="AN18" s="1947"/>
      <c r="AO18" s="1947"/>
      <c r="AP18" s="1947"/>
      <c r="AQ18" s="1947"/>
      <c r="AR18" s="1947"/>
      <c r="AS18" s="1947"/>
      <c r="AT18" s="1947"/>
      <c r="AU18" s="1947"/>
      <c r="AV18" s="1947"/>
      <c r="AW18" s="1947"/>
      <c r="AX18" s="1947"/>
      <c r="AY18" s="1947"/>
      <c r="AZ18" s="1947"/>
      <c r="BA18" s="1947"/>
      <c r="BB18" s="1947"/>
      <c r="BC18" s="1948"/>
      <c r="BD18" s="1949" t="s">
        <v>591</v>
      </c>
      <c r="BE18" s="1949"/>
      <c r="BF18" s="1949"/>
      <c r="BG18" s="1949"/>
      <c r="BH18" s="1949"/>
      <c r="BI18" s="1949"/>
      <c r="BJ18" s="1949"/>
      <c r="BK18" s="1949"/>
      <c r="BL18" s="1949"/>
      <c r="BM18" s="1949"/>
      <c r="BN18" s="1949"/>
      <c r="BO18" s="1949"/>
      <c r="BP18" s="1949"/>
      <c r="BQ18" s="1949"/>
      <c r="BR18" s="1949"/>
      <c r="BS18" s="1949"/>
      <c r="BT18" s="1949"/>
      <c r="BU18" s="1958">
        <v>8286464</v>
      </c>
      <c r="BV18" s="1958"/>
      <c r="BW18" s="1958"/>
      <c r="BX18" s="1958"/>
      <c r="BY18" s="1958"/>
      <c r="BZ18" s="1958"/>
      <c r="CA18" s="1958"/>
      <c r="CB18" s="1958"/>
      <c r="CC18" s="1958"/>
      <c r="CD18" s="1958"/>
      <c r="CE18" s="1958"/>
      <c r="CF18" s="1958"/>
      <c r="CG18" s="1958"/>
      <c r="CH18" s="1958"/>
      <c r="CI18" s="1958"/>
      <c r="CJ18" s="1958"/>
      <c r="CK18" s="1958"/>
      <c r="CL18" s="1958"/>
      <c r="CM18" s="1958">
        <v>7273283</v>
      </c>
      <c r="CN18" s="1958"/>
      <c r="CO18" s="1958"/>
      <c r="CP18" s="1958"/>
      <c r="CQ18" s="1958"/>
      <c r="CR18" s="1958"/>
      <c r="CS18" s="1958"/>
      <c r="CT18" s="1958"/>
      <c r="CU18" s="1958"/>
      <c r="CV18" s="1958"/>
      <c r="CW18" s="1958"/>
      <c r="CX18" s="1958"/>
      <c r="CY18" s="1958"/>
      <c r="CZ18" s="1958"/>
      <c r="DA18" s="1958"/>
      <c r="DB18" s="1958"/>
      <c r="DC18" s="1958"/>
      <c r="DD18" s="1958"/>
      <c r="DE18" s="1958">
        <v>5217795</v>
      </c>
      <c r="DF18" s="1958"/>
      <c r="DG18" s="1958"/>
      <c r="DH18" s="1958"/>
      <c r="DI18" s="1958"/>
      <c r="DJ18" s="1958"/>
      <c r="DK18" s="1958"/>
      <c r="DL18" s="1958"/>
      <c r="DM18" s="1958"/>
      <c r="DN18" s="1958"/>
      <c r="DO18" s="1958"/>
      <c r="DP18" s="1958"/>
      <c r="DQ18" s="1958"/>
      <c r="DR18" s="1958"/>
      <c r="DS18" s="1958"/>
      <c r="DT18" s="1958"/>
      <c r="DU18" s="1958"/>
      <c r="DV18" s="1959"/>
    </row>
    <row r="19" spans="1:126" ht="14.25" customHeight="1">
      <c r="B19" s="660"/>
      <c r="C19" s="662" t="s">
        <v>590</v>
      </c>
      <c r="D19" s="662"/>
      <c r="E19" s="662"/>
      <c r="F19" s="663"/>
      <c r="G19" s="1960" t="s">
        <v>1383</v>
      </c>
      <c r="H19" s="1960"/>
      <c r="I19" s="1960"/>
      <c r="J19" s="1960"/>
      <c r="K19" s="1960"/>
      <c r="L19" s="1960"/>
      <c r="M19" s="1960"/>
      <c r="N19" s="1960"/>
      <c r="O19" s="1960"/>
      <c r="P19" s="1960"/>
      <c r="Q19" s="1960"/>
      <c r="R19" s="1960"/>
      <c r="S19" s="1960"/>
      <c r="T19" s="1960"/>
      <c r="U19" s="1960"/>
      <c r="V19" s="1960"/>
      <c r="W19" s="1960"/>
      <c r="X19" s="1960"/>
      <c r="Y19" s="1960"/>
      <c r="Z19" s="1960"/>
      <c r="AA19" s="1960"/>
      <c r="AB19" s="1960"/>
      <c r="AC19" s="1960"/>
      <c r="AD19" s="1960"/>
      <c r="AE19" s="1960"/>
      <c r="AF19" s="1960"/>
      <c r="AG19" s="1960"/>
      <c r="AH19" s="1960"/>
      <c r="AI19" s="1960"/>
      <c r="AJ19" s="1960"/>
      <c r="AK19" s="1960"/>
      <c r="AL19" s="1960"/>
      <c r="AM19" s="1960"/>
      <c r="AN19" s="1960"/>
      <c r="AO19" s="1960"/>
      <c r="AP19" s="1960"/>
      <c r="AQ19" s="1960"/>
      <c r="AR19" s="1960"/>
      <c r="AS19" s="1960"/>
      <c r="AT19" s="1960"/>
      <c r="AU19" s="1960"/>
      <c r="AV19" s="1960"/>
      <c r="AW19" s="1960"/>
      <c r="AX19" s="1960"/>
      <c r="AY19" s="1960"/>
      <c r="AZ19" s="1960"/>
      <c r="BA19" s="1960"/>
      <c r="BB19" s="1960"/>
      <c r="BC19" s="1961"/>
      <c r="BD19" s="1949" t="s">
        <v>589</v>
      </c>
      <c r="BE19" s="1949"/>
      <c r="BF19" s="1949"/>
      <c r="BG19" s="1949"/>
      <c r="BH19" s="1949"/>
      <c r="BI19" s="1949"/>
      <c r="BJ19" s="1949"/>
      <c r="BK19" s="1949"/>
      <c r="BL19" s="1949"/>
      <c r="BM19" s="1949"/>
      <c r="BN19" s="1949"/>
      <c r="BO19" s="1949"/>
      <c r="BP19" s="1949"/>
      <c r="BQ19" s="1949"/>
      <c r="BR19" s="1949"/>
      <c r="BS19" s="1949"/>
      <c r="BT19" s="1949"/>
      <c r="BU19" s="1945">
        <f>Ф1!DJ80</f>
        <v>2561803</v>
      </c>
      <c r="BV19" s="1945"/>
      <c r="BW19" s="1945"/>
      <c r="BX19" s="1945"/>
      <c r="BY19" s="1945"/>
      <c r="BZ19" s="1945"/>
      <c r="CA19" s="1945"/>
      <c r="CB19" s="1945"/>
      <c r="CC19" s="1945"/>
      <c r="CD19" s="1945"/>
      <c r="CE19" s="1945"/>
      <c r="CF19" s="1945"/>
      <c r="CG19" s="1945"/>
      <c r="CH19" s="1945"/>
      <c r="CI19" s="1945"/>
      <c r="CJ19" s="1945"/>
      <c r="CK19" s="1945"/>
      <c r="CL19" s="1945"/>
      <c r="CM19" s="1945">
        <f>Ф1!DY80</f>
        <v>196278</v>
      </c>
      <c r="CN19" s="1945"/>
      <c r="CO19" s="1945"/>
      <c r="CP19" s="1945"/>
      <c r="CQ19" s="1945"/>
      <c r="CR19" s="1945"/>
      <c r="CS19" s="1945"/>
      <c r="CT19" s="1945"/>
      <c r="CU19" s="1945"/>
      <c r="CV19" s="1945"/>
      <c r="CW19" s="1945"/>
      <c r="CX19" s="1945"/>
      <c r="CY19" s="1945"/>
      <c r="CZ19" s="1945"/>
      <c r="DA19" s="1945"/>
      <c r="DB19" s="1945"/>
      <c r="DC19" s="1945"/>
      <c r="DD19" s="1945"/>
      <c r="DE19" s="1945">
        <f>Ф1!EN80</f>
        <v>368104</v>
      </c>
      <c r="DF19" s="1945"/>
      <c r="DG19" s="1945"/>
      <c r="DH19" s="1945"/>
      <c r="DI19" s="1945"/>
      <c r="DJ19" s="1945"/>
      <c r="DK19" s="1945"/>
      <c r="DL19" s="1945"/>
      <c r="DM19" s="1945"/>
      <c r="DN19" s="1945"/>
      <c r="DO19" s="1945"/>
      <c r="DP19" s="1945"/>
      <c r="DQ19" s="1945"/>
      <c r="DR19" s="1945"/>
      <c r="DS19" s="1945"/>
      <c r="DT19" s="1945"/>
      <c r="DU19" s="1945"/>
      <c r="DV19" s="1946"/>
    </row>
    <row r="20" spans="1:126" ht="14.25" customHeight="1">
      <c r="B20" s="660"/>
      <c r="C20" s="662" t="s">
        <v>588</v>
      </c>
      <c r="D20" s="662"/>
      <c r="E20" s="662"/>
      <c r="F20" s="663"/>
      <c r="G20" s="1947" t="s">
        <v>587</v>
      </c>
      <c r="H20" s="1947"/>
      <c r="I20" s="1947"/>
      <c r="J20" s="1947"/>
      <c r="K20" s="1947"/>
      <c r="L20" s="1947"/>
      <c r="M20" s="1947"/>
      <c r="N20" s="1947"/>
      <c r="O20" s="1947"/>
      <c r="P20" s="1947"/>
      <c r="Q20" s="1947"/>
      <c r="R20" s="1947"/>
      <c r="S20" s="1947"/>
      <c r="T20" s="1947"/>
      <c r="U20" s="1947"/>
      <c r="V20" s="1947"/>
      <c r="W20" s="1947"/>
      <c r="X20" s="1947"/>
      <c r="Y20" s="1947"/>
      <c r="Z20" s="1947"/>
      <c r="AA20" s="1947"/>
      <c r="AB20" s="1947"/>
      <c r="AC20" s="1947"/>
      <c r="AD20" s="1947"/>
      <c r="AE20" s="1947"/>
      <c r="AF20" s="1947"/>
      <c r="AG20" s="1947"/>
      <c r="AH20" s="1947"/>
      <c r="AI20" s="1947"/>
      <c r="AJ20" s="1947"/>
      <c r="AK20" s="1947"/>
      <c r="AL20" s="1947"/>
      <c r="AM20" s="1947"/>
      <c r="AN20" s="1947"/>
      <c r="AO20" s="1947"/>
      <c r="AP20" s="1947"/>
      <c r="AQ20" s="1947"/>
      <c r="AR20" s="1947"/>
      <c r="AS20" s="1947"/>
      <c r="AT20" s="1947"/>
      <c r="AU20" s="1947"/>
      <c r="AV20" s="1947"/>
      <c r="AW20" s="1947"/>
      <c r="AX20" s="1947"/>
      <c r="AY20" s="1947"/>
      <c r="AZ20" s="1947"/>
      <c r="BA20" s="1947"/>
      <c r="BB20" s="1947"/>
      <c r="BC20" s="1948"/>
      <c r="BD20" s="1949" t="s">
        <v>586</v>
      </c>
      <c r="BE20" s="1949"/>
      <c r="BF20" s="1949"/>
      <c r="BG20" s="1949"/>
      <c r="BH20" s="1949"/>
      <c r="BI20" s="1949"/>
      <c r="BJ20" s="1949"/>
      <c r="BK20" s="1949"/>
      <c r="BL20" s="1949"/>
      <c r="BM20" s="1949"/>
      <c r="BN20" s="1949"/>
      <c r="BO20" s="1949"/>
      <c r="BP20" s="1949"/>
      <c r="BQ20" s="1949"/>
      <c r="BR20" s="1949"/>
      <c r="BS20" s="1949"/>
      <c r="BT20" s="1949"/>
      <c r="BU20" s="1962">
        <v>376677</v>
      </c>
      <c r="BV20" s="1962"/>
      <c r="BW20" s="1962"/>
      <c r="BX20" s="1962"/>
      <c r="BY20" s="1962"/>
      <c r="BZ20" s="1962"/>
      <c r="CA20" s="1962"/>
      <c r="CB20" s="1962"/>
      <c r="CC20" s="1962"/>
      <c r="CD20" s="1962"/>
      <c r="CE20" s="1962"/>
      <c r="CF20" s="1962"/>
      <c r="CG20" s="1962"/>
      <c r="CH20" s="1962"/>
      <c r="CI20" s="1962"/>
      <c r="CJ20" s="1962"/>
      <c r="CK20" s="1962"/>
      <c r="CL20" s="1962"/>
      <c r="CM20" s="1962">
        <v>377232</v>
      </c>
      <c r="CN20" s="1962"/>
      <c r="CO20" s="1962"/>
      <c r="CP20" s="1962"/>
      <c r="CQ20" s="1962"/>
      <c r="CR20" s="1962"/>
      <c r="CS20" s="1962"/>
      <c r="CT20" s="1962"/>
      <c r="CU20" s="1962"/>
      <c r="CV20" s="1962"/>
      <c r="CW20" s="1962"/>
      <c r="CX20" s="1962"/>
      <c r="CY20" s="1962"/>
      <c r="CZ20" s="1962"/>
      <c r="DA20" s="1962"/>
      <c r="DB20" s="1962"/>
      <c r="DC20" s="1962"/>
      <c r="DD20" s="1962"/>
      <c r="DE20" s="1962">
        <v>324115</v>
      </c>
      <c r="DF20" s="1962"/>
      <c r="DG20" s="1962"/>
      <c r="DH20" s="1962"/>
      <c r="DI20" s="1962"/>
      <c r="DJ20" s="1962"/>
      <c r="DK20" s="1962"/>
      <c r="DL20" s="1962"/>
      <c r="DM20" s="1962"/>
      <c r="DN20" s="1962"/>
      <c r="DO20" s="1962"/>
      <c r="DP20" s="1962"/>
      <c r="DQ20" s="1962"/>
      <c r="DR20" s="1962"/>
      <c r="DS20" s="1962"/>
      <c r="DT20" s="1962"/>
      <c r="DU20" s="1962"/>
      <c r="DV20" s="1963"/>
    </row>
    <row r="21" spans="1:126" ht="30" customHeight="1">
      <c r="B21" s="660"/>
      <c r="C21" s="662" t="s">
        <v>585</v>
      </c>
      <c r="D21" s="662"/>
      <c r="E21" s="662"/>
      <c r="F21" s="663"/>
      <c r="G21" s="1956" t="s">
        <v>584</v>
      </c>
      <c r="H21" s="1956"/>
      <c r="I21" s="1956"/>
      <c r="J21" s="1956"/>
      <c r="K21" s="1956"/>
      <c r="L21" s="1956"/>
      <c r="M21" s="1956"/>
      <c r="N21" s="1956"/>
      <c r="O21" s="1956"/>
      <c r="P21" s="1956"/>
      <c r="Q21" s="1956"/>
      <c r="R21" s="1956"/>
      <c r="S21" s="1956"/>
      <c r="T21" s="1956"/>
      <c r="U21" s="1956"/>
      <c r="V21" s="1956"/>
      <c r="W21" s="1956"/>
      <c r="X21" s="1956"/>
      <c r="Y21" s="1956"/>
      <c r="Z21" s="1956"/>
      <c r="AA21" s="1956"/>
      <c r="AB21" s="1956"/>
      <c r="AC21" s="1956"/>
      <c r="AD21" s="1956"/>
      <c r="AE21" s="1956"/>
      <c r="AF21" s="1956"/>
      <c r="AG21" s="1956"/>
      <c r="AH21" s="1956"/>
      <c r="AI21" s="1956"/>
      <c r="AJ21" s="1956"/>
      <c r="AK21" s="1956"/>
      <c r="AL21" s="1956"/>
      <c r="AM21" s="1956"/>
      <c r="AN21" s="1956"/>
      <c r="AO21" s="1956"/>
      <c r="AP21" s="1956"/>
      <c r="AQ21" s="1956"/>
      <c r="AR21" s="1956"/>
      <c r="AS21" s="1956"/>
      <c r="AT21" s="1956"/>
      <c r="AU21" s="1956"/>
      <c r="AV21" s="1956"/>
      <c r="AW21" s="1956"/>
      <c r="AX21" s="1956"/>
      <c r="AY21" s="1956"/>
      <c r="AZ21" s="1956"/>
      <c r="BA21" s="1956"/>
      <c r="BB21" s="1956"/>
      <c r="BC21" s="1957"/>
      <c r="BD21" s="1949"/>
      <c r="BE21" s="1949"/>
      <c r="BF21" s="1949"/>
      <c r="BG21" s="1949"/>
      <c r="BH21" s="1949"/>
      <c r="BI21" s="1949"/>
      <c r="BJ21" s="1949"/>
      <c r="BK21" s="1949"/>
      <c r="BL21" s="1949"/>
      <c r="BM21" s="1949"/>
      <c r="BN21" s="1949"/>
      <c r="BO21" s="1949"/>
      <c r="BP21" s="1949"/>
      <c r="BQ21" s="1949"/>
      <c r="BR21" s="1949"/>
      <c r="BS21" s="1949"/>
      <c r="BT21" s="1949"/>
      <c r="BU21" s="1945">
        <f>SUM(BU10:CL20)</f>
        <v>85108203</v>
      </c>
      <c r="BV21" s="1945"/>
      <c r="BW21" s="1945"/>
      <c r="BX21" s="1945"/>
      <c r="BY21" s="1945"/>
      <c r="BZ21" s="1945"/>
      <c r="CA21" s="1945"/>
      <c r="CB21" s="1945"/>
      <c r="CC21" s="1945"/>
      <c r="CD21" s="1945"/>
      <c r="CE21" s="1945"/>
      <c r="CF21" s="1945"/>
      <c r="CG21" s="1945"/>
      <c r="CH21" s="1945"/>
      <c r="CI21" s="1945"/>
      <c r="CJ21" s="1945"/>
      <c r="CK21" s="1945"/>
      <c r="CL21" s="1945"/>
      <c r="CM21" s="1945">
        <f>SUM(CM10:DD20)</f>
        <v>71064290</v>
      </c>
      <c r="CN21" s="1945"/>
      <c r="CO21" s="1945"/>
      <c r="CP21" s="1945"/>
      <c r="CQ21" s="1945"/>
      <c r="CR21" s="1945"/>
      <c r="CS21" s="1945"/>
      <c r="CT21" s="1945"/>
      <c r="CU21" s="1945"/>
      <c r="CV21" s="1945"/>
      <c r="CW21" s="1945"/>
      <c r="CX21" s="1945"/>
      <c r="CY21" s="1945"/>
      <c r="CZ21" s="1945"/>
      <c r="DA21" s="1945"/>
      <c r="DB21" s="1945"/>
      <c r="DC21" s="1945"/>
      <c r="DD21" s="1945"/>
      <c r="DE21" s="1945">
        <f>SUM(DE10:DV20)</f>
        <v>61089370</v>
      </c>
      <c r="DF21" s="1945"/>
      <c r="DG21" s="1945"/>
      <c r="DH21" s="1945"/>
      <c r="DI21" s="1945"/>
      <c r="DJ21" s="1945"/>
      <c r="DK21" s="1945"/>
      <c r="DL21" s="1945"/>
      <c r="DM21" s="1945"/>
      <c r="DN21" s="1945"/>
      <c r="DO21" s="1945"/>
      <c r="DP21" s="1945"/>
      <c r="DQ21" s="1945"/>
      <c r="DR21" s="1945"/>
      <c r="DS21" s="1945"/>
      <c r="DT21" s="1945"/>
      <c r="DU21" s="1945"/>
      <c r="DV21" s="1946"/>
    </row>
    <row r="22" spans="1:126" ht="14.25" customHeight="1">
      <c r="B22" s="660"/>
      <c r="C22" s="661" t="s">
        <v>583</v>
      </c>
      <c r="D22" s="661"/>
      <c r="E22" s="661"/>
      <c r="F22" s="664"/>
      <c r="G22" s="1964" t="s">
        <v>582</v>
      </c>
      <c r="H22" s="1964"/>
      <c r="I22" s="1964"/>
      <c r="J22" s="1964"/>
      <c r="K22" s="1964"/>
      <c r="L22" s="1964"/>
      <c r="M22" s="1964"/>
      <c r="N22" s="1964"/>
      <c r="O22" s="1964"/>
      <c r="P22" s="1964"/>
      <c r="Q22" s="1964"/>
      <c r="R22" s="1964"/>
      <c r="S22" s="1964"/>
      <c r="T22" s="1964"/>
      <c r="U22" s="1964"/>
      <c r="V22" s="1964"/>
      <c r="W22" s="1964"/>
      <c r="X22" s="1964"/>
      <c r="Y22" s="1964"/>
      <c r="Z22" s="1964"/>
      <c r="AA22" s="1964"/>
      <c r="AB22" s="1964"/>
      <c r="AC22" s="1964"/>
      <c r="AD22" s="1964"/>
      <c r="AE22" s="1964"/>
      <c r="AF22" s="1964"/>
      <c r="AG22" s="1964"/>
      <c r="AH22" s="1964"/>
      <c r="AI22" s="1964"/>
      <c r="AJ22" s="1964"/>
      <c r="AK22" s="1964"/>
      <c r="AL22" s="1964"/>
      <c r="AM22" s="1964"/>
      <c r="AN22" s="1964"/>
      <c r="AO22" s="1964"/>
      <c r="AP22" s="1964"/>
      <c r="AQ22" s="1964"/>
      <c r="AR22" s="1964"/>
      <c r="AS22" s="1964"/>
      <c r="AT22" s="1964"/>
      <c r="AU22" s="1964"/>
      <c r="AV22" s="1964"/>
      <c r="AW22" s="1964"/>
      <c r="AX22" s="1964"/>
      <c r="AY22" s="1964"/>
      <c r="AZ22" s="1964"/>
      <c r="BA22" s="1964"/>
      <c r="BB22" s="1964"/>
      <c r="BC22" s="1965"/>
      <c r="BD22" s="1949"/>
      <c r="BE22" s="1949"/>
      <c r="BF22" s="1949"/>
      <c r="BG22" s="1949"/>
      <c r="BH22" s="1949"/>
      <c r="BI22" s="1949"/>
      <c r="BJ22" s="1949"/>
      <c r="BK22" s="1949"/>
      <c r="BL22" s="1949"/>
      <c r="BM22" s="1949"/>
      <c r="BN22" s="1949"/>
      <c r="BO22" s="1949"/>
      <c r="BP22" s="1949"/>
      <c r="BQ22" s="1949"/>
      <c r="BR22" s="1949"/>
      <c r="BS22" s="1949"/>
      <c r="BT22" s="1949"/>
      <c r="BU22" s="1962"/>
      <c r="BV22" s="1962"/>
      <c r="BW22" s="1962"/>
      <c r="BX22" s="1962"/>
      <c r="BY22" s="1962"/>
      <c r="BZ22" s="1962"/>
      <c r="CA22" s="1962"/>
      <c r="CB22" s="1962"/>
      <c r="CC22" s="1962"/>
      <c r="CD22" s="1962"/>
      <c r="CE22" s="1962"/>
      <c r="CF22" s="1962"/>
      <c r="CG22" s="1962"/>
      <c r="CH22" s="1962"/>
      <c r="CI22" s="1962"/>
      <c r="CJ22" s="1962"/>
      <c r="CK22" s="1962"/>
      <c r="CL22" s="1962"/>
      <c r="CM22" s="1962"/>
      <c r="CN22" s="1962"/>
      <c r="CO22" s="1962"/>
      <c r="CP22" s="1962"/>
      <c r="CQ22" s="1962"/>
      <c r="CR22" s="1962"/>
      <c r="CS22" s="1962"/>
      <c r="CT22" s="1962"/>
      <c r="CU22" s="1962"/>
      <c r="CV22" s="1962"/>
      <c r="CW22" s="1962"/>
      <c r="CX22" s="1962"/>
      <c r="CY22" s="1962"/>
      <c r="CZ22" s="1962"/>
      <c r="DA22" s="1962"/>
      <c r="DB22" s="1962"/>
      <c r="DC22" s="1962"/>
      <c r="DD22" s="1962"/>
      <c r="DE22" s="1962"/>
      <c r="DF22" s="1962"/>
      <c r="DG22" s="1962"/>
      <c r="DH22" s="1962"/>
      <c r="DI22" s="1962"/>
      <c r="DJ22" s="1962"/>
      <c r="DK22" s="1962"/>
      <c r="DL22" s="1962"/>
      <c r="DM22" s="1962"/>
      <c r="DN22" s="1962"/>
      <c r="DO22" s="1962"/>
      <c r="DP22" s="1962"/>
      <c r="DQ22" s="1962"/>
      <c r="DR22" s="1962"/>
      <c r="DS22" s="1962"/>
      <c r="DT22" s="1962"/>
      <c r="DU22" s="1962"/>
      <c r="DV22" s="1963"/>
    </row>
    <row r="23" spans="1:126" ht="30" customHeight="1">
      <c r="A23" s="571" t="s">
        <v>1374</v>
      </c>
      <c r="B23" s="660"/>
      <c r="C23" s="662" t="s">
        <v>581</v>
      </c>
      <c r="D23" s="662"/>
      <c r="E23" s="662"/>
      <c r="F23" s="663"/>
      <c r="G23" s="1956" t="s">
        <v>580</v>
      </c>
      <c r="H23" s="1956"/>
      <c r="I23" s="1956"/>
      <c r="J23" s="1956"/>
      <c r="K23" s="1956"/>
      <c r="L23" s="1956"/>
      <c r="M23" s="1956"/>
      <c r="N23" s="1956"/>
      <c r="O23" s="1956"/>
      <c r="P23" s="1956"/>
      <c r="Q23" s="1956"/>
      <c r="R23" s="1956"/>
      <c r="S23" s="1956"/>
      <c r="T23" s="1956"/>
      <c r="U23" s="1956"/>
      <c r="V23" s="1956"/>
      <c r="W23" s="1956"/>
      <c r="X23" s="1956"/>
      <c r="Y23" s="1956"/>
      <c r="Z23" s="1956"/>
      <c r="AA23" s="1956"/>
      <c r="AB23" s="1956"/>
      <c r="AC23" s="1956"/>
      <c r="AD23" s="1956"/>
      <c r="AE23" s="1956"/>
      <c r="AF23" s="1956"/>
      <c r="AG23" s="1956"/>
      <c r="AH23" s="1956"/>
      <c r="AI23" s="1956"/>
      <c r="AJ23" s="1956"/>
      <c r="AK23" s="1956"/>
      <c r="AL23" s="1956"/>
      <c r="AM23" s="1956"/>
      <c r="AN23" s="1956"/>
      <c r="AO23" s="1956"/>
      <c r="AP23" s="1956"/>
      <c r="AQ23" s="1956"/>
      <c r="AR23" s="1956"/>
      <c r="AS23" s="1956"/>
      <c r="AT23" s="1956"/>
      <c r="AU23" s="1956"/>
      <c r="AV23" s="1956"/>
      <c r="AW23" s="1956"/>
      <c r="AX23" s="1956"/>
      <c r="AY23" s="1956"/>
      <c r="AZ23" s="1956"/>
      <c r="BA23" s="1956"/>
      <c r="BB23" s="1956"/>
      <c r="BC23" s="1957"/>
      <c r="BD23" s="1949" t="s">
        <v>579</v>
      </c>
      <c r="BE23" s="1949"/>
      <c r="BF23" s="1949"/>
      <c r="BG23" s="1949"/>
      <c r="BH23" s="1949"/>
      <c r="BI23" s="1949"/>
      <c r="BJ23" s="1949"/>
      <c r="BK23" s="1949"/>
      <c r="BL23" s="1949"/>
      <c r="BM23" s="1949"/>
      <c r="BN23" s="1949"/>
      <c r="BO23" s="1949"/>
      <c r="BP23" s="1949"/>
      <c r="BQ23" s="1949"/>
      <c r="BR23" s="1949"/>
      <c r="BS23" s="1949"/>
      <c r="BT23" s="1949"/>
      <c r="BU23" s="1945">
        <f>Ф1!DJ105</f>
        <v>20070000</v>
      </c>
      <c r="BV23" s="1945"/>
      <c r="BW23" s="1945"/>
      <c r="BX23" s="1945"/>
      <c r="BY23" s="1945"/>
      <c r="BZ23" s="1945"/>
      <c r="CA23" s="1945"/>
      <c r="CB23" s="1945"/>
      <c r="CC23" s="1945"/>
      <c r="CD23" s="1945"/>
      <c r="CE23" s="1945"/>
      <c r="CF23" s="1945"/>
      <c r="CG23" s="1945"/>
      <c r="CH23" s="1945"/>
      <c r="CI23" s="1945"/>
      <c r="CJ23" s="1945"/>
      <c r="CK23" s="1945"/>
      <c r="CL23" s="1945"/>
      <c r="CM23" s="1945">
        <f>Ф1!DY105</f>
        <v>13770000</v>
      </c>
      <c r="CN23" s="1945"/>
      <c r="CO23" s="1945"/>
      <c r="CP23" s="1945"/>
      <c r="CQ23" s="1945"/>
      <c r="CR23" s="1945"/>
      <c r="CS23" s="1945"/>
      <c r="CT23" s="1945"/>
      <c r="CU23" s="1945"/>
      <c r="CV23" s="1945"/>
      <c r="CW23" s="1945"/>
      <c r="CX23" s="1945"/>
      <c r="CY23" s="1945"/>
      <c r="CZ23" s="1945"/>
      <c r="DA23" s="1945"/>
      <c r="DB23" s="1945"/>
      <c r="DC23" s="1945"/>
      <c r="DD23" s="1945"/>
      <c r="DE23" s="1945">
        <f>Ф1!EN105</f>
        <v>6805877</v>
      </c>
      <c r="DF23" s="1945"/>
      <c r="DG23" s="1945"/>
      <c r="DH23" s="1945"/>
      <c r="DI23" s="1945"/>
      <c r="DJ23" s="1945"/>
      <c r="DK23" s="1945"/>
      <c r="DL23" s="1945"/>
      <c r="DM23" s="1945"/>
      <c r="DN23" s="1945"/>
      <c r="DO23" s="1945"/>
      <c r="DP23" s="1945"/>
      <c r="DQ23" s="1945"/>
      <c r="DR23" s="1945"/>
      <c r="DS23" s="1945"/>
      <c r="DT23" s="1945"/>
      <c r="DU23" s="1945"/>
      <c r="DV23" s="1946"/>
    </row>
    <row r="24" spans="1:126" ht="30" customHeight="1">
      <c r="B24" s="660"/>
      <c r="C24" s="662" t="s">
        <v>578</v>
      </c>
      <c r="D24" s="662"/>
      <c r="E24" s="662"/>
      <c r="F24" s="663"/>
      <c r="G24" s="1956" t="s">
        <v>577</v>
      </c>
      <c r="H24" s="1956"/>
      <c r="I24" s="1956"/>
      <c r="J24" s="1956"/>
      <c r="K24" s="1956"/>
      <c r="L24" s="1956"/>
      <c r="M24" s="1956"/>
      <c r="N24" s="1956"/>
      <c r="O24" s="1956"/>
      <c r="P24" s="1956"/>
      <c r="Q24" s="1956"/>
      <c r="R24" s="1956"/>
      <c r="S24" s="1956"/>
      <c r="T24" s="1956"/>
      <c r="U24" s="1956"/>
      <c r="V24" s="1956"/>
      <c r="W24" s="1956"/>
      <c r="X24" s="1956"/>
      <c r="Y24" s="1956"/>
      <c r="Z24" s="1956"/>
      <c r="AA24" s="1956"/>
      <c r="AB24" s="1956"/>
      <c r="AC24" s="1956"/>
      <c r="AD24" s="1956"/>
      <c r="AE24" s="1956"/>
      <c r="AF24" s="1956"/>
      <c r="AG24" s="1956"/>
      <c r="AH24" s="1956"/>
      <c r="AI24" s="1956"/>
      <c r="AJ24" s="1956"/>
      <c r="AK24" s="1956"/>
      <c r="AL24" s="1956"/>
      <c r="AM24" s="1956"/>
      <c r="AN24" s="1956"/>
      <c r="AO24" s="1956"/>
      <c r="AP24" s="1956"/>
      <c r="AQ24" s="1956"/>
      <c r="AR24" s="1956"/>
      <c r="AS24" s="1956"/>
      <c r="AT24" s="1956"/>
      <c r="AU24" s="1956"/>
      <c r="AV24" s="1956"/>
      <c r="AW24" s="1956"/>
      <c r="AX24" s="1956"/>
      <c r="AY24" s="1956"/>
      <c r="AZ24" s="1956"/>
      <c r="BA24" s="1956"/>
      <c r="BB24" s="1956"/>
      <c r="BC24" s="1957"/>
      <c r="BD24" s="1949" t="s">
        <v>576</v>
      </c>
      <c r="BE24" s="1949"/>
      <c r="BF24" s="1949"/>
      <c r="BG24" s="1949"/>
      <c r="BH24" s="1949"/>
      <c r="BI24" s="1949"/>
      <c r="BJ24" s="1949"/>
      <c r="BK24" s="1949"/>
      <c r="BL24" s="1949"/>
      <c r="BM24" s="1949"/>
      <c r="BN24" s="1949"/>
      <c r="BO24" s="1949"/>
      <c r="BP24" s="1949"/>
      <c r="BQ24" s="1949"/>
      <c r="BR24" s="1949"/>
      <c r="BS24" s="1949"/>
      <c r="BT24" s="1949"/>
      <c r="BU24" s="1945">
        <f>Ф1!DJ112</f>
        <v>3834722</v>
      </c>
      <c r="BV24" s="1945"/>
      <c r="BW24" s="1945"/>
      <c r="BX24" s="1945"/>
      <c r="BY24" s="1945"/>
      <c r="BZ24" s="1945"/>
      <c r="CA24" s="1945"/>
      <c r="CB24" s="1945"/>
      <c r="CC24" s="1945"/>
      <c r="CD24" s="1945"/>
      <c r="CE24" s="1945"/>
      <c r="CF24" s="1945"/>
      <c r="CG24" s="1945"/>
      <c r="CH24" s="1945"/>
      <c r="CI24" s="1945"/>
      <c r="CJ24" s="1945"/>
      <c r="CK24" s="1945"/>
      <c r="CL24" s="1945"/>
      <c r="CM24" s="1945">
        <f>Ф1!DY112</f>
        <v>2498441</v>
      </c>
      <c r="CN24" s="1945"/>
      <c r="CO24" s="1945"/>
      <c r="CP24" s="1945"/>
      <c r="CQ24" s="1945"/>
      <c r="CR24" s="1945"/>
      <c r="CS24" s="1945"/>
      <c r="CT24" s="1945"/>
      <c r="CU24" s="1945"/>
      <c r="CV24" s="1945"/>
      <c r="CW24" s="1945"/>
      <c r="CX24" s="1945"/>
      <c r="CY24" s="1945"/>
      <c r="CZ24" s="1945"/>
      <c r="DA24" s="1945"/>
      <c r="DB24" s="1945"/>
      <c r="DC24" s="1945"/>
      <c r="DD24" s="1945"/>
      <c r="DE24" s="1945">
        <f>Ф1!EN112</f>
        <v>1749243</v>
      </c>
      <c r="DF24" s="1945"/>
      <c r="DG24" s="1945"/>
      <c r="DH24" s="1945"/>
      <c r="DI24" s="1945"/>
      <c r="DJ24" s="1945"/>
      <c r="DK24" s="1945"/>
      <c r="DL24" s="1945"/>
      <c r="DM24" s="1945"/>
      <c r="DN24" s="1945"/>
      <c r="DO24" s="1945"/>
      <c r="DP24" s="1945"/>
      <c r="DQ24" s="1945"/>
      <c r="DR24" s="1945"/>
      <c r="DS24" s="1945"/>
      <c r="DT24" s="1945"/>
      <c r="DU24" s="1945"/>
      <c r="DV24" s="1946"/>
    </row>
    <row r="25" spans="1:126" ht="30" customHeight="1">
      <c r="B25" s="660"/>
      <c r="C25" s="662" t="s">
        <v>575</v>
      </c>
      <c r="D25" s="662"/>
      <c r="E25" s="662"/>
      <c r="F25" s="663"/>
      <c r="G25" s="1966" t="s">
        <v>1384</v>
      </c>
      <c r="H25" s="1966"/>
      <c r="I25" s="1966"/>
      <c r="J25" s="1966"/>
      <c r="K25" s="1966"/>
      <c r="L25" s="1966"/>
      <c r="M25" s="1966"/>
      <c r="N25" s="1966"/>
      <c r="O25" s="1966"/>
      <c r="P25" s="1966"/>
      <c r="Q25" s="1966"/>
      <c r="R25" s="1966"/>
      <c r="S25" s="1966"/>
      <c r="T25" s="1966"/>
      <c r="U25" s="1966"/>
      <c r="V25" s="1966"/>
      <c r="W25" s="1966"/>
      <c r="X25" s="1966"/>
      <c r="Y25" s="1966"/>
      <c r="Z25" s="1966"/>
      <c r="AA25" s="1966"/>
      <c r="AB25" s="1966"/>
      <c r="AC25" s="1966"/>
      <c r="AD25" s="1966"/>
      <c r="AE25" s="1966"/>
      <c r="AF25" s="1966"/>
      <c r="AG25" s="1966"/>
      <c r="AH25" s="1966"/>
      <c r="AI25" s="1966"/>
      <c r="AJ25" s="1966"/>
      <c r="AK25" s="1966"/>
      <c r="AL25" s="1966"/>
      <c r="AM25" s="1966"/>
      <c r="AN25" s="1966"/>
      <c r="AO25" s="1966"/>
      <c r="AP25" s="1966"/>
      <c r="AQ25" s="1966"/>
      <c r="AR25" s="1966"/>
      <c r="AS25" s="1966"/>
      <c r="AT25" s="1966"/>
      <c r="AU25" s="1966"/>
      <c r="AV25" s="1966"/>
      <c r="AW25" s="1966"/>
      <c r="AX25" s="1966"/>
      <c r="AY25" s="1966"/>
      <c r="AZ25" s="1966"/>
      <c r="BA25" s="1966"/>
      <c r="BB25" s="1966"/>
      <c r="BC25" s="1967"/>
      <c r="BD25" s="1968" t="s">
        <v>1389</v>
      </c>
      <c r="BE25" s="1968"/>
      <c r="BF25" s="1968"/>
      <c r="BG25" s="1968"/>
      <c r="BH25" s="1968"/>
      <c r="BI25" s="1968"/>
      <c r="BJ25" s="1968"/>
      <c r="BK25" s="1968"/>
      <c r="BL25" s="1968"/>
      <c r="BM25" s="1968"/>
      <c r="BN25" s="1968"/>
      <c r="BO25" s="1968"/>
      <c r="BP25" s="1968"/>
      <c r="BQ25" s="1968"/>
      <c r="BR25" s="1968"/>
      <c r="BS25" s="1968"/>
      <c r="BT25" s="1968"/>
      <c r="BU25" s="1945">
        <f>Ф1!DJ114+Ф1!DJ135</f>
        <v>1776871</v>
      </c>
      <c r="BV25" s="1945"/>
      <c r="BW25" s="1945"/>
      <c r="BX25" s="1945"/>
      <c r="BY25" s="1945"/>
      <c r="BZ25" s="1945"/>
      <c r="CA25" s="1945"/>
      <c r="CB25" s="1945"/>
      <c r="CC25" s="1945"/>
      <c r="CD25" s="1945"/>
      <c r="CE25" s="1945"/>
      <c r="CF25" s="1945"/>
      <c r="CG25" s="1945"/>
      <c r="CH25" s="1945"/>
      <c r="CI25" s="1945"/>
      <c r="CJ25" s="1945"/>
      <c r="CK25" s="1945"/>
      <c r="CL25" s="1945"/>
      <c r="CM25" s="1945">
        <f>Ф1!DY114+Ф1!DY135</f>
        <v>773390</v>
      </c>
      <c r="CN25" s="1945"/>
      <c r="CO25" s="1945"/>
      <c r="CP25" s="1945"/>
      <c r="CQ25" s="1945"/>
      <c r="CR25" s="1945"/>
      <c r="CS25" s="1945"/>
      <c r="CT25" s="1945"/>
      <c r="CU25" s="1945"/>
      <c r="CV25" s="1945"/>
      <c r="CW25" s="1945"/>
      <c r="CX25" s="1945"/>
      <c r="CY25" s="1945"/>
      <c r="CZ25" s="1945"/>
      <c r="DA25" s="1945"/>
      <c r="DB25" s="1945"/>
      <c r="DC25" s="1945"/>
      <c r="DD25" s="1945"/>
      <c r="DE25" s="1945">
        <f>Ф1!EN114+Ф1!EN135</f>
        <v>835045</v>
      </c>
      <c r="DF25" s="1945"/>
      <c r="DG25" s="1945"/>
      <c r="DH25" s="1945"/>
      <c r="DI25" s="1945"/>
      <c r="DJ25" s="1945"/>
      <c r="DK25" s="1945"/>
      <c r="DL25" s="1945"/>
      <c r="DM25" s="1945"/>
      <c r="DN25" s="1945"/>
      <c r="DO25" s="1945"/>
      <c r="DP25" s="1945"/>
      <c r="DQ25" s="1945"/>
      <c r="DR25" s="1945"/>
      <c r="DS25" s="1945"/>
      <c r="DT25" s="1945"/>
      <c r="DU25" s="1945"/>
      <c r="DV25" s="1946"/>
    </row>
    <row r="26" spans="1:126" ht="17.25" customHeight="1">
      <c r="B26" s="660"/>
      <c r="C26" s="662" t="s">
        <v>573</v>
      </c>
      <c r="D26" s="662"/>
      <c r="E26" s="662"/>
      <c r="F26" s="663"/>
      <c r="G26" s="1947" t="s">
        <v>572</v>
      </c>
      <c r="H26" s="1947"/>
      <c r="I26" s="1947"/>
      <c r="J26" s="1947"/>
      <c r="K26" s="1947"/>
      <c r="L26" s="1947"/>
      <c r="M26" s="1947"/>
      <c r="N26" s="1947"/>
      <c r="O26" s="1947"/>
      <c r="P26" s="1947"/>
      <c r="Q26" s="1947"/>
      <c r="R26" s="1947"/>
      <c r="S26" s="1947"/>
      <c r="T26" s="1947"/>
      <c r="U26" s="1947"/>
      <c r="V26" s="1947"/>
      <c r="W26" s="1947"/>
      <c r="X26" s="1947"/>
      <c r="Y26" s="1947"/>
      <c r="Z26" s="1947"/>
      <c r="AA26" s="1947"/>
      <c r="AB26" s="1947"/>
      <c r="AC26" s="1947"/>
      <c r="AD26" s="1947"/>
      <c r="AE26" s="1947"/>
      <c r="AF26" s="1947"/>
      <c r="AG26" s="1947"/>
      <c r="AH26" s="1947"/>
      <c r="AI26" s="1947"/>
      <c r="AJ26" s="1947"/>
      <c r="AK26" s="1947"/>
      <c r="AL26" s="1947"/>
      <c r="AM26" s="1947"/>
      <c r="AN26" s="1947"/>
      <c r="AO26" s="1947"/>
      <c r="AP26" s="1947"/>
      <c r="AQ26" s="1947"/>
      <c r="AR26" s="1947"/>
      <c r="AS26" s="1947"/>
      <c r="AT26" s="1947"/>
      <c r="AU26" s="1947"/>
      <c r="AV26" s="1947"/>
      <c r="AW26" s="1947"/>
      <c r="AX26" s="1947"/>
      <c r="AY26" s="1947"/>
      <c r="AZ26" s="1947"/>
      <c r="BA26" s="1947"/>
      <c r="BB26" s="1947"/>
      <c r="BC26" s="1948"/>
      <c r="BD26" s="1949" t="s">
        <v>571</v>
      </c>
      <c r="BE26" s="1949"/>
      <c r="BF26" s="1949"/>
      <c r="BG26" s="1949"/>
      <c r="BH26" s="1949"/>
      <c r="BI26" s="1949"/>
      <c r="BJ26" s="1949"/>
      <c r="BK26" s="1949"/>
      <c r="BL26" s="1949"/>
      <c r="BM26" s="1949"/>
      <c r="BN26" s="1949"/>
      <c r="BO26" s="1949"/>
      <c r="BP26" s="1949"/>
      <c r="BQ26" s="1949"/>
      <c r="BR26" s="1949"/>
      <c r="BS26" s="1949"/>
      <c r="BT26" s="1949"/>
      <c r="BU26" s="1945">
        <f>Ф1!DJ116</f>
        <v>320444</v>
      </c>
      <c r="BV26" s="1945"/>
      <c r="BW26" s="1945"/>
      <c r="BX26" s="1945"/>
      <c r="BY26" s="1945"/>
      <c r="BZ26" s="1945"/>
      <c r="CA26" s="1945"/>
      <c r="CB26" s="1945"/>
      <c r="CC26" s="1945"/>
      <c r="CD26" s="1945"/>
      <c r="CE26" s="1945"/>
      <c r="CF26" s="1945"/>
      <c r="CG26" s="1945"/>
      <c r="CH26" s="1945"/>
      <c r="CI26" s="1945"/>
      <c r="CJ26" s="1945"/>
      <c r="CK26" s="1945"/>
      <c r="CL26" s="1945"/>
      <c r="CM26" s="1945">
        <f>Ф1!DY116</f>
        <v>178222</v>
      </c>
      <c r="CN26" s="1945"/>
      <c r="CO26" s="1945"/>
      <c r="CP26" s="1945"/>
      <c r="CQ26" s="1945"/>
      <c r="CR26" s="1945"/>
      <c r="CS26" s="1945"/>
      <c r="CT26" s="1945"/>
      <c r="CU26" s="1945"/>
      <c r="CV26" s="1945"/>
      <c r="CW26" s="1945"/>
      <c r="CX26" s="1945"/>
      <c r="CY26" s="1945"/>
      <c r="CZ26" s="1945"/>
      <c r="DA26" s="1945"/>
      <c r="DB26" s="1945"/>
      <c r="DC26" s="1945"/>
      <c r="DD26" s="1945"/>
      <c r="DE26" s="1945">
        <f>Ф1!EN116</f>
        <v>90493</v>
      </c>
      <c r="DF26" s="1945"/>
      <c r="DG26" s="1945"/>
      <c r="DH26" s="1945"/>
      <c r="DI26" s="1945"/>
      <c r="DJ26" s="1945"/>
      <c r="DK26" s="1945"/>
      <c r="DL26" s="1945"/>
      <c r="DM26" s="1945"/>
      <c r="DN26" s="1945"/>
      <c r="DO26" s="1945"/>
      <c r="DP26" s="1945"/>
      <c r="DQ26" s="1945"/>
      <c r="DR26" s="1945"/>
      <c r="DS26" s="1945"/>
      <c r="DT26" s="1945"/>
      <c r="DU26" s="1945"/>
      <c r="DV26" s="1946"/>
    </row>
    <row r="27" spans="1:126" ht="30" customHeight="1">
      <c r="B27" s="660"/>
      <c r="C27" s="662" t="s">
        <v>570</v>
      </c>
      <c r="D27" s="662"/>
      <c r="E27" s="662"/>
      <c r="F27" s="663"/>
      <c r="G27" s="1956" t="s">
        <v>569</v>
      </c>
      <c r="H27" s="1956"/>
      <c r="I27" s="1956"/>
      <c r="J27" s="1956"/>
      <c r="K27" s="1956"/>
      <c r="L27" s="1956"/>
      <c r="M27" s="1956"/>
      <c r="N27" s="1956"/>
      <c r="O27" s="1956"/>
      <c r="P27" s="1956"/>
      <c r="Q27" s="1956"/>
      <c r="R27" s="1956"/>
      <c r="S27" s="1956"/>
      <c r="T27" s="1956"/>
      <c r="U27" s="1956"/>
      <c r="V27" s="1956"/>
      <c r="W27" s="1956"/>
      <c r="X27" s="1956"/>
      <c r="Y27" s="1956"/>
      <c r="Z27" s="1956"/>
      <c r="AA27" s="1956"/>
      <c r="AB27" s="1956"/>
      <c r="AC27" s="1956"/>
      <c r="AD27" s="1956"/>
      <c r="AE27" s="1956"/>
      <c r="AF27" s="1956"/>
      <c r="AG27" s="1956"/>
      <c r="AH27" s="1956"/>
      <c r="AI27" s="1956"/>
      <c r="AJ27" s="1956"/>
      <c r="AK27" s="1956"/>
      <c r="AL27" s="1956"/>
      <c r="AM27" s="1956"/>
      <c r="AN27" s="1956"/>
      <c r="AO27" s="1956"/>
      <c r="AP27" s="1956"/>
      <c r="AQ27" s="1956"/>
      <c r="AR27" s="1956"/>
      <c r="AS27" s="1956"/>
      <c r="AT27" s="1956"/>
      <c r="AU27" s="1956"/>
      <c r="AV27" s="1956"/>
      <c r="AW27" s="1956"/>
      <c r="AX27" s="1956"/>
      <c r="AY27" s="1956"/>
      <c r="AZ27" s="1956"/>
      <c r="BA27" s="1956"/>
      <c r="BB27" s="1956"/>
      <c r="BC27" s="1957"/>
      <c r="BD27" s="1949" t="s">
        <v>568</v>
      </c>
      <c r="BE27" s="1949"/>
      <c r="BF27" s="1949"/>
      <c r="BG27" s="1949"/>
      <c r="BH27" s="1949"/>
      <c r="BI27" s="1949"/>
      <c r="BJ27" s="1949"/>
      <c r="BK27" s="1949"/>
      <c r="BL27" s="1949"/>
      <c r="BM27" s="1949"/>
      <c r="BN27" s="1949"/>
      <c r="BO27" s="1949"/>
      <c r="BP27" s="1949"/>
      <c r="BQ27" s="1949"/>
      <c r="BR27" s="1949"/>
      <c r="BS27" s="1949"/>
      <c r="BT27" s="1949"/>
      <c r="BU27" s="1945">
        <f>Ф1!DJ118</f>
        <v>1166113</v>
      </c>
      <c r="BV27" s="1945"/>
      <c r="BW27" s="1945"/>
      <c r="BX27" s="1945"/>
      <c r="BY27" s="1945"/>
      <c r="BZ27" s="1945"/>
      <c r="CA27" s="1945"/>
      <c r="CB27" s="1945"/>
      <c r="CC27" s="1945"/>
      <c r="CD27" s="1945"/>
      <c r="CE27" s="1945"/>
      <c r="CF27" s="1945"/>
      <c r="CG27" s="1945"/>
      <c r="CH27" s="1945"/>
      <c r="CI27" s="1945"/>
      <c r="CJ27" s="1945"/>
      <c r="CK27" s="1945"/>
      <c r="CL27" s="1945"/>
      <c r="CM27" s="1945">
        <f>Ф1!DY118</f>
        <v>1166003</v>
      </c>
      <c r="CN27" s="1945"/>
      <c r="CO27" s="1945"/>
      <c r="CP27" s="1945"/>
      <c r="CQ27" s="1945"/>
      <c r="CR27" s="1945"/>
      <c r="CS27" s="1945"/>
      <c r="CT27" s="1945"/>
      <c r="CU27" s="1945"/>
      <c r="CV27" s="1945"/>
      <c r="CW27" s="1945"/>
      <c r="CX27" s="1945"/>
      <c r="CY27" s="1945"/>
      <c r="CZ27" s="1945"/>
      <c r="DA27" s="1945"/>
      <c r="DB27" s="1945"/>
      <c r="DC27" s="1945"/>
      <c r="DD27" s="1945"/>
      <c r="DE27" s="1945">
        <f>Ф1!EN118</f>
        <v>4320373</v>
      </c>
      <c r="DF27" s="1945"/>
      <c r="DG27" s="1945"/>
      <c r="DH27" s="1945"/>
      <c r="DI27" s="1945"/>
      <c r="DJ27" s="1945"/>
      <c r="DK27" s="1945"/>
      <c r="DL27" s="1945"/>
      <c r="DM27" s="1945"/>
      <c r="DN27" s="1945"/>
      <c r="DO27" s="1945"/>
      <c r="DP27" s="1945"/>
      <c r="DQ27" s="1945"/>
      <c r="DR27" s="1945"/>
      <c r="DS27" s="1945"/>
      <c r="DT27" s="1945"/>
      <c r="DU27" s="1945"/>
      <c r="DV27" s="1946"/>
    </row>
    <row r="28" spans="1:126" ht="14.25" customHeight="1">
      <c r="B28" s="660"/>
      <c r="C28" s="662" t="s">
        <v>567</v>
      </c>
      <c r="D28" s="662"/>
      <c r="E28" s="662"/>
      <c r="F28" s="663"/>
      <c r="G28" s="1947" t="s">
        <v>566</v>
      </c>
      <c r="H28" s="1947"/>
      <c r="I28" s="1947"/>
      <c r="J28" s="1947"/>
      <c r="K28" s="1947"/>
      <c r="L28" s="1947"/>
      <c r="M28" s="1947"/>
      <c r="N28" s="1947"/>
      <c r="O28" s="1947"/>
      <c r="P28" s="1947"/>
      <c r="Q28" s="1947"/>
      <c r="R28" s="1947"/>
      <c r="S28" s="1947"/>
      <c r="T28" s="1947"/>
      <c r="U28" s="1947"/>
      <c r="V28" s="1947"/>
      <c r="W28" s="1947"/>
      <c r="X28" s="1947"/>
      <c r="Y28" s="1947"/>
      <c r="Z28" s="1947"/>
      <c r="AA28" s="1947"/>
      <c r="AB28" s="1947"/>
      <c r="AC28" s="1947"/>
      <c r="AD28" s="1947"/>
      <c r="AE28" s="1947"/>
      <c r="AF28" s="1947"/>
      <c r="AG28" s="1947"/>
      <c r="AH28" s="1947"/>
      <c r="AI28" s="1947"/>
      <c r="AJ28" s="1947"/>
      <c r="AK28" s="1947"/>
      <c r="AL28" s="1947"/>
      <c r="AM28" s="1947"/>
      <c r="AN28" s="1947"/>
      <c r="AO28" s="1947"/>
      <c r="AP28" s="1947"/>
      <c r="AQ28" s="1947"/>
      <c r="AR28" s="1947"/>
      <c r="AS28" s="1947"/>
      <c r="AT28" s="1947"/>
      <c r="AU28" s="1947"/>
      <c r="AV28" s="1947"/>
      <c r="AW28" s="1947"/>
      <c r="AX28" s="1947"/>
      <c r="AY28" s="1947"/>
      <c r="AZ28" s="1947"/>
      <c r="BA28" s="1947"/>
      <c r="BB28" s="1947"/>
      <c r="BC28" s="1948"/>
      <c r="BD28" s="1949" t="s">
        <v>565</v>
      </c>
      <c r="BE28" s="1949"/>
      <c r="BF28" s="1949"/>
      <c r="BG28" s="1949"/>
      <c r="BH28" s="1949"/>
      <c r="BI28" s="1949"/>
      <c r="BJ28" s="1949"/>
      <c r="BK28" s="1949"/>
      <c r="BL28" s="1949"/>
      <c r="BM28" s="1949"/>
      <c r="BN28" s="1949"/>
      <c r="BO28" s="1949"/>
      <c r="BP28" s="1949"/>
      <c r="BQ28" s="1949"/>
      <c r="BR28" s="1949"/>
      <c r="BS28" s="1949"/>
      <c r="BT28" s="1949"/>
      <c r="BU28" s="1945">
        <f>Ф1!DJ123</f>
        <v>7421796</v>
      </c>
      <c r="BV28" s="1945"/>
      <c r="BW28" s="1945"/>
      <c r="BX28" s="1945"/>
      <c r="BY28" s="1945"/>
      <c r="BZ28" s="1945"/>
      <c r="CA28" s="1945"/>
      <c r="CB28" s="1945"/>
      <c r="CC28" s="1945"/>
      <c r="CD28" s="1945"/>
      <c r="CE28" s="1945"/>
      <c r="CF28" s="1945"/>
      <c r="CG28" s="1945"/>
      <c r="CH28" s="1945"/>
      <c r="CI28" s="1945"/>
      <c r="CJ28" s="1945"/>
      <c r="CK28" s="1945"/>
      <c r="CL28" s="1945"/>
      <c r="CM28" s="1945">
        <f>Ф1!DY123</f>
        <v>6752357</v>
      </c>
      <c r="CN28" s="1945"/>
      <c r="CO28" s="1945"/>
      <c r="CP28" s="1945"/>
      <c r="CQ28" s="1945"/>
      <c r="CR28" s="1945"/>
      <c r="CS28" s="1945"/>
      <c r="CT28" s="1945"/>
      <c r="CU28" s="1945"/>
      <c r="CV28" s="1945"/>
      <c r="CW28" s="1945"/>
      <c r="CX28" s="1945"/>
      <c r="CY28" s="1945"/>
      <c r="CZ28" s="1945"/>
      <c r="DA28" s="1945"/>
      <c r="DB28" s="1945"/>
      <c r="DC28" s="1945"/>
      <c r="DD28" s="1945"/>
      <c r="DE28" s="1945">
        <f>Ф1!EN123</f>
        <v>6610582</v>
      </c>
      <c r="DF28" s="1945"/>
      <c r="DG28" s="1945"/>
      <c r="DH28" s="1945"/>
      <c r="DI28" s="1945"/>
      <c r="DJ28" s="1945"/>
      <c r="DK28" s="1945"/>
      <c r="DL28" s="1945"/>
      <c r="DM28" s="1945"/>
      <c r="DN28" s="1945"/>
      <c r="DO28" s="1945"/>
      <c r="DP28" s="1945"/>
      <c r="DQ28" s="1945"/>
      <c r="DR28" s="1945"/>
      <c r="DS28" s="1945"/>
      <c r="DT28" s="1945"/>
      <c r="DU28" s="1945"/>
      <c r="DV28" s="1946"/>
    </row>
    <row r="29" spans="1:126" ht="17.25" customHeight="1">
      <c r="B29" s="660"/>
      <c r="C29" s="776" t="s">
        <v>564</v>
      </c>
      <c r="D29" s="662"/>
      <c r="E29" s="662"/>
      <c r="F29" s="663"/>
      <c r="G29" s="1947" t="s">
        <v>561</v>
      </c>
      <c r="H29" s="1947"/>
      <c r="I29" s="1947"/>
      <c r="J29" s="1947"/>
      <c r="K29" s="1947"/>
      <c r="L29" s="1947"/>
      <c r="M29" s="1947"/>
      <c r="N29" s="1947"/>
      <c r="O29" s="1947"/>
      <c r="P29" s="1947"/>
      <c r="Q29" s="1947"/>
      <c r="R29" s="1947"/>
      <c r="S29" s="1947"/>
      <c r="T29" s="1947"/>
      <c r="U29" s="1947"/>
      <c r="V29" s="1947"/>
      <c r="W29" s="1947"/>
      <c r="X29" s="1947"/>
      <c r="Y29" s="1947"/>
      <c r="Z29" s="1947"/>
      <c r="AA29" s="1947"/>
      <c r="AB29" s="1947"/>
      <c r="AC29" s="1947"/>
      <c r="AD29" s="1947"/>
      <c r="AE29" s="1947"/>
      <c r="AF29" s="1947"/>
      <c r="AG29" s="1947"/>
      <c r="AH29" s="1947"/>
      <c r="AI29" s="1947"/>
      <c r="AJ29" s="1947"/>
      <c r="AK29" s="1947"/>
      <c r="AL29" s="1947"/>
      <c r="AM29" s="1947"/>
      <c r="AN29" s="1947"/>
      <c r="AO29" s="1947"/>
      <c r="AP29" s="1947"/>
      <c r="AQ29" s="1947"/>
      <c r="AR29" s="1947"/>
      <c r="AS29" s="1947"/>
      <c r="AT29" s="1947"/>
      <c r="AU29" s="1947"/>
      <c r="AV29" s="1947"/>
      <c r="AW29" s="1947"/>
      <c r="AX29" s="1947"/>
      <c r="AY29" s="1947"/>
      <c r="AZ29" s="1947"/>
      <c r="BA29" s="1947"/>
      <c r="BB29" s="1947"/>
      <c r="BC29" s="1948"/>
      <c r="BD29" s="1949" t="s">
        <v>560</v>
      </c>
      <c r="BE29" s="1949"/>
      <c r="BF29" s="1949"/>
      <c r="BG29" s="1949"/>
      <c r="BH29" s="1949"/>
      <c r="BI29" s="1949"/>
      <c r="BJ29" s="1949"/>
      <c r="BK29" s="1949"/>
      <c r="BL29" s="1949"/>
      <c r="BM29" s="1949"/>
      <c r="BN29" s="1949"/>
      <c r="BO29" s="1949"/>
      <c r="BP29" s="1949"/>
      <c r="BQ29" s="1949"/>
      <c r="BR29" s="1949"/>
      <c r="BS29" s="1949"/>
      <c r="BT29" s="1949"/>
      <c r="BU29" s="1945">
        <f>Ф1!DJ137</f>
        <v>0</v>
      </c>
      <c r="BV29" s="1945"/>
      <c r="BW29" s="1945"/>
      <c r="BX29" s="1945"/>
      <c r="BY29" s="1945"/>
      <c r="BZ29" s="1945"/>
      <c r="CA29" s="1945"/>
      <c r="CB29" s="1945"/>
      <c r="CC29" s="1945"/>
      <c r="CD29" s="1945"/>
      <c r="CE29" s="1945"/>
      <c r="CF29" s="1945"/>
      <c r="CG29" s="1945"/>
      <c r="CH29" s="1945"/>
      <c r="CI29" s="1945"/>
      <c r="CJ29" s="1945"/>
      <c r="CK29" s="1945"/>
      <c r="CL29" s="1945"/>
      <c r="CM29" s="1945">
        <f>Ф1!DY137</f>
        <v>0</v>
      </c>
      <c r="CN29" s="1945"/>
      <c r="CO29" s="1945"/>
      <c r="CP29" s="1945"/>
      <c r="CQ29" s="1945"/>
      <c r="CR29" s="1945"/>
      <c r="CS29" s="1945"/>
      <c r="CT29" s="1945"/>
      <c r="CU29" s="1945"/>
      <c r="CV29" s="1945"/>
      <c r="CW29" s="1945"/>
      <c r="CX29" s="1945"/>
      <c r="CY29" s="1945"/>
      <c r="CZ29" s="1945"/>
      <c r="DA29" s="1945"/>
      <c r="DB29" s="1945"/>
      <c r="DC29" s="1945"/>
      <c r="DD29" s="1945"/>
      <c r="DE29" s="1945">
        <f>Ф1!EN137</f>
        <v>0</v>
      </c>
      <c r="DF29" s="1945"/>
      <c r="DG29" s="1945"/>
      <c r="DH29" s="1945"/>
      <c r="DI29" s="1945"/>
      <c r="DJ29" s="1945"/>
      <c r="DK29" s="1945"/>
      <c r="DL29" s="1945"/>
      <c r="DM29" s="1945"/>
      <c r="DN29" s="1945"/>
      <c r="DO29" s="1945"/>
      <c r="DP29" s="1945"/>
      <c r="DQ29" s="1945"/>
      <c r="DR29" s="1945"/>
      <c r="DS29" s="1945"/>
      <c r="DT29" s="1945"/>
      <c r="DU29" s="1945"/>
      <c r="DV29" s="1946"/>
    </row>
    <row r="30" spans="1:126" ht="30" customHeight="1">
      <c r="B30" s="660"/>
      <c r="C30" s="776" t="s">
        <v>562</v>
      </c>
      <c r="D30" s="662"/>
      <c r="E30" s="662"/>
      <c r="F30" s="663"/>
      <c r="G30" s="1956" t="s">
        <v>1390</v>
      </c>
      <c r="H30" s="1956"/>
      <c r="I30" s="1956"/>
      <c r="J30" s="1956"/>
      <c r="K30" s="1956"/>
      <c r="L30" s="1956"/>
      <c r="M30" s="1956"/>
      <c r="N30" s="1956"/>
      <c r="O30" s="1956"/>
      <c r="P30" s="1956"/>
      <c r="Q30" s="1956"/>
      <c r="R30" s="1956"/>
      <c r="S30" s="1956"/>
      <c r="T30" s="1956"/>
      <c r="U30" s="1956"/>
      <c r="V30" s="1956"/>
      <c r="W30" s="1956"/>
      <c r="X30" s="1956"/>
      <c r="Y30" s="1956"/>
      <c r="Z30" s="1956"/>
      <c r="AA30" s="1956"/>
      <c r="AB30" s="1956"/>
      <c r="AC30" s="1956"/>
      <c r="AD30" s="1956"/>
      <c r="AE30" s="1956"/>
      <c r="AF30" s="1956"/>
      <c r="AG30" s="1956"/>
      <c r="AH30" s="1956"/>
      <c r="AI30" s="1956"/>
      <c r="AJ30" s="1956"/>
      <c r="AK30" s="1956"/>
      <c r="AL30" s="1956"/>
      <c r="AM30" s="1956"/>
      <c r="AN30" s="1956"/>
      <c r="AO30" s="1956"/>
      <c r="AP30" s="1956"/>
      <c r="AQ30" s="1956"/>
      <c r="AR30" s="1956"/>
      <c r="AS30" s="1956"/>
      <c r="AT30" s="1956"/>
      <c r="AU30" s="1956"/>
      <c r="AV30" s="1956"/>
      <c r="AW30" s="1956"/>
      <c r="AX30" s="1956"/>
      <c r="AY30" s="1956"/>
      <c r="AZ30" s="1956"/>
      <c r="BA30" s="1956"/>
      <c r="BB30" s="1956"/>
      <c r="BC30" s="1957"/>
      <c r="BD30" s="1949"/>
      <c r="BE30" s="1949"/>
      <c r="BF30" s="1949"/>
      <c r="BG30" s="1949"/>
      <c r="BH30" s="1949"/>
      <c r="BI30" s="1949"/>
      <c r="BJ30" s="1949"/>
      <c r="BK30" s="1949"/>
      <c r="BL30" s="1949"/>
      <c r="BM30" s="1949"/>
      <c r="BN30" s="1949"/>
      <c r="BO30" s="1949"/>
      <c r="BP30" s="1949"/>
      <c r="BQ30" s="1949"/>
      <c r="BR30" s="1949"/>
      <c r="BS30" s="1949"/>
      <c r="BT30" s="1949"/>
      <c r="BU30" s="1945">
        <f>SUM(BU23:CL29)</f>
        <v>34589946</v>
      </c>
      <c r="BV30" s="1945"/>
      <c r="BW30" s="1945"/>
      <c r="BX30" s="1945"/>
      <c r="BY30" s="1945"/>
      <c r="BZ30" s="1945"/>
      <c r="CA30" s="1945"/>
      <c r="CB30" s="1945"/>
      <c r="CC30" s="1945"/>
      <c r="CD30" s="1945"/>
      <c r="CE30" s="1945"/>
      <c r="CF30" s="1945"/>
      <c r="CG30" s="1945"/>
      <c r="CH30" s="1945"/>
      <c r="CI30" s="1945"/>
      <c r="CJ30" s="1945"/>
      <c r="CK30" s="1945"/>
      <c r="CL30" s="1945"/>
      <c r="CM30" s="1945">
        <f>SUM(CM23:DD29)</f>
        <v>25138413</v>
      </c>
      <c r="CN30" s="1945"/>
      <c r="CO30" s="1945"/>
      <c r="CP30" s="1945"/>
      <c r="CQ30" s="1945"/>
      <c r="CR30" s="1945"/>
      <c r="CS30" s="1945"/>
      <c r="CT30" s="1945"/>
      <c r="CU30" s="1945"/>
      <c r="CV30" s="1945"/>
      <c r="CW30" s="1945"/>
      <c r="CX30" s="1945"/>
      <c r="CY30" s="1945"/>
      <c r="CZ30" s="1945"/>
      <c r="DA30" s="1945"/>
      <c r="DB30" s="1945"/>
      <c r="DC30" s="1945"/>
      <c r="DD30" s="1945"/>
      <c r="DE30" s="1945">
        <f>SUM(DE23:DV29)</f>
        <v>20411613</v>
      </c>
      <c r="DF30" s="1945"/>
      <c r="DG30" s="1945"/>
      <c r="DH30" s="1945"/>
      <c r="DI30" s="1945"/>
      <c r="DJ30" s="1945"/>
      <c r="DK30" s="1945"/>
      <c r="DL30" s="1945"/>
      <c r="DM30" s="1945"/>
      <c r="DN30" s="1945"/>
      <c r="DO30" s="1945"/>
      <c r="DP30" s="1945"/>
      <c r="DQ30" s="1945"/>
      <c r="DR30" s="1945"/>
      <c r="DS30" s="1945"/>
      <c r="DT30" s="1945"/>
      <c r="DU30" s="1945"/>
      <c r="DV30" s="1946"/>
    </row>
    <row r="31" spans="1:126" ht="60" customHeight="1" thickBot="1">
      <c r="B31" s="387"/>
      <c r="C31" s="775" t="s">
        <v>559</v>
      </c>
      <c r="D31" s="433"/>
      <c r="E31" s="433"/>
      <c r="F31" s="665"/>
      <c r="G31" s="1978" t="s">
        <v>1391</v>
      </c>
      <c r="H31" s="1978"/>
      <c r="I31" s="1978"/>
      <c r="J31" s="1978"/>
      <c r="K31" s="1978"/>
      <c r="L31" s="1978"/>
      <c r="M31" s="1978"/>
      <c r="N31" s="1978"/>
      <c r="O31" s="1978"/>
      <c r="P31" s="1978"/>
      <c r="Q31" s="1978"/>
      <c r="R31" s="1978"/>
      <c r="S31" s="1978"/>
      <c r="T31" s="1978"/>
      <c r="U31" s="1978"/>
      <c r="V31" s="1978"/>
      <c r="W31" s="1978"/>
      <c r="X31" s="1978"/>
      <c r="Y31" s="1978"/>
      <c r="Z31" s="1978"/>
      <c r="AA31" s="1978"/>
      <c r="AB31" s="1978"/>
      <c r="AC31" s="1978"/>
      <c r="AD31" s="1978"/>
      <c r="AE31" s="1978"/>
      <c r="AF31" s="1978"/>
      <c r="AG31" s="1978"/>
      <c r="AH31" s="1978"/>
      <c r="AI31" s="1978"/>
      <c r="AJ31" s="1978"/>
      <c r="AK31" s="1978"/>
      <c r="AL31" s="1978"/>
      <c r="AM31" s="1978"/>
      <c r="AN31" s="1978"/>
      <c r="AO31" s="1978"/>
      <c r="AP31" s="1978"/>
      <c r="AQ31" s="1978"/>
      <c r="AR31" s="1978"/>
      <c r="AS31" s="1978"/>
      <c r="AT31" s="1978"/>
      <c r="AU31" s="1978"/>
      <c r="AV31" s="1978"/>
      <c r="AW31" s="1978"/>
      <c r="AX31" s="1978"/>
      <c r="AY31" s="1978"/>
      <c r="AZ31" s="1978"/>
      <c r="BA31" s="1978"/>
      <c r="BB31" s="1978"/>
      <c r="BC31" s="1979"/>
      <c r="BD31" s="1975"/>
      <c r="BE31" s="1975"/>
      <c r="BF31" s="1975"/>
      <c r="BG31" s="1975"/>
      <c r="BH31" s="1975"/>
      <c r="BI31" s="1975"/>
      <c r="BJ31" s="1975"/>
      <c r="BK31" s="1975"/>
      <c r="BL31" s="1975"/>
      <c r="BM31" s="1975"/>
      <c r="BN31" s="1975"/>
      <c r="BO31" s="1975"/>
      <c r="BP31" s="1975"/>
      <c r="BQ31" s="1975"/>
      <c r="BR31" s="1975"/>
      <c r="BS31" s="1975"/>
      <c r="BT31" s="1975"/>
      <c r="BU31" s="1972">
        <f>BU21-BU30</f>
        <v>50518257</v>
      </c>
      <c r="BV31" s="1972"/>
      <c r="BW31" s="1972"/>
      <c r="BX31" s="1972"/>
      <c r="BY31" s="1972"/>
      <c r="BZ31" s="1972"/>
      <c r="CA31" s="1972"/>
      <c r="CB31" s="1972"/>
      <c r="CC31" s="1972"/>
      <c r="CD31" s="1972"/>
      <c r="CE31" s="1972"/>
      <c r="CF31" s="1972"/>
      <c r="CG31" s="1972"/>
      <c r="CH31" s="1972"/>
      <c r="CI31" s="1972"/>
      <c r="CJ31" s="1972"/>
      <c r="CK31" s="1972"/>
      <c r="CL31" s="1972"/>
      <c r="CM31" s="1972">
        <f>CM21-CM30</f>
        <v>45925877</v>
      </c>
      <c r="CN31" s="1972"/>
      <c r="CO31" s="1972"/>
      <c r="CP31" s="1972"/>
      <c r="CQ31" s="1972"/>
      <c r="CR31" s="1972"/>
      <c r="CS31" s="1972"/>
      <c r="CT31" s="1972"/>
      <c r="CU31" s="1972"/>
      <c r="CV31" s="1972"/>
      <c r="CW31" s="1972"/>
      <c r="CX31" s="1972"/>
      <c r="CY31" s="1972"/>
      <c r="CZ31" s="1972"/>
      <c r="DA31" s="1972"/>
      <c r="DB31" s="1972"/>
      <c r="DC31" s="1972"/>
      <c r="DD31" s="1972"/>
      <c r="DE31" s="1972">
        <f>DE21-DE30</f>
        <v>40677757</v>
      </c>
      <c r="DF31" s="1972"/>
      <c r="DG31" s="1972"/>
      <c r="DH31" s="1972"/>
      <c r="DI31" s="1972"/>
      <c r="DJ31" s="1972"/>
      <c r="DK31" s="1972"/>
      <c r="DL31" s="1972"/>
      <c r="DM31" s="1972"/>
      <c r="DN31" s="1972"/>
      <c r="DO31" s="1972"/>
      <c r="DP31" s="1972"/>
      <c r="DQ31" s="1972"/>
      <c r="DR31" s="1972"/>
      <c r="DS31" s="1972"/>
      <c r="DT31" s="1972"/>
      <c r="DU31" s="1972"/>
      <c r="DV31" s="1973"/>
    </row>
    <row r="32" spans="1:126" s="667" customFormat="1" ht="14.25" customHeight="1">
      <c r="A32" s="666"/>
    </row>
    <row r="33" spans="1:162" ht="15.75" customHeight="1"/>
    <row r="34" spans="1:162" s="85" customFormat="1" ht="12.75" customHeight="1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>
      <c r="A35" s="670"/>
      <c r="C35" s="119"/>
      <c r="V35" s="1974" t="s">
        <v>400</v>
      </c>
      <c r="W35" s="1974"/>
      <c r="X35" s="1974"/>
      <c r="Y35" s="1974"/>
      <c r="Z35" s="1974"/>
      <c r="AA35" s="1974"/>
      <c r="AB35" s="1974"/>
      <c r="AC35" s="1974"/>
      <c r="AG35" s="1974" t="s">
        <v>401</v>
      </c>
      <c r="AH35" s="1974"/>
      <c r="AI35" s="1974"/>
      <c r="AJ35" s="1974"/>
      <c r="AK35" s="1974"/>
      <c r="AL35" s="1974"/>
      <c r="AM35" s="1974"/>
      <c r="AN35" s="1974"/>
      <c r="AO35" s="1974"/>
      <c r="AP35" s="1974"/>
      <c r="AQ35" s="1974"/>
      <c r="AR35" s="1974"/>
      <c r="AS35" s="1974"/>
      <c r="AT35" s="1974"/>
      <c r="AU35" s="1974"/>
      <c r="AV35" s="1974"/>
      <c r="AW35" s="1974"/>
      <c r="AX35" s="1974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74" t="s">
        <v>400</v>
      </c>
      <c r="CE35" s="1974"/>
      <c r="CF35" s="1974"/>
      <c r="CG35" s="1974"/>
      <c r="CH35" s="1974"/>
      <c r="CI35" s="1974"/>
      <c r="CJ35" s="1974"/>
      <c r="CK35" s="1974"/>
      <c r="CO35" s="1974" t="s">
        <v>401</v>
      </c>
      <c r="CP35" s="1974"/>
      <c r="CQ35" s="1974"/>
      <c r="CR35" s="1974"/>
      <c r="CS35" s="1974"/>
      <c r="CT35" s="1974"/>
      <c r="CU35" s="1974"/>
      <c r="CV35" s="1974"/>
      <c r="CW35" s="1974"/>
      <c r="CX35" s="1974"/>
      <c r="CY35" s="1974"/>
      <c r="CZ35" s="1974"/>
      <c r="DA35" s="1974"/>
      <c r="DB35" s="1974"/>
      <c r="DC35" s="1974"/>
      <c r="DD35" s="1974"/>
      <c r="DE35" s="1974"/>
      <c r="DF35" s="1974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>
      <c r="A36" s="672"/>
    </row>
    <row r="37" spans="1:162" s="92" customFormat="1" ht="12.75" customHeight="1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>
      <c r="A38" s="675"/>
      <c r="B38" s="85"/>
      <c r="D38" s="674" t="s">
        <v>402</v>
      </c>
      <c r="E38" s="1969">
        <v>29</v>
      </c>
      <c r="F38" s="1969"/>
      <c r="G38" s="85" t="s">
        <v>403</v>
      </c>
      <c r="H38" s="92"/>
      <c r="I38" s="92"/>
      <c r="J38" s="92"/>
      <c r="K38" s="1969" t="s">
        <v>1576</v>
      </c>
      <c r="L38" s="1969"/>
      <c r="M38" s="1969"/>
      <c r="N38" s="1969"/>
      <c r="O38" s="1969"/>
      <c r="P38" s="1969"/>
      <c r="Q38" s="1969"/>
      <c r="R38" s="1969"/>
      <c r="S38" s="1969"/>
      <c r="T38" s="1969"/>
      <c r="U38" s="1969"/>
      <c r="V38" s="92"/>
      <c r="W38" s="92"/>
      <c r="X38" s="1970" t="s">
        <v>404</v>
      </c>
      <c r="Y38" s="1970"/>
      <c r="Z38" s="1970"/>
      <c r="AA38" s="1970"/>
      <c r="AB38" s="1971" t="s">
        <v>1524</v>
      </c>
      <c r="AC38" s="1971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>
      <c r="G41" s="676" t="s">
        <v>558</v>
      </c>
      <c r="H41" s="677"/>
      <c r="I41" s="572" t="s">
        <v>557</v>
      </c>
    </row>
    <row r="42" spans="1:162" ht="14.25">
      <c r="G42" s="678" t="s">
        <v>556</v>
      </c>
      <c r="H42" s="678"/>
      <c r="I42" s="572" t="s">
        <v>555</v>
      </c>
    </row>
    <row r="43" spans="1:162" ht="14.25">
      <c r="G43" s="678" t="s">
        <v>554</v>
      </c>
      <c r="H43" s="678"/>
      <c r="I43" s="572" t="s">
        <v>553</v>
      </c>
    </row>
    <row r="44" spans="1:162" ht="14.25">
      <c r="G44" s="678" t="s">
        <v>552</v>
      </c>
      <c r="H44" s="678"/>
      <c r="I44" s="572" t="s">
        <v>551</v>
      </c>
    </row>
    <row r="45" spans="1:162" ht="26.25" customHeight="1">
      <c r="E45" s="679"/>
      <c r="F45" s="679"/>
      <c r="G45" s="678" t="s">
        <v>550</v>
      </c>
      <c r="H45" s="678"/>
      <c r="I45" s="1980" t="s">
        <v>940</v>
      </c>
      <c r="J45" s="1981"/>
      <c r="K45" s="1981"/>
      <c r="L45" s="1981"/>
      <c r="M45" s="1981"/>
      <c r="N45" s="1981"/>
      <c r="O45" s="1981"/>
      <c r="P45" s="1981"/>
      <c r="Q45" s="1981"/>
      <c r="R45" s="1981"/>
      <c r="S45" s="1981"/>
      <c r="T45" s="1981"/>
      <c r="U45" s="1981"/>
      <c r="V45" s="1981"/>
      <c r="W45" s="1981"/>
      <c r="X45" s="1981"/>
      <c r="Y45" s="1981"/>
      <c r="Z45" s="1981"/>
      <c r="AA45" s="1981"/>
      <c r="AB45" s="1981"/>
      <c r="AC45" s="1981"/>
      <c r="AD45" s="1981"/>
      <c r="AE45" s="1981"/>
      <c r="AF45" s="1981"/>
      <c r="AG45" s="1981"/>
      <c r="AH45" s="1981"/>
      <c r="AI45" s="1981"/>
      <c r="AJ45" s="1981"/>
      <c r="AK45" s="1981"/>
      <c r="AL45" s="1981"/>
      <c r="AM45" s="1981"/>
      <c r="AN45" s="1981"/>
      <c r="AO45" s="1981"/>
      <c r="AP45" s="1981"/>
      <c r="AQ45" s="1981"/>
      <c r="AR45" s="1981"/>
      <c r="AS45" s="1981"/>
      <c r="AT45" s="1981"/>
      <c r="AU45" s="1981"/>
      <c r="AV45" s="1981"/>
      <c r="AW45" s="1981"/>
      <c r="AX45" s="1981"/>
      <c r="AY45" s="1981"/>
      <c r="AZ45" s="1981"/>
      <c r="BA45" s="1981"/>
      <c r="BB45" s="1981"/>
      <c r="BC45" s="1981"/>
      <c r="BD45" s="1981"/>
      <c r="BE45" s="1981"/>
      <c r="BF45" s="1981"/>
      <c r="BG45" s="1981"/>
      <c r="BH45" s="1981"/>
      <c r="BI45" s="1981"/>
      <c r="BJ45" s="1981"/>
      <c r="BK45" s="1981"/>
      <c r="BL45" s="1981"/>
      <c r="BM45" s="1981"/>
      <c r="BN45" s="1981"/>
      <c r="BO45" s="1981"/>
      <c r="BP45" s="1981"/>
      <c r="BQ45" s="1981"/>
      <c r="BR45" s="1981"/>
      <c r="BS45" s="1981"/>
      <c r="BT45" s="1981"/>
      <c r="BU45" s="1981"/>
      <c r="BV45" s="1981"/>
      <c r="BW45" s="1981"/>
      <c r="BX45" s="1981"/>
      <c r="BY45" s="1981"/>
      <c r="BZ45" s="1981"/>
      <c r="CA45" s="1981"/>
      <c r="CB45" s="1981"/>
      <c r="CC45" s="1981"/>
      <c r="CD45" s="1981"/>
      <c r="CE45" s="1981"/>
      <c r="CF45" s="1981"/>
      <c r="CG45" s="1981"/>
      <c r="CH45" s="1981"/>
      <c r="CI45" s="1981"/>
      <c r="CJ45" s="1981"/>
      <c r="CK45" s="1981"/>
      <c r="CL45" s="1981"/>
      <c r="CM45" s="198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1981"/>
      <c r="CX45" s="1981"/>
      <c r="CY45" s="1981"/>
      <c r="CZ45" s="1981"/>
      <c r="DA45" s="1981"/>
      <c r="DB45" s="1981"/>
      <c r="DC45" s="1981"/>
      <c r="DD45" s="1981"/>
      <c r="DE45" s="1981"/>
      <c r="DF45" s="1981"/>
      <c r="DG45" s="1981"/>
      <c r="DH45" s="1981"/>
      <c r="DI45" s="1981"/>
      <c r="DJ45" s="1981"/>
      <c r="DK45" s="1981"/>
      <c r="DL45" s="1981"/>
      <c r="DM45" s="1981"/>
      <c r="DN45" s="1981"/>
      <c r="DO45" s="1981"/>
      <c r="DP45" s="1981"/>
      <c r="DQ45" s="1981"/>
      <c r="DR45" s="1981"/>
      <c r="DS45" s="1981"/>
      <c r="DT45" s="1981"/>
      <c r="DU45" s="1981"/>
      <c r="DV45" s="1981"/>
    </row>
    <row r="46" spans="1:162" ht="14.25" customHeight="1">
      <c r="E46" s="679"/>
      <c r="F46" s="679"/>
      <c r="G46" s="1976" t="s">
        <v>549</v>
      </c>
      <c r="H46" s="1976"/>
      <c r="I46" s="1977" t="s">
        <v>548</v>
      </c>
      <c r="J46" s="1977"/>
      <c r="K46" s="1977"/>
      <c r="L46" s="1977"/>
      <c r="M46" s="1977"/>
      <c r="N46" s="1977"/>
      <c r="O46" s="1977"/>
      <c r="P46" s="1977"/>
      <c r="Q46" s="1977"/>
      <c r="R46" s="1977"/>
      <c r="S46" s="1977"/>
      <c r="T46" s="1977"/>
      <c r="U46" s="1977"/>
      <c r="V46" s="1977"/>
      <c r="W46" s="1977"/>
      <c r="X46" s="1977"/>
      <c r="Y46" s="1977"/>
      <c r="Z46" s="1977"/>
      <c r="AA46" s="1977"/>
      <c r="AB46" s="1977"/>
      <c r="AC46" s="1977"/>
      <c r="AD46" s="1977"/>
      <c r="AE46" s="1977"/>
      <c r="AF46" s="1977"/>
      <c r="AG46" s="1977"/>
      <c r="AH46" s="1977"/>
      <c r="AI46" s="1977"/>
      <c r="AJ46" s="1977"/>
      <c r="AK46" s="1977"/>
      <c r="AL46" s="1977"/>
      <c r="AM46" s="1977"/>
      <c r="AN46" s="1977"/>
      <c r="AO46" s="1977"/>
      <c r="AP46" s="1977"/>
      <c r="AQ46" s="1977"/>
      <c r="AR46" s="1977"/>
      <c r="AS46" s="1977"/>
      <c r="AT46" s="1977"/>
      <c r="AU46" s="1977"/>
      <c r="AV46" s="1977"/>
      <c r="AW46" s="1977"/>
      <c r="AX46" s="1977"/>
      <c r="AY46" s="1977"/>
      <c r="AZ46" s="1977"/>
      <c r="BA46" s="1977"/>
      <c r="BB46" s="1977"/>
      <c r="BC46" s="1977"/>
      <c r="BD46" s="1977"/>
      <c r="BE46" s="1977"/>
      <c r="BF46" s="1977"/>
      <c r="BG46" s="1977"/>
      <c r="BH46" s="1977"/>
      <c r="BI46" s="1977"/>
      <c r="BJ46" s="1977"/>
      <c r="BK46" s="1977"/>
      <c r="BL46" s="1977"/>
      <c r="BM46" s="1977"/>
      <c r="BN46" s="1977"/>
      <c r="BO46" s="1977"/>
      <c r="BP46" s="1977"/>
      <c r="BQ46" s="1977"/>
      <c r="BR46" s="1977"/>
      <c r="BS46" s="1977"/>
      <c r="BT46" s="1977"/>
      <c r="BU46" s="1977"/>
      <c r="BV46" s="1977"/>
      <c r="BW46" s="1977"/>
      <c r="BX46" s="1977"/>
      <c r="BY46" s="1977"/>
      <c r="BZ46" s="1977"/>
      <c r="CA46" s="1977"/>
      <c r="CB46" s="1977"/>
      <c r="CC46" s="1977"/>
      <c r="CD46" s="1977"/>
      <c r="CE46" s="1977"/>
      <c r="CF46" s="1977"/>
      <c r="CG46" s="1977"/>
      <c r="CH46" s="1977"/>
      <c r="CI46" s="1977"/>
      <c r="CJ46" s="1977"/>
      <c r="CK46" s="1977"/>
      <c r="CL46" s="1977"/>
      <c r="CM46" s="1977"/>
      <c r="CN46" s="1977"/>
      <c r="CO46" s="1977"/>
      <c r="CP46" s="1977"/>
      <c r="CQ46" s="1977"/>
      <c r="CR46" s="1977"/>
      <c r="CS46" s="1977"/>
      <c r="CT46" s="1977"/>
      <c r="CU46" s="1977"/>
      <c r="CV46" s="1977"/>
      <c r="CW46" s="1977"/>
      <c r="CX46" s="1977"/>
      <c r="CY46" s="1977"/>
      <c r="CZ46" s="1977"/>
      <c r="DA46" s="1977"/>
      <c r="DB46" s="1977"/>
      <c r="DC46" s="1977"/>
      <c r="DD46" s="1977"/>
      <c r="DE46" s="1977"/>
      <c r="DF46" s="1977"/>
      <c r="DG46" s="1977"/>
      <c r="DH46" s="1977"/>
      <c r="DI46" s="1977"/>
      <c r="DJ46" s="1977"/>
      <c r="DK46" s="1977"/>
      <c r="DL46" s="1977"/>
      <c r="DM46" s="1977"/>
      <c r="DN46" s="1977"/>
      <c r="DO46" s="1977"/>
      <c r="DP46" s="1977"/>
      <c r="DQ46" s="1977"/>
      <c r="DR46" s="1977"/>
      <c r="DS46" s="1977"/>
      <c r="DT46" s="1977"/>
      <c r="DU46" s="1977"/>
      <c r="DV46" s="1977"/>
    </row>
    <row r="47" spans="1:162" ht="14.25" customHeight="1">
      <c r="E47" s="679"/>
      <c r="F47" s="679"/>
      <c r="G47" s="1976" t="s">
        <v>547</v>
      </c>
      <c r="H47" s="1976"/>
      <c r="I47" s="1977" t="s">
        <v>546</v>
      </c>
      <c r="J47" s="1977"/>
      <c r="K47" s="1977"/>
      <c r="L47" s="1977"/>
      <c r="M47" s="1977"/>
      <c r="N47" s="1977"/>
      <c r="O47" s="1977"/>
      <c r="P47" s="1977"/>
      <c r="Q47" s="1977"/>
      <c r="R47" s="1977"/>
      <c r="S47" s="1977"/>
      <c r="T47" s="1977"/>
      <c r="U47" s="1977"/>
      <c r="V47" s="1977"/>
      <c r="W47" s="1977"/>
      <c r="X47" s="1977"/>
      <c r="Y47" s="1977"/>
      <c r="Z47" s="1977"/>
      <c r="AA47" s="1977"/>
      <c r="AB47" s="1977"/>
      <c r="AC47" s="1977"/>
      <c r="AD47" s="1977"/>
      <c r="AE47" s="1977"/>
      <c r="AF47" s="1977"/>
      <c r="AG47" s="1977"/>
      <c r="AH47" s="1977"/>
      <c r="AI47" s="1977"/>
      <c r="AJ47" s="1977"/>
      <c r="AK47" s="1977"/>
      <c r="AL47" s="1977"/>
      <c r="AM47" s="1977"/>
      <c r="AN47" s="1977"/>
      <c r="AO47" s="1977"/>
      <c r="AP47" s="1977"/>
      <c r="AQ47" s="1977"/>
      <c r="AR47" s="1977"/>
      <c r="AS47" s="1977"/>
      <c r="AT47" s="1977"/>
      <c r="AU47" s="1977"/>
      <c r="AV47" s="1977"/>
      <c r="AW47" s="1977"/>
      <c r="AX47" s="1977"/>
      <c r="AY47" s="1977"/>
      <c r="AZ47" s="1977"/>
      <c r="BA47" s="1977"/>
      <c r="BB47" s="1977"/>
      <c r="BC47" s="1977"/>
      <c r="BD47" s="1977"/>
      <c r="BE47" s="1977"/>
      <c r="BF47" s="1977"/>
      <c r="BG47" s="1977"/>
      <c r="BH47" s="1977"/>
      <c r="BI47" s="1977"/>
      <c r="BJ47" s="1977"/>
      <c r="BK47" s="1977"/>
      <c r="BL47" s="1977"/>
      <c r="BM47" s="1977"/>
      <c r="BN47" s="1977"/>
      <c r="BO47" s="1977"/>
      <c r="BP47" s="1977"/>
      <c r="BQ47" s="1977"/>
      <c r="BR47" s="1977"/>
      <c r="BS47" s="1977"/>
      <c r="BT47" s="1977"/>
      <c r="BU47" s="1977"/>
      <c r="BV47" s="1977"/>
      <c r="BW47" s="1977"/>
      <c r="BX47" s="1977"/>
      <c r="BY47" s="1977"/>
      <c r="BZ47" s="1977"/>
      <c r="CA47" s="1977"/>
      <c r="CB47" s="1977"/>
      <c r="CC47" s="1977"/>
      <c r="CD47" s="1977"/>
      <c r="CE47" s="1977"/>
      <c r="CF47" s="1977"/>
      <c r="CG47" s="1977"/>
      <c r="CH47" s="1977"/>
      <c r="CI47" s="1977"/>
      <c r="CJ47" s="1977"/>
      <c r="CK47" s="1977"/>
      <c r="CL47" s="1977"/>
      <c r="CM47" s="1977"/>
      <c r="CN47" s="1977"/>
      <c r="CO47" s="1977"/>
      <c r="CP47" s="1977"/>
      <c r="CQ47" s="1977"/>
      <c r="CR47" s="1977"/>
      <c r="CS47" s="1977"/>
      <c r="CT47" s="1977"/>
      <c r="CU47" s="1977"/>
      <c r="CV47" s="1977"/>
      <c r="CW47" s="1977"/>
      <c r="CX47" s="1977"/>
      <c r="CY47" s="1977"/>
      <c r="CZ47" s="1977"/>
      <c r="DA47" s="1977"/>
      <c r="DB47" s="1977"/>
      <c r="DC47" s="1977"/>
      <c r="DD47" s="1977"/>
      <c r="DE47" s="1977"/>
      <c r="DF47" s="1977"/>
      <c r="DG47" s="1977"/>
      <c r="DH47" s="1977"/>
      <c r="DI47" s="1977"/>
      <c r="DJ47" s="1977"/>
      <c r="DK47" s="1977"/>
      <c r="DL47" s="1977"/>
      <c r="DM47" s="1977"/>
      <c r="DN47" s="1977"/>
      <c r="DO47" s="1977"/>
      <c r="DP47" s="1977"/>
      <c r="DQ47" s="1977"/>
      <c r="DR47" s="1977"/>
      <c r="DS47" s="1977"/>
      <c r="DT47" s="1977"/>
      <c r="DU47" s="1977"/>
      <c r="DV47" s="1977"/>
    </row>
    <row r="48" spans="1:162" ht="14.25" customHeight="1">
      <c r="E48" s="679"/>
      <c r="F48" s="679"/>
      <c r="G48" s="1976" t="s">
        <v>545</v>
      </c>
      <c r="H48" s="1976"/>
      <c r="I48" s="1977" t="s">
        <v>544</v>
      </c>
      <c r="J48" s="1977"/>
      <c r="K48" s="1977"/>
      <c r="L48" s="1977"/>
      <c r="M48" s="1977"/>
      <c r="N48" s="1977"/>
      <c r="O48" s="1977"/>
      <c r="P48" s="1977"/>
      <c r="Q48" s="1977"/>
      <c r="R48" s="1977"/>
      <c r="S48" s="1977"/>
      <c r="T48" s="1977"/>
      <c r="U48" s="1977"/>
      <c r="V48" s="1977"/>
      <c r="W48" s="1977"/>
      <c r="X48" s="1977"/>
      <c r="Y48" s="1977"/>
      <c r="Z48" s="1977"/>
      <c r="AA48" s="1977"/>
      <c r="AB48" s="1977"/>
      <c r="AC48" s="1977"/>
      <c r="AD48" s="1977"/>
      <c r="AE48" s="1977"/>
      <c r="AF48" s="1977"/>
      <c r="AG48" s="1977"/>
      <c r="AH48" s="1977"/>
      <c r="AI48" s="1977"/>
      <c r="AJ48" s="1977"/>
      <c r="AK48" s="1977"/>
      <c r="AL48" s="1977"/>
      <c r="AM48" s="1977"/>
      <c r="AN48" s="1977"/>
      <c r="AO48" s="1977"/>
      <c r="AP48" s="1977"/>
      <c r="AQ48" s="1977"/>
      <c r="AR48" s="1977"/>
      <c r="AS48" s="1977"/>
      <c r="AT48" s="1977"/>
      <c r="AU48" s="1977"/>
      <c r="AV48" s="1977"/>
      <c r="AW48" s="1977"/>
      <c r="AX48" s="1977"/>
      <c r="AY48" s="1977"/>
      <c r="AZ48" s="1977"/>
      <c r="BA48" s="1977"/>
      <c r="BB48" s="1977"/>
      <c r="BC48" s="1977"/>
      <c r="BD48" s="1977"/>
      <c r="BE48" s="1977"/>
      <c r="BF48" s="1977"/>
      <c r="BG48" s="1977"/>
      <c r="BH48" s="1977"/>
      <c r="BI48" s="1977"/>
      <c r="BJ48" s="1977"/>
      <c r="BK48" s="1977"/>
      <c r="BL48" s="1977"/>
      <c r="BM48" s="1977"/>
      <c r="BN48" s="1977"/>
      <c r="BO48" s="1977"/>
      <c r="BP48" s="1977"/>
      <c r="BQ48" s="1977"/>
      <c r="BR48" s="1977"/>
      <c r="BS48" s="1977"/>
      <c r="BT48" s="1977"/>
      <c r="BU48" s="1977"/>
      <c r="BV48" s="1977"/>
      <c r="BW48" s="1977"/>
      <c r="BX48" s="1977"/>
      <c r="BY48" s="1977"/>
      <c r="BZ48" s="1977"/>
      <c r="CA48" s="1977"/>
      <c r="CB48" s="1977"/>
      <c r="CC48" s="1977"/>
      <c r="CD48" s="1977"/>
      <c r="CE48" s="1977"/>
      <c r="CF48" s="1977"/>
      <c r="CG48" s="1977"/>
      <c r="CH48" s="1977"/>
      <c r="CI48" s="1977"/>
      <c r="CJ48" s="1977"/>
      <c r="CK48" s="1977"/>
      <c r="CL48" s="1977"/>
      <c r="CM48" s="1977"/>
      <c r="CN48" s="1977"/>
      <c r="CO48" s="1977"/>
      <c r="CP48" s="1977"/>
      <c r="CQ48" s="1977"/>
      <c r="CR48" s="1977"/>
      <c r="CS48" s="1977"/>
      <c r="CT48" s="1977"/>
      <c r="CU48" s="1977"/>
      <c r="CV48" s="1977"/>
      <c r="CW48" s="1977"/>
      <c r="CX48" s="1977"/>
      <c r="CY48" s="1977"/>
      <c r="CZ48" s="1977"/>
      <c r="DA48" s="1977"/>
      <c r="DB48" s="1977"/>
      <c r="DC48" s="1977"/>
      <c r="DD48" s="1977"/>
      <c r="DE48" s="1977"/>
      <c r="DF48" s="1977"/>
      <c r="DG48" s="1977"/>
      <c r="DH48" s="1977"/>
      <c r="DI48" s="1977"/>
      <c r="DJ48" s="1977"/>
      <c r="DK48" s="1977"/>
      <c r="DL48" s="1977"/>
      <c r="DM48" s="1977"/>
      <c r="DN48" s="1977"/>
      <c r="DO48" s="1977"/>
      <c r="DP48" s="1977"/>
      <c r="DQ48" s="1977"/>
      <c r="DR48" s="1977"/>
      <c r="DS48" s="1977"/>
      <c r="DT48" s="1977"/>
      <c r="DU48" s="1977"/>
      <c r="DV48" s="1977"/>
    </row>
  </sheetData>
  <sheetProtection password="CF7A" sheet="1" objects="1" scenarios="1" formatCells="0" formatColumns="0" autoFilter="0"/>
  <mergeCells count="142"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rgb="FFFFFF00"/>
  </sheetPr>
  <dimension ref="A1:ET133"/>
  <sheetViews>
    <sheetView topLeftCell="B1" zoomScaleSheetLayoutView="100" workbookViewId="0">
      <selection activeCell="BQ118" sqref="BQ118"/>
    </sheetView>
  </sheetViews>
  <sheetFormatPr defaultColWidth="0.85546875" defaultRowHeight="12.75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>
      <c r="DB1" s="680" t="s">
        <v>1006</v>
      </c>
    </row>
    <row r="2" spans="1:146" ht="15.75" customHeight="1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>
      <c r="A3" s="682"/>
      <c r="B3" s="2020" t="s">
        <v>543</v>
      </c>
      <c r="C3" s="2020"/>
      <c r="D3" s="2020"/>
      <c r="E3" s="2020"/>
      <c r="F3" s="2020"/>
      <c r="G3" s="2020"/>
      <c r="H3" s="2020"/>
      <c r="I3" s="2020"/>
      <c r="J3" s="2020"/>
      <c r="K3" s="2020"/>
      <c r="L3" s="2020"/>
      <c r="M3" s="2020"/>
      <c r="N3" s="2020"/>
      <c r="O3" s="2020"/>
      <c r="P3" s="2020"/>
      <c r="Q3" s="2020"/>
      <c r="R3" s="2020"/>
      <c r="S3" s="2020"/>
      <c r="T3" s="2020"/>
      <c r="U3" s="2020"/>
      <c r="V3" s="2020"/>
      <c r="W3" s="2020"/>
      <c r="X3" s="2020"/>
      <c r="Y3" s="2020"/>
      <c r="Z3" s="2020"/>
      <c r="AA3" s="2020"/>
      <c r="AB3" s="2020"/>
      <c r="AC3" s="2020"/>
      <c r="AD3" s="2020"/>
      <c r="AE3" s="2020"/>
      <c r="AF3" s="2020"/>
      <c r="AG3" s="2020"/>
      <c r="AH3" s="2020"/>
      <c r="AI3" s="2020"/>
      <c r="AJ3" s="2020"/>
      <c r="AK3" s="2020"/>
      <c r="AL3" s="2020"/>
      <c r="AM3" s="2020"/>
      <c r="AN3" s="2020"/>
      <c r="AO3" s="2020"/>
      <c r="AP3" s="2020"/>
      <c r="AQ3" s="2020"/>
      <c r="AR3" s="2020"/>
      <c r="AS3" s="2020"/>
      <c r="AT3" s="2020"/>
      <c r="AU3" s="2020"/>
      <c r="AV3" s="2020"/>
      <c r="AW3" s="2020"/>
      <c r="AX3" s="2020"/>
      <c r="AY3" s="2020"/>
      <c r="AZ3" s="2020"/>
      <c r="BA3" s="2020"/>
      <c r="BB3" s="2020"/>
      <c r="BC3" s="2020"/>
      <c r="BD3" s="2020"/>
      <c r="BE3" s="2020"/>
      <c r="BF3" s="2020"/>
      <c r="BG3" s="2020"/>
      <c r="BH3" s="2020"/>
      <c r="BI3" s="2020"/>
      <c r="BJ3" s="2020"/>
      <c r="BK3" s="2020"/>
      <c r="BL3" s="2020"/>
      <c r="BM3" s="2020"/>
      <c r="BN3" s="2020"/>
      <c r="BO3" s="2020"/>
      <c r="BP3" s="2020"/>
      <c r="BQ3" s="2020"/>
      <c r="BR3" s="2020"/>
      <c r="BS3" s="2020"/>
      <c r="BT3" s="2020"/>
      <c r="BU3" s="2020"/>
      <c r="BV3" s="2020"/>
      <c r="BW3" s="2020"/>
      <c r="BX3" s="2020"/>
      <c r="BY3" s="2020"/>
      <c r="BZ3" s="2020"/>
      <c r="CA3" s="2020"/>
      <c r="CB3" s="2020"/>
      <c r="CC3" s="2020"/>
      <c r="CD3" s="2020"/>
      <c r="CE3" s="2020"/>
      <c r="CF3" s="2020"/>
      <c r="CG3" s="2020"/>
      <c r="CH3" s="202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>
      <c r="A4" s="682"/>
      <c r="AA4" s="686" t="s">
        <v>542</v>
      </c>
      <c r="AB4" s="686"/>
      <c r="AC4" s="686"/>
      <c r="AD4" s="686"/>
      <c r="AE4" s="2021" t="s">
        <v>1560</v>
      </c>
      <c r="AF4" s="2021"/>
      <c r="AG4" s="2021"/>
      <c r="AH4" s="2021"/>
      <c r="AI4" s="2021"/>
      <c r="AJ4" s="2021"/>
      <c r="AK4" s="2021"/>
      <c r="AL4" s="2021"/>
      <c r="AM4" s="2021"/>
      <c r="AN4" s="2021"/>
      <c r="AO4" s="2021"/>
      <c r="AP4" s="2021"/>
      <c r="AQ4" s="2021"/>
      <c r="AR4" s="2021"/>
      <c r="AS4" s="2021"/>
      <c r="AT4" s="2021"/>
      <c r="AU4" s="2021"/>
      <c r="AV4" s="2021"/>
      <c r="AW4" s="2021"/>
      <c r="AX4" s="2021"/>
      <c r="AY4" s="2022">
        <v>20</v>
      </c>
      <c r="AZ4" s="2022"/>
      <c r="BA4" s="2022"/>
      <c r="BB4" s="2022"/>
      <c r="BC4" s="2023" t="s">
        <v>1350</v>
      </c>
      <c r="BD4" s="2023"/>
      <c r="BE4" s="2023"/>
      <c r="BF4" s="2023"/>
      <c r="BG4" s="686"/>
      <c r="BH4" s="686" t="s">
        <v>38</v>
      </c>
      <c r="BI4" s="686"/>
      <c r="BJ4" s="684"/>
      <c r="CI4" s="2033" t="s">
        <v>541</v>
      </c>
      <c r="CJ4" s="2034"/>
      <c r="CK4" s="2034"/>
      <c r="CL4" s="2034"/>
      <c r="CM4" s="2034"/>
      <c r="CN4" s="2034"/>
      <c r="CO4" s="2034"/>
      <c r="CP4" s="2034"/>
      <c r="CQ4" s="2034"/>
      <c r="CR4" s="2034"/>
      <c r="CS4" s="2034"/>
      <c r="CT4" s="2034"/>
      <c r="CU4" s="2034"/>
      <c r="CV4" s="2034"/>
      <c r="CW4" s="2034"/>
      <c r="CX4" s="2034"/>
      <c r="CY4" s="2034"/>
      <c r="CZ4" s="2034"/>
      <c r="DA4" s="2034"/>
      <c r="DB4" s="2035"/>
    </row>
    <row r="5" spans="1:146" s="685" customFormat="1" ht="14.1" customHeight="1" thickBot="1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036" t="s">
        <v>539</v>
      </c>
      <c r="CJ5" s="2037"/>
      <c r="CK5" s="2037"/>
      <c r="CL5" s="2037"/>
      <c r="CM5" s="2037"/>
      <c r="CN5" s="2037"/>
      <c r="CO5" s="2037"/>
      <c r="CP5" s="2037"/>
      <c r="CQ5" s="2037"/>
      <c r="CR5" s="2037"/>
      <c r="CS5" s="2037"/>
      <c r="CT5" s="2037"/>
      <c r="CU5" s="2037"/>
      <c r="CV5" s="2037"/>
      <c r="CW5" s="2037"/>
      <c r="CX5" s="2037"/>
      <c r="CY5" s="2037"/>
      <c r="CZ5" s="2037"/>
      <c r="DA5" s="2037"/>
      <c r="DB5" s="2038"/>
    </row>
    <row r="6" spans="1:146" s="685" customFormat="1" ht="14.1" customHeight="1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039" t="s">
        <v>1523</v>
      </c>
      <c r="CJ6" s="2040"/>
      <c r="CK6" s="2040"/>
      <c r="CL6" s="2040"/>
      <c r="CM6" s="2040"/>
      <c r="CN6" s="2040"/>
      <c r="CO6" s="2040" t="s">
        <v>1524</v>
      </c>
      <c r="CP6" s="2040"/>
      <c r="CQ6" s="2040"/>
      <c r="CR6" s="2040"/>
      <c r="CS6" s="2040"/>
      <c r="CT6" s="2040"/>
      <c r="CU6" s="2040"/>
      <c r="CV6" s="2040"/>
      <c r="CW6" s="2040" t="s">
        <v>1525</v>
      </c>
      <c r="CX6" s="2040"/>
      <c r="CY6" s="2040"/>
      <c r="CZ6" s="2040"/>
      <c r="DA6" s="2040"/>
      <c r="DB6" s="2041"/>
    </row>
    <row r="7" spans="1:146" s="685" customFormat="1" ht="14.1" customHeight="1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025" t="s">
        <v>1519</v>
      </c>
      <c r="P7" s="2025"/>
      <c r="Q7" s="2025"/>
      <c r="R7" s="2025"/>
      <c r="S7" s="2025"/>
      <c r="T7" s="2025"/>
      <c r="U7" s="2025"/>
      <c r="V7" s="2025"/>
      <c r="W7" s="2025"/>
      <c r="X7" s="2025"/>
      <c r="Y7" s="2025"/>
      <c r="Z7" s="2025"/>
      <c r="AA7" s="2025"/>
      <c r="AB7" s="2025"/>
      <c r="AC7" s="2025"/>
      <c r="AD7" s="2025"/>
      <c r="AE7" s="2025"/>
      <c r="AF7" s="2025"/>
      <c r="AG7" s="2025"/>
      <c r="AH7" s="2025"/>
      <c r="AI7" s="2025"/>
      <c r="AJ7" s="2025"/>
      <c r="AK7" s="2025"/>
      <c r="AL7" s="2025"/>
      <c r="AM7" s="2025"/>
      <c r="AN7" s="2025"/>
      <c r="AO7" s="2025"/>
      <c r="AP7" s="2025"/>
      <c r="AQ7" s="2025"/>
      <c r="AR7" s="2025"/>
      <c r="AS7" s="2025"/>
      <c r="AT7" s="2025"/>
      <c r="AU7" s="2025"/>
      <c r="AV7" s="2025"/>
      <c r="AW7" s="2025"/>
      <c r="AX7" s="2025"/>
      <c r="AY7" s="2025"/>
      <c r="AZ7" s="2025"/>
      <c r="BA7" s="2025"/>
      <c r="BB7" s="2025"/>
      <c r="BC7" s="2025"/>
      <c r="BD7" s="2025"/>
      <c r="BE7" s="2025"/>
      <c r="BF7" s="2025"/>
      <c r="BG7" s="2025"/>
      <c r="BH7" s="2025"/>
      <c r="BI7" s="2025"/>
      <c r="BJ7" s="2025"/>
      <c r="BK7" s="2025"/>
      <c r="BL7" s="2025"/>
      <c r="BM7" s="2025"/>
      <c r="BN7" s="2025"/>
      <c r="BO7" s="2025"/>
      <c r="BP7" s="2025"/>
      <c r="BQ7" s="2025"/>
      <c r="BR7" s="2025"/>
      <c r="BS7" s="2025"/>
      <c r="BT7" s="2025"/>
      <c r="BU7" s="2025"/>
      <c r="BV7" s="2025"/>
      <c r="BW7" s="2025"/>
      <c r="BZ7" s="91"/>
      <c r="CA7" s="91"/>
      <c r="CB7" s="91"/>
      <c r="CC7" s="91"/>
      <c r="CD7" s="91"/>
      <c r="CE7" s="91"/>
      <c r="CF7" s="91"/>
      <c r="CG7" s="90" t="s">
        <v>536</v>
      </c>
      <c r="CI7" s="2026" t="s">
        <v>1532</v>
      </c>
      <c r="CJ7" s="2027"/>
      <c r="CK7" s="2027"/>
      <c r="CL7" s="2027"/>
      <c r="CM7" s="2027"/>
      <c r="CN7" s="2027"/>
      <c r="CO7" s="2027"/>
      <c r="CP7" s="2027"/>
      <c r="CQ7" s="2027"/>
      <c r="CR7" s="2027"/>
      <c r="CS7" s="2027"/>
      <c r="CT7" s="2027"/>
      <c r="CU7" s="2027"/>
      <c r="CV7" s="2027"/>
      <c r="CW7" s="2027"/>
      <c r="CX7" s="2027"/>
      <c r="CY7" s="2027"/>
      <c r="CZ7" s="2027"/>
      <c r="DA7" s="2027"/>
      <c r="DB7" s="2028"/>
    </row>
    <row r="8" spans="1:146" s="685" customFormat="1" ht="14.1" customHeight="1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026" t="s">
        <v>1527</v>
      </c>
      <c r="CJ8" s="2027"/>
      <c r="CK8" s="2027"/>
      <c r="CL8" s="2027"/>
      <c r="CM8" s="2027"/>
      <c r="CN8" s="2027"/>
      <c r="CO8" s="2027"/>
      <c r="CP8" s="2027"/>
      <c r="CQ8" s="2027"/>
      <c r="CR8" s="2027"/>
      <c r="CS8" s="2027"/>
      <c r="CT8" s="2027"/>
      <c r="CU8" s="2027"/>
      <c r="CV8" s="2027"/>
      <c r="CW8" s="2027"/>
      <c r="CX8" s="2027"/>
      <c r="CY8" s="2027"/>
      <c r="CZ8" s="2027"/>
      <c r="DA8" s="2027"/>
      <c r="DB8" s="2028"/>
    </row>
    <row r="9" spans="1:146" s="685" customFormat="1" ht="24.75" customHeight="1">
      <c r="A9" s="682"/>
      <c r="B9" s="2029" t="s">
        <v>533</v>
      </c>
      <c r="C9" s="2029"/>
      <c r="D9" s="2029"/>
      <c r="E9" s="2029"/>
      <c r="F9" s="2029"/>
      <c r="G9" s="2029"/>
      <c r="H9" s="2029"/>
      <c r="I9" s="2029"/>
      <c r="J9" s="2029"/>
      <c r="K9" s="2029"/>
      <c r="L9" s="2029"/>
      <c r="M9" s="2029"/>
      <c r="N9" s="2029"/>
      <c r="O9" s="2029"/>
      <c r="P9" s="2029"/>
      <c r="Q9" s="2029"/>
      <c r="R9" s="2029"/>
      <c r="S9" s="2029"/>
      <c r="T9" s="2029"/>
      <c r="U9" s="2030" t="s">
        <v>1520</v>
      </c>
      <c r="V9" s="2030"/>
      <c r="W9" s="2030"/>
      <c r="X9" s="2030"/>
      <c r="Y9" s="2030"/>
      <c r="Z9" s="2030"/>
      <c r="AA9" s="2030"/>
      <c r="AB9" s="2030"/>
      <c r="AC9" s="2030"/>
      <c r="AD9" s="2030"/>
      <c r="AE9" s="2030"/>
      <c r="AF9" s="2030"/>
      <c r="AG9" s="2030"/>
      <c r="AH9" s="2030"/>
      <c r="AI9" s="2030"/>
      <c r="AJ9" s="2030"/>
      <c r="AK9" s="2030"/>
      <c r="AL9" s="2030"/>
      <c r="AM9" s="2030"/>
      <c r="AN9" s="2030"/>
      <c r="AO9" s="2030"/>
      <c r="AP9" s="2030"/>
      <c r="AQ9" s="2030"/>
      <c r="AR9" s="2030"/>
      <c r="AS9" s="2030"/>
      <c r="AT9" s="2030"/>
      <c r="AU9" s="2030"/>
      <c r="AV9" s="2030"/>
      <c r="AW9" s="2030"/>
      <c r="AX9" s="2030"/>
      <c r="AY9" s="2030"/>
      <c r="AZ9" s="2030"/>
      <c r="BA9" s="2030"/>
      <c r="BB9" s="2030"/>
      <c r="BC9" s="2030"/>
      <c r="BD9" s="2030"/>
      <c r="BE9" s="2030"/>
      <c r="BF9" s="2030"/>
      <c r="BG9" s="2030"/>
      <c r="BH9" s="2030"/>
      <c r="BI9" s="2030"/>
      <c r="BJ9" s="2030"/>
      <c r="BK9" s="2030"/>
      <c r="BL9" s="2030"/>
      <c r="BM9" s="2030"/>
      <c r="BN9" s="2030"/>
      <c r="BO9" s="2030"/>
      <c r="BP9" s="2030"/>
      <c r="BQ9" s="2030"/>
      <c r="BR9" s="2030"/>
      <c r="BS9" s="2030"/>
      <c r="BT9" s="2030"/>
      <c r="BU9" s="2030"/>
      <c r="BV9" s="2030"/>
      <c r="BW9" s="203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026" t="s">
        <v>1528</v>
      </c>
      <c r="CJ9" s="2027"/>
      <c r="CK9" s="2027"/>
      <c r="CL9" s="2027"/>
      <c r="CM9" s="2027"/>
      <c r="CN9" s="2027"/>
      <c r="CO9" s="2027"/>
      <c r="CP9" s="2027"/>
      <c r="CQ9" s="2027"/>
      <c r="CR9" s="2027"/>
      <c r="CS9" s="2027"/>
      <c r="CT9" s="2027"/>
      <c r="CU9" s="2027"/>
      <c r="CV9" s="2027"/>
      <c r="CW9" s="2027"/>
      <c r="CX9" s="2027"/>
      <c r="CY9" s="2027"/>
      <c r="CZ9" s="2027"/>
      <c r="DA9" s="2027"/>
      <c r="DB9" s="2028"/>
    </row>
    <row r="10" spans="1:146" s="685" customFormat="1" ht="14.1" customHeight="1">
      <c r="A10" s="682"/>
      <c r="B10" s="2024" t="s">
        <v>531</v>
      </c>
      <c r="C10" s="2024"/>
      <c r="D10" s="2024"/>
      <c r="E10" s="2024"/>
      <c r="F10" s="2024"/>
      <c r="G10" s="2024"/>
      <c r="H10" s="2024"/>
      <c r="I10" s="2024"/>
      <c r="J10" s="2024"/>
      <c r="K10" s="2024"/>
      <c r="L10" s="2024"/>
      <c r="M10" s="2024"/>
      <c r="N10" s="2024"/>
      <c r="O10" s="2024"/>
      <c r="P10" s="2024"/>
      <c r="Q10" s="2024"/>
      <c r="R10" s="2024"/>
      <c r="S10" s="2024"/>
      <c r="T10" s="2024"/>
      <c r="U10" s="2024"/>
      <c r="V10" s="2024"/>
      <c r="W10" s="2024"/>
      <c r="X10" s="2024"/>
      <c r="Y10" s="2024"/>
      <c r="Z10" s="2024"/>
      <c r="AA10" s="2024"/>
      <c r="AB10" s="2024"/>
      <c r="AC10" s="2024"/>
      <c r="AD10" s="2024"/>
      <c r="AE10" s="2024"/>
      <c r="AF10" s="2024"/>
      <c r="AG10" s="2024"/>
      <c r="AH10" s="2024"/>
      <c r="AI10" s="2024"/>
      <c r="AJ10" s="2024"/>
      <c r="AK10" s="2024"/>
      <c r="AL10" s="2024"/>
      <c r="AM10" s="2024"/>
      <c r="AN10" s="2024"/>
      <c r="AO10" s="2024"/>
      <c r="AP10" s="2024"/>
      <c r="AQ10" s="2024"/>
      <c r="AR10" s="2024"/>
      <c r="AS10" s="2024"/>
      <c r="AT10" s="2024"/>
      <c r="AU10" s="2024"/>
      <c r="AV10" s="2024"/>
      <c r="AW10" s="2024"/>
      <c r="AX10" s="2024"/>
      <c r="AY10" s="2024"/>
      <c r="AZ10" s="2024"/>
      <c r="BA10" s="2024"/>
      <c r="BB10" s="2024"/>
      <c r="BC10" s="2025" t="s">
        <v>1521</v>
      </c>
      <c r="BD10" s="2025"/>
      <c r="BE10" s="2025"/>
      <c r="BF10" s="2025"/>
      <c r="BG10" s="2025"/>
      <c r="BH10" s="2025"/>
      <c r="BI10" s="2025"/>
      <c r="BJ10" s="2025"/>
      <c r="BK10" s="2025"/>
      <c r="BL10" s="2025"/>
      <c r="BM10" s="2025"/>
      <c r="BN10" s="2025"/>
      <c r="BO10" s="2025"/>
      <c r="BP10" s="2025"/>
      <c r="BQ10" s="2025"/>
      <c r="BR10" s="2025"/>
      <c r="BS10" s="2025"/>
      <c r="BT10" s="2025"/>
      <c r="BU10" s="2025"/>
      <c r="BV10" s="2025"/>
      <c r="BW10" s="2025"/>
      <c r="BX10" s="2025"/>
      <c r="BY10" s="2025"/>
      <c r="BZ10" s="2025"/>
      <c r="CA10" s="2025"/>
      <c r="CB10" s="2025"/>
      <c r="CC10" s="2025"/>
      <c r="CD10" s="2025"/>
      <c r="CE10" s="2025"/>
      <c r="CG10" s="91"/>
      <c r="CI10" s="2026" t="s">
        <v>1529</v>
      </c>
      <c r="CJ10" s="2027"/>
      <c r="CK10" s="2027"/>
      <c r="CL10" s="2027"/>
      <c r="CM10" s="2027"/>
      <c r="CN10" s="2027"/>
      <c r="CO10" s="2027"/>
      <c r="CP10" s="2027"/>
      <c r="CQ10" s="2027"/>
      <c r="CR10" s="2027"/>
      <c r="CS10" s="2027" t="s">
        <v>1530</v>
      </c>
      <c r="CT10" s="2027"/>
      <c r="CU10" s="2027"/>
      <c r="CV10" s="2027"/>
      <c r="CW10" s="2027"/>
      <c r="CX10" s="2027"/>
      <c r="CY10" s="2027"/>
      <c r="CZ10" s="2027"/>
      <c r="DA10" s="2027"/>
      <c r="DB10" s="2028"/>
    </row>
    <row r="11" spans="1:146" s="685" customFormat="1" ht="14.1" customHeight="1" thickBot="1">
      <c r="A11" s="682"/>
      <c r="B11" s="2025"/>
      <c r="C11" s="2025"/>
      <c r="D11" s="2025"/>
      <c r="E11" s="2025"/>
      <c r="F11" s="2025"/>
      <c r="G11" s="2025"/>
      <c r="H11" s="2025"/>
      <c r="I11" s="2025"/>
      <c r="J11" s="2025"/>
      <c r="K11" s="2025"/>
      <c r="L11" s="2025"/>
      <c r="M11" s="2025"/>
      <c r="N11" s="2025"/>
      <c r="O11" s="2025"/>
      <c r="P11" s="2025"/>
      <c r="Q11" s="2025"/>
      <c r="R11" s="2025"/>
      <c r="S11" s="2025"/>
      <c r="T11" s="2025"/>
      <c r="U11" s="2025"/>
      <c r="V11" s="2025"/>
      <c r="W11" s="2025"/>
      <c r="X11" s="2025"/>
      <c r="Y11" s="2025"/>
      <c r="Z11" s="2025"/>
      <c r="AA11" s="2025"/>
      <c r="AB11" s="2025"/>
      <c r="AC11" s="2025"/>
      <c r="AD11" s="2025"/>
      <c r="AE11" s="2025"/>
      <c r="AF11" s="2025"/>
      <c r="AG11" s="2025"/>
      <c r="AH11" s="2025"/>
      <c r="AI11" s="2025"/>
      <c r="AJ11" s="2025"/>
      <c r="AK11" s="2025"/>
      <c r="AL11" s="2025"/>
      <c r="AM11" s="2025"/>
      <c r="AN11" s="2025"/>
      <c r="AO11" s="2025"/>
      <c r="AP11" s="2025"/>
      <c r="AQ11" s="2025"/>
      <c r="AR11" s="2025"/>
      <c r="AS11" s="2025"/>
      <c r="AT11" s="2025"/>
      <c r="AU11" s="2025"/>
      <c r="AV11" s="2025"/>
      <c r="AW11" s="2025"/>
      <c r="AX11" s="2025"/>
      <c r="AY11" s="2025"/>
      <c r="AZ11" s="2025"/>
      <c r="BA11" s="2025"/>
      <c r="BB11" s="2025"/>
      <c r="BC11" s="2025"/>
      <c r="BD11" s="2025"/>
      <c r="BE11" s="2025"/>
      <c r="BF11" s="2025"/>
      <c r="BG11" s="2025"/>
      <c r="BH11" s="2025"/>
      <c r="BI11" s="2025"/>
      <c r="BJ11" s="2025"/>
      <c r="BK11" s="2025"/>
      <c r="BL11" s="2025"/>
      <c r="BM11" s="2025"/>
      <c r="BN11" s="202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031"/>
      <c r="CJ11" s="2032"/>
      <c r="CK11" s="2032"/>
      <c r="CL11" s="2032"/>
      <c r="CM11" s="2032"/>
      <c r="CN11" s="2032"/>
      <c r="CO11" s="2032"/>
      <c r="CP11" s="2032"/>
      <c r="CQ11" s="2032"/>
      <c r="CR11" s="2032"/>
      <c r="CS11" s="2032"/>
      <c r="CT11" s="2032"/>
      <c r="CU11" s="2032"/>
      <c r="CV11" s="2032"/>
      <c r="CW11" s="2032"/>
      <c r="CX11" s="2032"/>
      <c r="CY11" s="2032"/>
      <c r="CZ11" s="2032"/>
      <c r="DA11" s="2032"/>
      <c r="DB11" s="2042"/>
    </row>
    <row r="12" spans="1:146" s="685" customFormat="1" ht="14.1" customHeight="1" thickBot="1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033">
        <v>384</v>
      </c>
      <c r="CJ12" s="2034"/>
      <c r="CK12" s="2034"/>
      <c r="CL12" s="2034"/>
      <c r="CM12" s="2034"/>
      <c r="CN12" s="2034"/>
      <c r="CO12" s="2034"/>
      <c r="CP12" s="2034"/>
      <c r="CQ12" s="2034"/>
      <c r="CR12" s="2034"/>
      <c r="CS12" s="2034"/>
      <c r="CT12" s="2034"/>
      <c r="CU12" s="2034"/>
      <c r="CV12" s="2034"/>
      <c r="CW12" s="2034"/>
      <c r="CX12" s="2034"/>
      <c r="CY12" s="2034"/>
      <c r="CZ12" s="2034"/>
      <c r="DA12" s="2034"/>
      <c r="DB12" s="2035"/>
    </row>
    <row r="13" spans="1:146" ht="12.75" customHeight="1" thickBot="1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>
      <c r="B14" s="1498" t="s">
        <v>26</v>
      </c>
      <c r="C14" s="1483"/>
      <c r="D14" s="1483"/>
      <c r="E14" s="1483"/>
      <c r="F14" s="1483"/>
      <c r="G14" s="1483"/>
      <c r="H14" s="1483"/>
      <c r="I14" s="1483"/>
      <c r="J14" s="1483"/>
      <c r="K14" s="1483"/>
      <c r="L14" s="1483"/>
      <c r="M14" s="1483"/>
      <c r="N14" s="1483"/>
      <c r="O14" s="1483"/>
      <c r="P14" s="1483"/>
      <c r="Q14" s="1483"/>
      <c r="R14" s="1483"/>
      <c r="S14" s="1483"/>
      <c r="T14" s="1483"/>
      <c r="U14" s="1483"/>
      <c r="V14" s="1483"/>
      <c r="W14" s="1483"/>
      <c r="X14" s="1483"/>
      <c r="Y14" s="1483"/>
      <c r="Z14" s="1483"/>
      <c r="AA14" s="1483"/>
      <c r="AB14" s="1483"/>
      <c r="AC14" s="1483"/>
      <c r="AD14" s="1483"/>
      <c r="AE14" s="1483"/>
      <c r="AF14" s="1483"/>
      <c r="AG14" s="1483"/>
      <c r="AH14" s="1483"/>
      <c r="AI14" s="1483"/>
      <c r="AJ14" s="1483"/>
      <c r="AK14" s="1483"/>
      <c r="AL14" s="1483"/>
      <c r="AM14" s="1483"/>
      <c r="AN14" s="1483"/>
      <c r="AO14" s="1483"/>
      <c r="AP14" s="1483"/>
      <c r="AQ14" s="1483"/>
      <c r="AR14" s="1483"/>
      <c r="AS14" s="1483"/>
      <c r="AT14" s="1483"/>
      <c r="AU14" s="1483"/>
      <c r="AV14" s="1483"/>
      <c r="AW14" s="1483"/>
      <c r="AX14" s="1483"/>
      <c r="AY14" s="1483"/>
      <c r="AZ14" s="1483"/>
      <c r="BA14" s="1483"/>
      <c r="BB14" s="1483"/>
      <c r="BC14" s="1483"/>
      <c r="BD14" s="1483"/>
      <c r="BE14" s="1483"/>
      <c r="BF14" s="1483"/>
      <c r="BG14" s="1483"/>
      <c r="BH14" s="1483"/>
      <c r="BI14" s="1483"/>
      <c r="BJ14" s="1483"/>
      <c r="BK14" s="1483"/>
      <c r="BL14" s="1483"/>
      <c r="BM14" s="1483"/>
      <c r="BN14" s="1483"/>
      <c r="BO14" s="1483"/>
      <c r="BP14" s="1483"/>
      <c r="BQ14" s="1483"/>
      <c r="BR14" s="1483"/>
      <c r="BS14" s="1483"/>
      <c r="BT14" s="1499"/>
      <c r="BU14" s="1483" t="s">
        <v>10</v>
      </c>
      <c r="BV14" s="688"/>
      <c r="BW14" s="689"/>
      <c r="BX14" s="527"/>
      <c r="BY14" s="527"/>
      <c r="BZ14" s="529" t="s">
        <v>514</v>
      </c>
      <c r="CA14" s="2043" t="s">
        <v>1375</v>
      </c>
      <c r="CB14" s="2043"/>
      <c r="CC14" s="2043"/>
      <c r="CD14" s="2043"/>
      <c r="CE14" s="2043"/>
      <c r="CF14" s="2043"/>
      <c r="CG14" s="2043"/>
      <c r="CH14" s="2043"/>
      <c r="CI14" s="2043"/>
      <c r="CJ14" s="2043"/>
      <c r="CK14" s="527"/>
      <c r="CL14" s="527"/>
      <c r="CM14" s="688"/>
      <c r="CN14" s="689"/>
      <c r="CO14" s="527"/>
      <c r="CP14" s="527"/>
      <c r="CQ14" s="529" t="s">
        <v>514</v>
      </c>
      <c r="CR14" s="2043" t="s">
        <v>1375</v>
      </c>
      <c r="CS14" s="2043"/>
      <c r="CT14" s="2043"/>
      <c r="CU14" s="2043"/>
      <c r="CV14" s="2043"/>
      <c r="CW14" s="2043"/>
      <c r="CX14" s="2043"/>
      <c r="CY14" s="2043"/>
      <c r="CZ14" s="2043"/>
      <c r="DA14" s="2043"/>
      <c r="DB14" s="527"/>
      <c r="DC14" s="528"/>
    </row>
    <row r="15" spans="1:146" ht="15.75" customHeight="1">
      <c r="B15" s="1500"/>
      <c r="C15" s="1501"/>
      <c r="D15" s="1501"/>
      <c r="E15" s="1501"/>
      <c r="F15" s="1501"/>
      <c r="G15" s="1501"/>
      <c r="H15" s="1501"/>
      <c r="I15" s="1501"/>
      <c r="J15" s="1501"/>
      <c r="K15" s="1501"/>
      <c r="L15" s="1501"/>
      <c r="M15" s="1501"/>
      <c r="N15" s="1501"/>
      <c r="O15" s="1501"/>
      <c r="P15" s="1501"/>
      <c r="Q15" s="1501"/>
      <c r="R15" s="1501"/>
      <c r="S15" s="1501"/>
      <c r="T15" s="1501"/>
      <c r="U15" s="1501"/>
      <c r="V15" s="1501"/>
      <c r="W15" s="1501"/>
      <c r="X15" s="1501"/>
      <c r="Y15" s="1501"/>
      <c r="Z15" s="1501"/>
      <c r="AA15" s="1501"/>
      <c r="AB15" s="1501"/>
      <c r="AC15" s="1501"/>
      <c r="AD15" s="1501"/>
      <c r="AE15" s="1501"/>
      <c r="AF15" s="1501"/>
      <c r="AG15" s="1501"/>
      <c r="AH15" s="1501"/>
      <c r="AI15" s="1501"/>
      <c r="AJ15" s="1501"/>
      <c r="AK15" s="1501"/>
      <c r="AL15" s="1501"/>
      <c r="AM15" s="1501"/>
      <c r="AN15" s="1501"/>
      <c r="AO15" s="1501"/>
      <c r="AP15" s="1501"/>
      <c r="AQ15" s="1501"/>
      <c r="AR15" s="1501"/>
      <c r="AS15" s="1501"/>
      <c r="AT15" s="1501"/>
      <c r="AU15" s="1501"/>
      <c r="AV15" s="1501"/>
      <c r="AW15" s="1501"/>
      <c r="AX15" s="1501"/>
      <c r="AY15" s="1501"/>
      <c r="AZ15" s="1501"/>
      <c r="BA15" s="1501"/>
      <c r="BB15" s="1501"/>
      <c r="BC15" s="1501"/>
      <c r="BD15" s="1501"/>
      <c r="BE15" s="1501"/>
      <c r="BF15" s="1501"/>
      <c r="BG15" s="1501"/>
      <c r="BH15" s="1501"/>
      <c r="BI15" s="1501"/>
      <c r="BJ15" s="1501"/>
      <c r="BK15" s="1501"/>
      <c r="BL15" s="1501"/>
      <c r="BM15" s="1501"/>
      <c r="BN15" s="1501"/>
      <c r="BO15" s="1501"/>
      <c r="BP15" s="1501"/>
      <c r="BQ15" s="1501"/>
      <c r="BR15" s="1501"/>
      <c r="BS15" s="1501"/>
      <c r="BT15" s="1502"/>
      <c r="BU15" s="1501"/>
      <c r="BV15" s="690"/>
      <c r="BW15" s="467"/>
      <c r="BX15" s="467"/>
      <c r="BY15" s="2044">
        <v>20</v>
      </c>
      <c r="BZ15" s="2044"/>
      <c r="CA15" s="2044"/>
      <c r="CB15" s="2044"/>
      <c r="CC15" s="2045" t="s">
        <v>1350</v>
      </c>
      <c r="CD15" s="2045"/>
      <c r="CE15" s="2045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4">
        <v>20</v>
      </c>
      <c r="CQ15" s="2044"/>
      <c r="CR15" s="2044"/>
      <c r="CS15" s="2044"/>
      <c r="CT15" s="2045" t="s">
        <v>1351</v>
      </c>
      <c r="CU15" s="2045"/>
      <c r="CV15" s="2045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>
      <c r="B16" s="1503"/>
      <c r="C16" s="1504"/>
      <c r="D16" s="1504"/>
      <c r="E16" s="1504"/>
      <c r="F16" s="1504"/>
      <c r="G16" s="1504"/>
      <c r="H16" s="1504"/>
      <c r="I16" s="1504"/>
      <c r="J16" s="1504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1504"/>
      <c r="AA16" s="1504"/>
      <c r="AB16" s="1504"/>
      <c r="AC16" s="1504"/>
      <c r="AD16" s="1504"/>
      <c r="AE16" s="1504"/>
      <c r="AF16" s="1504"/>
      <c r="AG16" s="1504"/>
      <c r="AH16" s="1504"/>
      <c r="AI16" s="1504"/>
      <c r="AJ16" s="1504"/>
      <c r="AK16" s="1504"/>
      <c r="AL16" s="1504"/>
      <c r="AM16" s="1504"/>
      <c r="AN16" s="1504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5"/>
      <c r="BU16" s="1504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>
      <c r="B17" s="1503">
        <v>1</v>
      </c>
      <c r="C17" s="1504"/>
      <c r="D17" s="1504"/>
      <c r="E17" s="1504"/>
      <c r="F17" s="1504"/>
      <c r="G17" s="1504"/>
      <c r="H17" s="1504"/>
      <c r="I17" s="1504"/>
      <c r="J17" s="1504"/>
      <c r="K17" s="1504"/>
      <c r="L17" s="1504"/>
      <c r="M17" s="1504"/>
      <c r="N17" s="1504"/>
      <c r="O17" s="1504"/>
      <c r="P17" s="1504"/>
      <c r="Q17" s="1504"/>
      <c r="R17" s="1504"/>
      <c r="S17" s="1504"/>
      <c r="T17" s="1504"/>
      <c r="U17" s="1504"/>
      <c r="V17" s="1504"/>
      <c r="W17" s="1504"/>
      <c r="X17" s="1504"/>
      <c r="Y17" s="1504"/>
      <c r="Z17" s="1504"/>
      <c r="AA17" s="1504"/>
      <c r="AB17" s="1504"/>
      <c r="AC17" s="1504"/>
      <c r="AD17" s="1504"/>
      <c r="AE17" s="1504"/>
      <c r="AF17" s="1504"/>
      <c r="AG17" s="1504"/>
      <c r="AH17" s="1504"/>
      <c r="AI17" s="1504"/>
      <c r="AJ17" s="1504"/>
      <c r="AK17" s="1504"/>
      <c r="AL17" s="1504"/>
      <c r="AM17" s="1504"/>
      <c r="AN17" s="1504"/>
      <c r="AO17" s="1504"/>
      <c r="AP17" s="1504"/>
      <c r="AQ17" s="1504"/>
      <c r="AR17" s="1504"/>
      <c r="AS17" s="1504"/>
      <c r="AT17" s="1504"/>
      <c r="AU17" s="1504"/>
      <c r="AV17" s="1504"/>
      <c r="AW17" s="1504"/>
      <c r="AX17" s="1504"/>
      <c r="AY17" s="1504"/>
      <c r="AZ17" s="1504"/>
      <c r="BA17" s="1504"/>
      <c r="BB17" s="1504"/>
      <c r="BC17" s="1504"/>
      <c r="BD17" s="1504"/>
      <c r="BE17" s="1504"/>
      <c r="BF17" s="1504"/>
      <c r="BG17" s="1504"/>
      <c r="BH17" s="1504"/>
      <c r="BI17" s="1504"/>
      <c r="BJ17" s="1504"/>
      <c r="BK17" s="1504"/>
      <c r="BL17" s="1504"/>
      <c r="BM17" s="1504"/>
      <c r="BN17" s="1504"/>
      <c r="BO17" s="1504"/>
      <c r="BP17" s="1504"/>
      <c r="BQ17" s="1504"/>
      <c r="BR17" s="1504"/>
      <c r="BS17" s="1504"/>
      <c r="BT17" s="1505"/>
      <c r="BU17" s="429">
        <v>2</v>
      </c>
      <c r="BV17" s="1503">
        <v>3</v>
      </c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5"/>
      <c r="CM17" s="1503">
        <v>4</v>
      </c>
      <c r="CN17" s="1504"/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5"/>
    </row>
    <row r="18" spans="1:150" ht="27" customHeight="1">
      <c r="A18" s="571" t="s">
        <v>1373</v>
      </c>
      <c r="B18" s="299"/>
      <c r="C18" s="2056" t="s">
        <v>1392</v>
      </c>
      <c r="D18" s="2056"/>
      <c r="E18" s="2056"/>
      <c r="F18" s="2056"/>
      <c r="G18" s="2056"/>
      <c r="H18" s="2056"/>
      <c r="I18" s="2056"/>
      <c r="J18" s="2056"/>
      <c r="K18" s="2056"/>
      <c r="L18" s="2056"/>
      <c r="M18" s="2056"/>
      <c r="N18" s="2056"/>
      <c r="O18" s="2056"/>
      <c r="P18" s="2056"/>
      <c r="Q18" s="2056"/>
      <c r="R18" s="2056"/>
      <c r="S18" s="2056"/>
      <c r="T18" s="2056"/>
      <c r="U18" s="2056"/>
      <c r="V18" s="2056"/>
      <c r="W18" s="2056"/>
      <c r="X18" s="2056"/>
      <c r="Y18" s="2056"/>
      <c r="Z18" s="2056"/>
      <c r="AA18" s="2056"/>
      <c r="AB18" s="2056"/>
      <c r="AC18" s="2056"/>
      <c r="AD18" s="2056"/>
      <c r="AE18" s="2056"/>
      <c r="AF18" s="2056"/>
      <c r="AG18" s="2056"/>
      <c r="AH18" s="2056"/>
      <c r="AI18" s="2056"/>
      <c r="AJ18" s="2056"/>
      <c r="AK18" s="2056"/>
      <c r="AL18" s="2056"/>
      <c r="AM18" s="2056"/>
      <c r="AN18" s="2056"/>
      <c r="AO18" s="2056"/>
      <c r="AP18" s="2056"/>
      <c r="AQ18" s="2056"/>
      <c r="AR18" s="2056"/>
      <c r="AS18" s="2056"/>
      <c r="AT18" s="2056"/>
      <c r="AU18" s="2056"/>
      <c r="AV18" s="2056"/>
      <c r="AW18" s="2056"/>
      <c r="AX18" s="2056"/>
      <c r="AY18" s="2056"/>
      <c r="AZ18" s="2056"/>
      <c r="BA18" s="2056"/>
      <c r="BB18" s="2056"/>
      <c r="BC18" s="2056"/>
      <c r="BD18" s="2056"/>
      <c r="BE18" s="2056"/>
      <c r="BF18" s="2056"/>
      <c r="BG18" s="2056"/>
      <c r="BH18" s="2056"/>
      <c r="BI18" s="2056"/>
      <c r="BJ18" s="2056"/>
      <c r="BK18" s="2056"/>
      <c r="BL18" s="2056"/>
      <c r="BM18" s="2056"/>
      <c r="BN18" s="2056"/>
      <c r="BO18" s="2056"/>
      <c r="BP18" s="2056"/>
      <c r="BQ18" s="2056"/>
      <c r="BR18" s="2056"/>
      <c r="BS18" s="2056"/>
      <c r="BT18" s="2057"/>
      <c r="BU18" s="2058">
        <v>4110</v>
      </c>
      <c r="BV18" s="2060">
        <f>BV20+BV24+BV28+BV30</f>
        <v>65382246</v>
      </c>
      <c r="BW18" s="2061"/>
      <c r="BX18" s="2061"/>
      <c r="BY18" s="2061"/>
      <c r="BZ18" s="2061"/>
      <c r="CA18" s="2061"/>
      <c r="CB18" s="2061"/>
      <c r="CC18" s="2061"/>
      <c r="CD18" s="2061"/>
      <c r="CE18" s="2061"/>
      <c r="CF18" s="2061"/>
      <c r="CG18" s="2061"/>
      <c r="CH18" s="2061"/>
      <c r="CI18" s="2061"/>
      <c r="CJ18" s="2061"/>
      <c r="CK18" s="2061"/>
      <c r="CL18" s="2062"/>
      <c r="CM18" s="2060">
        <f>CM20+CM24+CM28+CM30</f>
        <v>57189962</v>
      </c>
      <c r="CN18" s="2061"/>
      <c r="CO18" s="2061"/>
      <c r="CP18" s="2061"/>
      <c r="CQ18" s="2061"/>
      <c r="CR18" s="2061"/>
      <c r="CS18" s="2061"/>
      <c r="CT18" s="2061"/>
      <c r="CU18" s="2061"/>
      <c r="CV18" s="2061"/>
      <c r="CW18" s="2061"/>
      <c r="CX18" s="2061"/>
      <c r="CY18" s="2061"/>
      <c r="CZ18" s="2061"/>
      <c r="DA18" s="2061"/>
      <c r="DB18" s="2061"/>
      <c r="DC18" s="2062"/>
      <c r="EN18" s="467"/>
    </row>
    <row r="19" spans="1:150" ht="13.5" customHeight="1">
      <c r="B19" s="465"/>
      <c r="C19" s="1988" t="s">
        <v>1393</v>
      </c>
      <c r="D19" s="1988"/>
      <c r="E19" s="1988"/>
      <c r="F19" s="1988"/>
      <c r="G19" s="1988"/>
      <c r="H19" s="1988"/>
      <c r="I19" s="1988"/>
      <c r="J19" s="1988"/>
      <c r="K19" s="1988"/>
      <c r="L19" s="1988"/>
      <c r="M19" s="1988"/>
      <c r="N19" s="1988"/>
      <c r="O19" s="1988"/>
      <c r="P19" s="1988"/>
      <c r="Q19" s="1988"/>
      <c r="R19" s="1988"/>
      <c r="S19" s="1988"/>
      <c r="T19" s="1988"/>
      <c r="U19" s="1988"/>
      <c r="V19" s="1988"/>
      <c r="W19" s="1988"/>
      <c r="X19" s="1988"/>
      <c r="Y19" s="1988"/>
      <c r="Z19" s="1988"/>
      <c r="AA19" s="1988"/>
      <c r="AB19" s="1988"/>
      <c r="AC19" s="1988"/>
      <c r="AD19" s="1988"/>
      <c r="AE19" s="1988"/>
      <c r="AF19" s="1988"/>
      <c r="AG19" s="1988"/>
      <c r="AH19" s="1988"/>
      <c r="AI19" s="1988"/>
      <c r="AJ19" s="1988"/>
      <c r="AK19" s="1988"/>
      <c r="AL19" s="1988"/>
      <c r="AM19" s="1988"/>
      <c r="AN19" s="1988"/>
      <c r="AO19" s="1988"/>
      <c r="AP19" s="1988"/>
      <c r="AQ19" s="1988"/>
      <c r="AR19" s="1988"/>
      <c r="AS19" s="1988"/>
      <c r="AT19" s="1988"/>
      <c r="AU19" s="1988"/>
      <c r="AV19" s="1988"/>
      <c r="AW19" s="1988"/>
      <c r="AX19" s="1988"/>
      <c r="AY19" s="1988"/>
      <c r="AZ19" s="1988"/>
      <c r="BA19" s="1988"/>
      <c r="BB19" s="1988"/>
      <c r="BC19" s="1988"/>
      <c r="BD19" s="1988"/>
      <c r="BE19" s="1988"/>
      <c r="BF19" s="1988"/>
      <c r="BG19" s="1988"/>
      <c r="BH19" s="1988"/>
      <c r="BI19" s="1988"/>
      <c r="BJ19" s="1988"/>
      <c r="BK19" s="1988"/>
      <c r="BL19" s="1988"/>
      <c r="BM19" s="1988"/>
      <c r="BN19" s="1988"/>
      <c r="BO19" s="1988"/>
      <c r="BP19" s="1988"/>
      <c r="BQ19" s="1988"/>
      <c r="BR19" s="1988"/>
      <c r="BS19" s="1988"/>
      <c r="BT19" s="1989"/>
      <c r="BU19" s="2059"/>
      <c r="BV19" s="2063"/>
      <c r="BW19" s="2064"/>
      <c r="BX19" s="2064"/>
      <c r="BY19" s="2064"/>
      <c r="BZ19" s="2064"/>
      <c r="CA19" s="2064"/>
      <c r="CB19" s="2064"/>
      <c r="CC19" s="2064"/>
      <c r="CD19" s="2064"/>
      <c r="CE19" s="2064"/>
      <c r="CF19" s="2064"/>
      <c r="CG19" s="2064"/>
      <c r="CH19" s="2064"/>
      <c r="CI19" s="2064"/>
      <c r="CJ19" s="2064"/>
      <c r="CK19" s="2064"/>
      <c r="CL19" s="2065"/>
      <c r="CM19" s="2063"/>
      <c r="CN19" s="2064"/>
      <c r="CO19" s="2064"/>
      <c r="CP19" s="2064"/>
      <c r="CQ19" s="2064"/>
      <c r="CR19" s="2064"/>
      <c r="CS19" s="2064"/>
      <c r="CT19" s="2064"/>
      <c r="CU19" s="2064"/>
      <c r="CV19" s="2064"/>
      <c r="CW19" s="2064"/>
      <c r="CX19" s="2064"/>
      <c r="CY19" s="2064"/>
      <c r="CZ19" s="2064"/>
      <c r="DA19" s="2064"/>
      <c r="DB19" s="2064"/>
      <c r="DC19" s="2065"/>
      <c r="DD19" s="299"/>
    </row>
    <row r="20" spans="1:150" ht="14.25" customHeight="1">
      <c r="B20" s="299"/>
      <c r="C20" s="1996" t="s">
        <v>518</v>
      </c>
      <c r="D20" s="1996"/>
      <c r="E20" s="1996"/>
      <c r="F20" s="1996"/>
      <c r="G20" s="1996"/>
      <c r="H20" s="1996"/>
      <c r="I20" s="1996"/>
      <c r="J20" s="1996"/>
      <c r="K20" s="1996"/>
      <c r="L20" s="1996"/>
      <c r="M20" s="1996"/>
      <c r="N20" s="1996"/>
      <c r="O20" s="1996"/>
      <c r="P20" s="1996"/>
      <c r="Q20" s="1996"/>
      <c r="R20" s="1996"/>
      <c r="S20" s="1996"/>
      <c r="T20" s="1996"/>
      <c r="U20" s="1996"/>
      <c r="V20" s="1996"/>
      <c r="W20" s="1996"/>
      <c r="X20" s="1996"/>
      <c r="Y20" s="1996"/>
      <c r="Z20" s="1996"/>
      <c r="AA20" s="1996"/>
      <c r="AB20" s="1996"/>
      <c r="AC20" s="1996"/>
      <c r="AD20" s="1996"/>
      <c r="AE20" s="1996"/>
      <c r="AF20" s="1996"/>
      <c r="AG20" s="1996"/>
      <c r="AH20" s="1996"/>
      <c r="AI20" s="1996"/>
      <c r="AJ20" s="1996"/>
      <c r="AK20" s="1996"/>
      <c r="AL20" s="1996"/>
      <c r="AM20" s="1996"/>
      <c r="AN20" s="1996"/>
      <c r="AO20" s="1996"/>
      <c r="AP20" s="1996"/>
      <c r="AQ20" s="1996"/>
      <c r="AR20" s="1996"/>
      <c r="AS20" s="1996"/>
      <c r="AT20" s="1996"/>
      <c r="AU20" s="1996"/>
      <c r="AV20" s="1996"/>
      <c r="AW20" s="1996"/>
      <c r="AX20" s="1996"/>
      <c r="AY20" s="1996"/>
      <c r="AZ20" s="1996"/>
      <c r="BA20" s="1996"/>
      <c r="BB20" s="1996"/>
      <c r="BC20" s="1996"/>
      <c r="BD20" s="1996"/>
      <c r="BE20" s="1996"/>
      <c r="BF20" s="1996"/>
      <c r="BG20" s="1996"/>
      <c r="BH20" s="1996"/>
      <c r="BI20" s="1996"/>
      <c r="BJ20" s="1996"/>
      <c r="BK20" s="1996"/>
      <c r="BL20" s="1996"/>
      <c r="BM20" s="1996"/>
      <c r="BN20" s="1996"/>
      <c r="BO20" s="1996"/>
      <c r="BP20" s="1996"/>
      <c r="BQ20" s="1996"/>
      <c r="BR20" s="1996"/>
      <c r="BS20" s="1996"/>
      <c r="BT20" s="1997"/>
      <c r="BU20" s="2046">
        <v>4111</v>
      </c>
      <c r="BV20" s="1492">
        <v>63246856</v>
      </c>
      <c r="BW20" s="2048"/>
      <c r="BX20" s="2048"/>
      <c r="BY20" s="2048"/>
      <c r="BZ20" s="2048"/>
      <c r="CA20" s="2048"/>
      <c r="CB20" s="2048"/>
      <c r="CC20" s="2048"/>
      <c r="CD20" s="2048"/>
      <c r="CE20" s="2048"/>
      <c r="CF20" s="2048"/>
      <c r="CG20" s="2048"/>
      <c r="CH20" s="2048"/>
      <c r="CI20" s="2048"/>
      <c r="CJ20" s="2048"/>
      <c r="CK20" s="2048"/>
      <c r="CL20" s="2049"/>
      <c r="CM20" s="2002">
        <v>55822805</v>
      </c>
      <c r="CN20" s="2053"/>
      <c r="CO20" s="2053"/>
      <c r="CP20" s="2053"/>
      <c r="CQ20" s="2053"/>
      <c r="CR20" s="2053"/>
      <c r="CS20" s="2053"/>
      <c r="CT20" s="2053"/>
      <c r="CU20" s="2053"/>
      <c r="CV20" s="2053"/>
      <c r="CW20" s="2053"/>
      <c r="CX20" s="2053"/>
      <c r="CY20" s="2053"/>
      <c r="CZ20" s="2053"/>
      <c r="DA20" s="2053"/>
      <c r="DB20" s="2053"/>
      <c r="DC20" s="2054"/>
      <c r="DD20" s="467"/>
    </row>
    <row r="21" spans="1:150" ht="12.75" customHeight="1">
      <c r="B21" s="465"/>
      <c r="C21" s="2007" t="s">
        <v>527</v>
      </c>
      <c r="D21" s="1988"/>
      <c r="E21" s="1988"/>
      <c r="F21" s="1988"/>
      <c r="G21" s="1988"/>
      <c r="H21" s="1988"/>
      <c r="I21" s="1988"/>
      <c r="J21" s="1988"/>
      <c r="K21" s="1988"/>
      <c r="L21" s="1988"/>
      <c r="M21" s="1988"/>
      <c r="N21" s="1988"/>
      <c r="O21" s="1988"/>
      <c r="P21" s="1988"/>
      <c r="Q21" s="1988"/>
      <c r="R21" s="1988"/>
      <c r="S21" s="1988"/>
      <c r="T21" s="1988"/>
      <c r="U21" s="1988"/>
      <c r="V21" s="1988"/>
      <c r="W21" s="1988"/>
      <c r="X21" s="1988"/>
      <c r="Y21" s="1988"/>
      <c r="Z21" s="1988"/>
      <c r="AA21" s="1988"/>
      <c r="AB21" s="1988"/>
      <c r="AC21" s="1988"/>
      <c r="AD21" s="1988"/>
      <c r="AE21" s="1988"/>
      <c r="AF21" s="1988"/>
      <c r="AG21" s="1988"/>
      <c r="AH21" s="1988"/>
      <c r="AI21" s="1988"/>
      <c r="AJ21" s="1988"/>
      <c r="AK21" s="1988"/>
      <c r="AL21" s="1988"/>
      <c r="AM21" s="1988"/>
      <c r="AN21" s="1988"/>
      <c r="AO21" s="1988"/>
      <c r="AP21" s="1988"/>
      <c r="AQ21" s="1988"/>
      <c r="AR21" s="1988"/>
      <c r="AS21" s="1988"/>
      <c r="AT21" s="1988"/>
      <c r="AU21" s="1988"/>
      <c r="AV21" s="1988"/>
      <c r="AW21" s="1988"/>
      <c r="AX21" s="1988"/>
      <c r="AY21" s="1988"/>
      <c r="AZ21" s="1988"/>
      <c r="BA21" s="1988"/>
      <c r="BB21" s="1988"/>
      <c r="BC21" s="1988"/>
      <c r="BD21" s="1988"/>
      <c r="BE21" s="1988"/>
      <c r="BF21" s="1988"/>
      <c r="BG21" s="1988"/>
      <c r="BH21" s="1988"/>
      <c r="BI21" s="1988"/>
      <c r="BJ21" s="1988"/>
      <c r="BK21" s="1988"/>
      <c r="BL21" s="1988"/>
      <c r="BM21" s="1988"/>
      <c r="BN21" s="1988"/>
      <c r="BO21" s="1988"/>
      <c r="BP21" s="1988"/>
      <c r="BQ21" s="1988"/>
      <c r="BR21" s="1988"/>
      <c r="BS21" s="1988"/>
      <c r="BT21" s="1989"/>
      <c r="BU21" s="2047"/>
      <c r="BV21" s="2050"/>
      <c r="BW21" s="2051"/>
      <c r="BX21" s="2051"/>
      <c r="BY21" s="2051"/>
      <c r="BZ21" s="2051"/>
      <c r="CA21" s="2051"/>
      <c r="CB21" s="2051"/>
      <c r="CC21" s="2051"/>
      <c r="CD21" s="2051"/>
      <c r="CE21" s="2051"/>
      <c r="CF21" s="2051"/>
      <c r="CG21" s="2051"/>
      <c r="CH21" s="2051"/>
      <c r="CI21" s="2051"/>
      <c r="CJ21" s="2051"/>
      <c r="CK21" s="2051"/>
      <c r="CL21" s="2052"/>
      <c r="CM21" s="2055"/>
      <c r="CN21" s="2053"/>
      <c r="CO21" s="2053"/>
      <c r="CP21" s="2053"/>
      <c r="CQ21" s="2053"/>
      <c r="CR21" s="2053"/>
      <c r="CS21" s="2053"/>
      <c r="CT21" s="2053"/>
      <c r="CU21" s="2053"/>
      <c r="CV21" s="2053"/>
      <c r="CW21" s="2053"/>
      <c r="CX21" s="2053"/>
      <c r="CY21" s="2053"/>
      <c r="CZ21" s="2053"/>
      <c r="DA21" s="2053"/>
      <c r="DB21" s="2053"/>
      <c r="DC21" s="2054"/>
      <c r="DD21" s="467"/>
    </row>
    <row r="22" spans="1:150" ht="15" customHeight="1">
      <c r="B22" s="299"/>
      <c r="C22" s="2068" t="s">
        <v>526</v>
      </c>
      <c r="D22" s="2068"/>
      <c r="E22" s="2068"/>
      <c r="F22" s="2068"/>
      <c r="G22" s="2068"/>
      <c r="H22" s="2068"/>
      <c r="I22" s="2068"/>
      <c r="J22" s="2068"/>
      <c r="K22" s="2068"/>
      <c r="L22" s="2068"/>
      <c r="M22" s="2068"/>
      <c r="N22" s="2068"/>
      <c r="O22" s="2068"/>
      <c r="P22" s="2068"/>
      <c r="Q22" s="2068"/>
      <c r="R22" s="2068"/>
      <c r="S22" s="2068"/>
      <c r="T22" s="2068"/>
      <c r="U22" s="2068"/>
      <c r="V22" s="2068"/>
      <c r="W22" s="2068"/>
      <c r="X22" s="2068"/>
      <c r="Y22" s="2068"/>
      <c r="Z22" s="2068"/>
      <c r="AA22" s="2068"/>
      <c r="AB22" s="2068"/>
      <c r="AC22" s="2068"/>
      <c r="AD22" s="2068"/>
      <c r="AE22" s="2068"/>
      <c r="AF22" s="2068"/>
      <c r="AG22" s="2068"/>
      <c r="AH22" s="2068"/>
      <c r="AI22" s="2068"/>
      <c r="AJ22" s="2068"/>
      <c r="AK22" s="2068"/>
      <c r="AL22" s="2068"/>
      <c r="AM22" s="2068"/>
      <c r="AN22" s="2068"/>
      <c r="AO22" s="2068"/>
      <c r="AP22" s="2068"/>
      <c r="AQ22" s="2068"/>
      <c r="AR22" s="2068"/>
      <c r="AS22" s="2068"/>
      <c r="AT22" s="2068"/>
      <c r="AU22" s="2068"/>
      <c r="AV22" s="2068"/>
      <c r="AW22" s="2068"/>
      <c r="AX22" s="2068"/>
      <c r="AY22" s="2068"/>
      <c r="AZ22" s="2068"/>
      <c r="BA22" s="2068"/>
      <c r="BB22" s="2068"/>
      <c r="BC22" s="2068"/>
      <c r="BD22" s="2068"/>
      <c r="BE22" s="2068"/>
      <c r="BF22" s="2068"/>
      <c r="BG22" s="2068"/>
      <c r="BH22" s="2068"/>
      <c r="BI22" s="2068"/>
      <c r="BJ22" s="2068"/>
      <c r="BK22" s="2068"/>
      <c r="BL22" s="2068"/>
      <c r="BM22" s="2068"/>
      <c r="BN22" s="2068"/>
      <c r="BO22" s="2068"/>
      <c r="BP22" s="2068"/>
      <c r="BQ22" s="2068"/>
      <c r="BR22" s="2068"/>
      <c r="BS22" s="2068"/>
      <c r="BT22" s="2069"/>
      <c r="BU22" s="1993">
        <v>411101</v>
      </c>
      <c r="BV22" s="1492">
        <v>54110</v>
      </c>
      <c r="BW22" s="1493"/>
      <c r="BX22" s="1493"/>
      <c r="BY22" s="1493"/>
      <c r="BZ22" s="1493"/>
      <c r="CA22" s="1493"/>
      <c r="CB22" s="1493"/>
      <c r="CC22" s="1493"/>
      <c r="CD22" s="1493"/>
      <c r="CE22" s="1493"/>
      <c r="CF22" s="1493"/>
      <c r="CG22" s="1493"/>
      <c r="CH22" s="1493"/>
      <c r="CI22" s="1493"/>
      <c r="CJ22" s="1493"/>
      <c r="CK22" s="1493"/>
      <c r="CL22" s="1494"/>
      <c r="CM22" s="1492">
        <v>205919</v>
      </c>
      <c r="CN22" s="1493"/>
      <c r="CO22" s="1493"/>
      <c r="CP22" s="1493"/>
      <c r="CQ22" s="1493"/>
      <c r="CR22" s="1493"/>
      <c r="CS22" s="1493"/>
      <c r="CT22" s="1493"/>
      <c r="CU22" s="1493"/>
      <c r="CV22" s="1493"/>
      <c r="CW22" s="1493"/>
      <c r="CX22" s="1493"/>
      <c r="CY22" s="1493"/>
      <c r="CZ22" s="1493"/>
      <c r="DA22" s="1493"/>
      <c r="DB22" s="1493"/>
      <c r="DC22" s="1494"/>
      <c r="DD22" s="467"/>
    </row>
    <row r="23" spans="1:150" ht="15" customHeight="1">
      <c r="B23" s="299"/>
      <c r="C23" s="2068" t="s">
        <v>521</v>
      </c>
      <c r="D23" s="2068"/>
      <c r="E23" s="2068"/>
      <c r="F23" s="2068"/>
      <c r="G23" s="2068"/>
      <c r="H23" s="2068"/>
      <c r="I23" s="2068"/>
      <c r="J23" s="2068"/>
      <c r="K23" s="2068"/>
      <c r="L23" s="2068"/>
      <c r="M23" s="2068"/>
      <c r="N23" s="2068"/>
      <c r="O23" s="2068"/>
      <c r="P23" s="2068"/>
      <c r="Q23" s="2068"/>
      <c r="R23" s="2068"/>
      <c r="S23" s="2068"/>
      <c r="T23" s="2068"/>
      <c r="U23" s="2068"/>
      <c r="V23" s="2068"/>
      <c r="W23" s="2068"/>
      <c r="X23" s="2068"/>
      <c r="Y23" s="2068"/>
      <c r="Z23" s="2068"/>
      <c r="AA23" s="2068"/>
      <c r="AB23" s="2068"/>
      <c r="AC23" s="2068"/>
      <c r="AD23" s="2068"/>
      <c r="AE23" s="2068"/>
      <c r="AF23" s="2068"/>
      <c r="AG23" s="2068"/>
      <c r="AH23" s="2068"/>
      <c r="AI23" s="2068"/>
      <c r="AJ23" s="2068"/>
      <c r="AK23" s="2068"/>
      <c r="AL23" s="2068"/>
      <c r="AM23" s="2068"/>
      <c r="AN23" s="2068"/>
      <c r="AO23" s="2068"/>
      <c r="AP23" s="2068"/>
      <c r="AQ23" s="2068"/>
      <c r="AR23" s="2068"/>
      <c r="AS23" s="2068"/>
      <c r="AT23" s="2068"/>
      <c r="AU23" s="2068"/>
      <c r="AV23" s="2068"/>
      <c r="AW23" s="2068"/>
      <c r="AX23" s="2068"/>
      <c r="AY23" s="2068"/>
      <c r="AZ23" s="2068"/>
      <c r="BA23" s="2068"/>
      <c r="BB23" s="2068"/>
      <c r="BC23" s="2068"/>
      <c r="BD23" s="2068"/>
      <c r="BE23" s="2068"/>
      <c r="BF23" s="2068"/>
      <c r="BG23" s="2068"/>
      <c r="BH23" s="2068"/>
      <c r="BI23" s="2068"/>
      <c r="BJ23" s="2068"/>
      <c r="BK23" s="2068"/>
      <c r="BL23" s="2068"/>
      <c r="BM23" s="2068"/>
      <c r="BN23" s="2068"/>
      <c r="BO23" s="2068"/>
      <c r="BP23" s="2068"/>
      <c r="BQ23" s="2068"/>
      <c r="BR23" s="2068"/>
      <c r="BS23" s="2068"/>
      <c r="BT23" s="2069"/>
      <c r="BU23" s="1994"/>
      <c r="BV23" s="2066"/>
      <c r="BW23" s="1990"/>
      <c r="BX23" s="1990"/>
      <c r="BY23" s="1990"/>
      <c r="BZ23" s="1990"/>
      <c r="CA23" s="1990"/>
      <c r="CB23" s="1990"/>
      <c r="CC23" s="1990"/>
      <c r="CD23" s="1990"/>
      <c r="CE23" s="1990"/>
      <c r="CF23" s="1990"/>
      <c r="CG23" s="1990"/>
      <c r="CH23" s="1990"/>
      <c r="CI23" s="1990"/>
      <c r="CJ23" s="1990"/>
      <c r="CK23" s="1990"/>
      <c r="CL23" s="2067"/>
      <c r="CM23" s="2066"/>
      <c r="CN23" s="1990"/>
      <c r="CO23" s="1990"/>
      <c r="CP23" s="1990"/>
      <c r="CQ23" s="1990"/>
      <c r="CR23" s="1990"/>
      <c r="CS23" s="1990"/>
      <c r="CT23" s="1990"/>
      <c r="CU23" s="1990"/>
      <c r="CV23" s="1990"/>
      <c r="CW23" s="1990"/>
      <c r="CX23" s="1990"/>
      <c r="CY23" s="1990"/>
      <c r="CZ23" s="1990"/>
      <c r="DA23" s="1990"/>
      <c r="DB23" s="1990"/>
      <c r="DC23" s="2067"/>
      <c r="DD23" s="467"/>
    </row>
    <row r="24" spans="1:150" ht="14.25" customHeight="1">
      <c r="B24" s="2070"/>
      <c r="C24" s="2072" t="s">
        <v>1394</v>
      </c>
      <c r="D24" s="2072"/>
      <c r="E24" s="2072"/>
      <c r="F24" s="2072"/>
      <c r="G24" s="2072"/>
      <c r="H24" s="2072"/>
      <c r="I24" s="2072"/>
      <c r="J24" s="2072"/>
      <c r="K24" s="2072"/>
      <c r="L24" s="2072"/>
      <c r="M24" s="2072"/>
      <c r="N24" s="2072"/>
      <c r="O24" s="2072"/>
      <c r="P24" s="2072"/>
      <c r="Q24" s="2072"/>
      <c r="R24" s="2072"/>
      <c r="S24" s="2072"/>
      <c r="T24" s="2072"/>
      <c r="U24" s="2072"/>
      <c r="V24" s="2072"/>
      <c r="W24" s="2072"/>
      <c r="X24" s="2072"/>
      <c r="Y24" s="2072"/>
      <c r="Z24" s="2072"/>
      <c r="AA24" s="2072"/>
      <c r="AB24" s="2072"/>
      <c r="AC24" s="2072"/>
      <c r="AD24" s="2072"/>
      <c r="AE24" s="2072"/>
      <c r="AF24" s="2072"/>
      <c r="AG24" s="2072"/>
      <c r="AH24" s="2072"/>
      <c r="AI24" s="2072"/>
      <c r="AJ24" s="2072"/>
      <c r="AK24" s="2072"/>
      <c r="AL24" s="2072"/>
      <c r="AM24" s="2072"/>
      <c r="AN24" s="2072"/>
      <c r="AO24" s="2072"/>
      <c r="AP24" s="2072"/>
      <c r="AQ24" s="2072"/>
      <c r="AR24" s="2072"/>
      <c r="AS24" s="2072"/>
      <c r="AT24" s="2072"/>
      <c r="AU24" s="2072"/>
      <c r="AV24" s="2072"/>
      <c r="AW24" s="2072"/>
      <c r="AX24" s="2072"/>
      <c r="AY24" s="2072"/>
      <c r="AZ24" s="2072"/>
      <c r="BA24" s="2072"/>
      <c r="BB24" s="2072"/>
      <c r="BC24" s="2072"/>
      <c r="BD24" s="2072"/>
      <c r="BE24" s="2072"/>
      <c r="BF24" s="2072"/>
      <c r="BG24" s="2072"/>
      <c r="BH24" s="2072"/>
      <c r="BI24" s="2072"/>
      <c r="BJ24" s="2072"/>
      <c r="BK24" s="2072"/>
      <c r="BL24" s="2072"/>
      <c r="BM24" s="2072"/>
      <c r="BN24" s="2072"/>
      <c r="BO24" s="2072"/>
      <c r="BP24" s="2072"/>
      <c r="BQ24" s="2072"/>
      <c r="BR24" s="2072"/>
      <c r="BS24" s="2072"/>
      <c r="BT24" s="2073"/>
      <c r="BU24" s="2046">
        <v>4112</v>
      </c>
      <c r="BV24" s="1492">
        <v>65511</v>
      </c>
      <c r="BW24" s="1493"/>
      <c r="BX24" s="1493"/>
      <c r="BY24" s="1493"/>
      <c r="BZ24" s="1493"/>
      <c r="CA24" s="1493"/>
      <c r="CB24" s="1493"/>
      <c r="CC24" s="1493"/>
      <c r="CD24" s="1493"/>
      <c r="CE24" s="1493"/>
      <c r="CF24" s="1493"/>
      <c r="CG24" s="1493"/>
      <c r="CH24" s="1493"/>
      <c r="CI24" s="1493"/>
      <c r="CJ24" s="1493"/>
      <c r="CK24" s="1493"/>
      <c r="CL24" s="1494"/>
      <c r="CM24" s="2002">
        <v>165396</v>
      </c>
      <c r="CN24" s="1958"/>
      <c r="CO24" s="1958"/>
      <c r="CP24" s="1958"/>
      <c r="CQ24" s="1958"/>
      <c r="CR24" s="1958"/>
      <c r="CS24" s="1958"/>
      <c r="CT24" s="1958"/>
      <c r="CU24" s="1958"/>
      <c r="CV24" s="1958"/>
      <c r="CW24" s="1958"/>
      <c r="CX24" s="1958"/>
      <c r="CY24" s="1958"/>
      <c r="CZ24" s="1958"/>
      <c r="DA24" s="1958"/>
      <c r="DB24" s="1958"/>
      <c r="DC24" s="1959"/>
      <c r="DD24" s="467"/>
    </row>
    <row r="25" spans="1:150" ht="14.25" customHeight="1">
      <c r="B25" s="2071"/>
      <c r="C25" s="2074" t="s">
        <v>1395</v>
      </c>
      <c r="D25" s="2074"/>
      <c r="E25" s="2074"/>
      <c r="F25" s="2074"/>
      <c r="G25" s="2074"/>
      <c r="H25" s="2074"/>
      <c r="I25" s="2074"/>
      <c r="J25" s="2074"/>
      <c r="K25" s="2074"/>
      <c r="L25" s="2074"/>
      <c r="M25" s="2074"/>
      <c r="N25" s="2074"/>
      <c r="O25" s="2074"/>
      <c r="P25" s="2074"/>
      <c r="Q25" s="2074"/>
      <c r="R25" s="2074"/>
      <c r="S25" s="2074"/>
      <c r="T25" s="2074"/>
      <c r="U25" s="2074"/>
      <c r="V25" s="2074"/>
      <c r="W25" s="2074"/>
      <c r="X25" s="2074"/>
      <c r="Y25" s="2074"/>
      <c r="Z25" s="2074"/>
      <c r="AA25" s="2074"/>
      <c r="AB25" s="2074"/>
      <c r="AC25" s="2074"/>
      <c r="AD25" s="2074"/>
      <c r="AE25" s="2074"/>
      <c r="AF25" s="2074"/>
      <c r="AG25" s="2074"/>
      <c r="AH25" s="2074"/>
      <c r="AI25" s="2074"/>
      <c r="AJ25" s="2074"/>
      <c r="AK25" s="2074"/>
      <c r="AL25" s="2074"/>
      <c r="AM25" s="2074"/>
      <c r="AN25" s="2074"/>
      <c r="AO25" s="2074"/>
      <c r="AP25" s="2074"/>
      <c r="AQ25" s="2074"/>
      <c r="AR25" s="2074"/>
      <c r="AS25" s="2074"/>
      <c r="AT25" s="2074"/>
      <c r="AU25" s="2074"/>
      <c r="AV25" s="2074"/>
      <c r="AW25" s="2074"/>
      <c r="AX25" s="2074"/>
      <c r="AY25" s="2074"/>
      <c r="AZ25" s="2074"/>
      <c r="BA25" s="2074"/>
      <c r="BB25" s="2074"/>
      <c r="BC25" s="2074"/>
      <c r="BD25" s="2074"/>
      <c r="BE25" s="2074"/>
      <c r="BF25" s="2074"/>
      <c r="BG25" s="2074"/>
      <c r="BH25" s="2074"/>
      <c r="BI25" s="2074"/>
      <c r="BJ25" s="2074"/>
      <c r="BK25" s="2074"/>
      <c r="BL25" s="2074"/>
      <c r="BM25" s="2074"/>
      <c r="BN25" s="2074"/>
      <c r="BO25" s="2074"/>
      <c r="BP25" s="2074"/>
      <c r="BQ25" s="2074"/>
      <c r="BR25" s="2074"/>
      <c r="BS25" s="2074"/>
      <c r="BT25" s="2075"/>
      <c r="BU25" s="2047"/>
      <c r="BV25" s="2050"/>
      <c r="BW25" s="2051"/>
      <c r="BX25" s="2051"/>
      <c r="BY25" s="2051"/>
      <c r="BZ25" s="2051"/>
      <c r="CA25" s="2051"/>
      <c r="CB25" s="2051"/>
      <c r="CC25" s="2051"/>
      <c r="CD25" s="2051"/>
      <c r="CE25" s="2051"/>
      <c r="CF25" s="2051"/>
      <c r="CG25" s="2051"/>
      <c r="CH25" s="2051"/>
      <c r="CI25" s="2051"/>
      <c r="CJ25" s="2051"/>
      <c r="CK25" s="2051"/>
      <c r="CL25" s="2052"/>
      <c r="CM25" s="2055"/>
      <c r="CN25" s="2053"/>
      <c r="CO25" s="2053"/>
      <c r="CP25" s="2053"/>
      <c r="CQ25" s="2053"/>
      <c r="CR25" s="2053"/>
      <c r="CS25" s="2053"/>
      <c r="CT25" s="2053"/>
      <c r="CU25" s="2053"/>
      <c r="CV25" s="2053"/>
      <c r="CW25" s="2053"/>
      <c r="CX25" s="2053"/>
      <c r="CY25" s="2053"/>
      <c r="CZ25" s="2053"/>
      <c r="DA25" s="2053"/>
      <c r="DB25" s="2053"/>
      <c r="DC25" s="2054"/>
      <c r="DD25" s="467"/>
    </row>
    <row r="26" spans="1:150" ht="12.75" customHeight="1">
      <c r="B26" s="299"/>
      <c r="C26" s="2010" t="s">
        <v>1396</v>
      </c>
      <c r="D26" s="2010"/>
      <c r="E26" s="2010"/>
      <c r="F26" s="2010"/>
      <c r="G26" s="2010"/>
      <c r="H26" s="2010"/>
      <c r="I26" s="2010"/>
      <c r="J26" s="2010"/>
      <c r="K26" s="2010"/>
      <c r="L26" s="2010"/>
      <c r="M26" s="2010"/>
      <c r="N26" s="2010"/>
      <c r="O26" s="2010"/>
      <c r="P26" s="2010"/>
      <c r="Q26" s="2010"/>
      <c r="R26" s="2010"/>
      <c r="S26" s="2010"/>
      <c r="T26" s="2010"/>
      <c r="U26" s="2010"/>
      <c r="V26" s="2010"/>
      <c r="W26" s="2010"/>
      <c r="X26" s="2010"/>
      <c r="Y26" s="2010"/>
      <c r="Z26" s="2010"/>
      <c r="AA26" s="2010"/>
      <c r="AB26" s="2010"/>
      <c r="AC26" s="2010"/>
      <c r="AD26" s="2010"/>
      <c r="AE26" s="2010"/>
      <c r="AF26" s="2010"/>
      <c r="AG26" s="2010"/>
      <c r="AH26" s="2010"/>
      <c r="AI26" s="2010"/>
      <c r="AJ26" s="2010"/>
      <c r="AK26" s="2010"/>
      <c r="AL26" s="2010"/>
      <c r="AM26" s="2010"/>
      <c r="AN26" s="2010"/>
      <c r="AO26" s="2010"/>
      <c r="AP26" s="2010"/>
      <c r="AQ26" s="2010"/>
      <c r="AR26" s="2010"/>
      <c r="AS26" s="2010"/>
      <c r="AT26" s="2010"/>
      <c r="AU26" s="2010"/>
      <c r="AV26" s="2010"/>
      <c r="AW26" s="2010"/>
      <c r="AX26" s="2010"/>
      <c r="AY26" s="2010"/>
      <c r="AZ26" s="2010"/>
      <c r="BA26" s="2010"/>
      <c r="BB26" s="2010"/>
      <c r="BC26" s="2010"/>
      <c r="BD26" s="2010"/>
      <c r="BE26" s="2010"/>
      <c r="BF26" s="2010"/>
      <c r="BG26" s="2010"/>
      <c r="BH26" s="2010"/>
      <c r="BI26" s="2010"/>
      <c r="BJ26" s="2010"/>
      <c r="BK26" s="2010"/>
      <c r="BL26" s="2010"/>
      <c r="BM26" s="2010"/>
      <c r="BN26" s="2010"/>
      <c r="BO26" s="2010"/>
      <c r="BP26" s="2010"/>
      <c r="BQ26" s="2010"/>
      <c r="BR26" s="2010"/>
      <c r="BS26" s="2010"/>
      <c r="BT26" s="2011"/>
      <c r="BU26" s="2078">
        <v>411201</v>
      </c>
      <c r="BV26" s="1492">
        <v>71</v>
      </c>
      <c r="BW26" s="1493"/>
      <c r="BX26" s="1493"/>
      <c r="BY26" s="1493"/>
      <c r="BZ26" s="1493"/>
      <c r="CA26" s="1493"/>
      <c r="CB26" s="1493"/>
      <c r="CC26" s="1493"/>
      <c r="CD26" s="1493"/>
      <c r="CE26" s="1493"/>
      <c r="CF26" s="1493"/>
      <c r="CG26" s="1493"/>
      <c r="CH26" s="1493"/>
      <c r="CI26" s="1493"/>
      <c r="CJ26" s="1493"/>
      <c r="CK26" s="1493"/>
      <c r="CL26" s="1494"/>
      <c r="CM26" s="1492">
        <v>0</v>
      </c>
      <c r="CN26" s="1493"/>
      <c r="CO26" s="1493"/>
      <c r="CP26" s="1493"/>
      <c r="CQ26" s="1493"/>
      <c r="CR26" s="1493"/>
      <c r="CS26" s="1493"/>
      <c r="CT26" s="1493"/>
      <c r="CU26" s="1493"/>
      <c r="CV26" s="1493"/>
      <c r="CW26" s="1493"/>
      <c r="CX26" s="1493"/>
      <c r="CY26" s="1493"/>
      <c r="CZ26" s="1493"/>
      <c r="DA26" s="1493"/>
      <c r="DB26" s="1493"/>
      <c r="DC26" s="1494"/>
      <c r="DD26" s="467"/>
    </row>
    <row r="27" spans="1:150" ht="14.25" customHeight="1">
      <c r="B27" s="465"/>
      <c r="C27" s="2076" t="s">
        <v>1397</v>
      </c>
      <c r="D27" s="2076"/>
      <c r="E27" s="2076"/>
      <c r="F27" s="2076"/>
      <c r="G27" s="2076"/>
      <c r="H27" s="2076"/>
      <c r="I27" s="2076"/>
      <c r="J27" s="2076"/>
      <c r="K27" s="2076"/>
      <c r="L27" s="2076"/>
      <c r="M27" s="2076"/>
      <c r="N27" s="2076"/>
      <c r="O27" s="2076"/>
      <c r="P27" s="2076"/>
      <c r="Q27" s="2076"/>
      <c r="R27" s="2076"/>
      <c r="S27" s="2076"/>
      <c r="T27" s="2076"/>
      <c r="U27" s="2076"/>
      <c r="V27" s="2076"/>
      <c r="W27" s="2076"/>
      <c r="X27" s="2076"/>
      <c r="Y27" s="2076"/>
      <c r="Z27" s="2076"/>
      <c r="AA27" s="2076"/>
      <c r="AB27" s="2076"/>
      <c r="AC27" s="2076"/>
      <c r="AD27" s="2076"/>
      <c r="AE27" s="2076"/>
      <c r="AF27" s="2076"/>
      <c r="AG27" s="2076"/>
      <c r="AH27" s="2076"/>
      <c r="AI27" s="2076"/>
      <c r="AJ27" s="2076"/>
      <c r="AK27" s="2076"/>
      <c r="AL27" s="2076"/>
      <c r="AM27" s="2076"/>
      <c r="AN27" s="2076"/>
      <c r="AO27" s="2076"/>
      <c r="AP27" s="2076"/>
      <c r="AQ27" s="2076"/>
      <c r="AR27" s="2076"/>
      <c r="AS27" s="2076"/>
      <c r="AT27" s="2076"/>
      <c r="AU27" s="2076"/>
      <c r="AV27" s="2076"/>
      <c r="AW27" s="2076"/>
      <c r="AX27" s="2076"/>
      <c r="AY27" s="2076"/>
      <c r="AZ27" s="2076"/>
      <c r="BA27" s="2076"/>
      <c r="BB27" s="2076"/>
      <c r="BC27" s="2076"/>
      <c r="BD27" s="2076"/>
      <c r="BE27" s="2076"/>
      <c r="BF27" s="2076"/>
      <c r="BG27" s="2076"/>
      <c r="BH27" s="2076"/>
      <c r="BI27" s="2076"/>
      <c r="BJ27" s="2076"/>
      <c r="BK27" s="2076"/>
      <c r="BL27" s="2076"/>
      <c r="BM27" s="2076"/>
      <c r="BN27" s="2076"/>
      <c r="BO27" s="2076"/>
      <c r="BP27" s="2076"/>
      <c r="BQ27" s="2076"/>
      <c r="BR27" s="2076"/>
      <c r="BS27" s="2076"/>
      <c r="BT27" s="2077"/>
      <c r="BU27" s="2079"/>
      <c r="BV27" s="2066"/>
      <c r="BW27" s="1990"/>
      <c r="BX27" s="1990"/>
      <c r="BY27" s="1990"/>
      <c r="BZ27" s="1990"/>
      <c r="CA27" s="1990"/>
      <c r="CB27" s="1990"/>
      <c r="CC27" s="1990"/>
      <c r="CD27" s="1990"/>
      <c r="CE27" s="1990"/>
      <c r="CF27" s="1990"/>
      <c r="CG27" s="1990"/>
      <c r="CH27" s="1990"/>
      <c r="CI27" s="1990"/>
      <c r="CJ27" s="1990"/>
      <c r="CK27" s="1990"/>
      <c r="CL27" s="2067"/>
      <c r="CM27" s="2066"/>
      <c r="CN27" s="1990"/>
      <c r="CO27" s="1990"/>
      <c r="CP27" s="1990"/>
      <c r="CQ27" s="1990"/>
      <c r="CR27" s="1990"/>
      <c r="CS27" s="1990"/>
      <c r="CT27" s="1990"/>
      <c r="CU27" s="1990"/>
      <c r="CV27" s="1990"/>
      <c r="CW27" s="1990"/>
      <c r="CX27" s="1990"/>
      <c r="CY27" s="1990"/>
      <c r="CZ27" s="1990"/>
      <c r="DA27" s="1990"/>
      <c r="DB27" s="1990"/>
      <c r="DC27" s="2067"/>
      <c r="DD27" s="467"/>
    </row>
    <row r="28" spans="1:150" ht="12.75" customHeight="1">
      <c r="B28" s="465"/>
      <c r="C28" s="2074" t="s">
        <v>1398</v>
      </c>
      <c r="D28" s="2074"/>
      <c r="E28" s="2074"/>
      <c r="F28" s="2074"/>
      <c r="G28" s="2074"/>
      <c r="H28" s="2074"/>
      <c r="I28" s="2074"/>
      <c r="J28" s="2074"/>
      <c r="K28" s="2074"/>
      <c r="L28" s="2074"/>
      <c r="M28" s="2074"/>
      <c r="N28" s="2074"/>
      <c r="O28" s="2074"/>
      <c r="P28" s="2074"/>
      <c r="Q28" s="2074"/>
      <c r="R28" s="2074"/>
      <c r="S28" s="2074"/>
      <c r="T28" s="2074"/>
      <c r="U28" s="2074"/>
      <c r="V28" s="2074"/>
      <c r="W28" s="2074"/>
      <c r="X28" s="2074"/>
      <c r="Y28" s="2074"/>
      <c r="Z28" s="2074"/>
      <c r="AA28" s="2074"/>
      <c r="AB28" s="2074"/>
      <c r="AC28" s="2074"/>
      <c r="AD28" s="2074"/>
      <c r="AE28" s="2074"/>
      <c r="AF28" s="2074"/>
      <c r="AG28" s="2074"/>
      <c r="AH28" s="2074"/>
      <c r="AI28" s="2074"/>
      <c r="AJ28" s="2074"/>
      <c r="AK28" s="2074"/>
      <c r="AL28" s="2074"/>
      <c r="AM28" s="2074"/>
      <c r="AN28" s="2074"/>
      <c r="AO28" s="2074"/>
      <c r="AP28" s="2074"/>
      <c r="AQ28" s="2074"/>
      <c r="AR28" s="2074"/>
      <c r="AS28" s="2074"/>
      <c r="AT28" s="2074"/>
      <c r="AU28" s="2074"/>
      <c r="AV28" s="2074"/>
      <c r="AW28" s="2074"/>
      <c r="AX28" s="2074"/>
      <c r="AY28" s="2074"/>
      <c r="AZ28" s="2074"/>
      <c r="BA28" s="2074"/>
      <c r="BB28" s="2074"/>
      <c r="BC28" s="2074"/>
      <c r="BD28" s="2074"/>
      <c r="BE28" s="2074"/>
      <c r="BF28" s="2074"/>
      <c r="BG28" s="2074"/>
      <c r="BH28" s="2074"/>
      <c r="BI28" s="2074"/>
      <c r="BJ28" s="2074"/>
      <c r="BK28" s="2074"/>
      <c r="BL28" s="2074"/>
      <c r="BM28" s="2074"/>
      <c r="BN28" s="2074"/>
      <c r="BO28" s="2074"/>
      <c r="BP28" s="2074"/>
      <c r="BQ28" s="2074"/>
      <c r="BR28" s="2074"/>
      <c r="BS28" s="2074"/>
      <c r="BT28" s="2075"/>
      <c r="BU28" s="780">
        <v>4113</v>
      </c>
      <c r="BV28" s="2001">
        <v>0</v>
      </c>
      <c r="BW28" s="1958"/>
      <c r="BX28" s="1958"/>
      <c r="BY28" s="1958"/>
      <c r="BZ28" s="1958"/>
      <c r="CA28" s="1958"/>
      <c r="CB28" s="1958"/>
      <c r="CC28" s="1958"/>
      <c r="CD28" s="1958"/>
      <c r="CE28" s="1958"/>
      <c r="CF28" s="1958"/>
      <c r="CG28" s="1958"/>
      <c r="CH28" s="1958"/>
      <c r="CI28" s="1958"/>
      <c r="CJ28" s="1958"/>
      <c r="CK28" s="1958"/>
      <c r="CL28" s="1959"/>
      <c r="CM28" s="2002">
        <v>0</v>
      </c>
      <c r="CN28" s="1958"/>
      <c r="CO28" s="1958"/>
      <c r="CP28" s="1958"/>
      <c r="CQ28" s="1958"/>
      <c r="CR28" s="1958"/>
      <c r="CS28" s="1958"/>
      <c r="CT28" s="1958"/>
      <c r="CU28" s="1958"/>
      <c r="CV28" s="1958"/>
      <c r="CW28" s="1958"/>
      <c r="CX28" s="1958"/>
      <c r="CY28" s="1958"/>
      <c r="CZ28" s="1958"/>
      <c r="DA28" s="1958"/>
      <c r="DB28" s="1958"/>
      <c r="DC28" s="1959"/>
      <c r="ER28" s="467"/>
      <c r="ES28" s="467"/>
      <c r="ET28" s="467"/>
    </row>
    <row r="29" spans="1:150" ht="13.5" customHeight="1">
      <c r="B29" s="471"/>
      <c r="C29" s="2080" t="s">
        <v>1399</v>
      </c>
      <c r="D29" s="2080"/>
      <c r="E29" s="2080"/>
      <c r="F29" s="2080"/>
      <c r="G29" s="2080"/>
      <c r="H29" s="2080"/>
      <c r="I29" s="2080"/>
      <c r="J29" s="2080"/>
      <c r="K29" s="2080"/>
      <c r="L29" s="2080"/>
      <c r="M29" s="2080"/>
      <c r="N29" s="2080"/>
      <c r="O29" s="2080"/>
      <c r="P29" s="2080"/>
      <c r="Q29" s="2080"/>
      <c r="R29" s="2080"/>
      <c r="S29" s="2080"/>
      <c r="T29" s="2080"/>
      <c r="U29" s="2080"/>
      <c r="V29" s="2080"/>
      <c r="W29" s="2080"/>
      <c r="X29" s="2080"/>
      <c r="Y29" s="2080"/>
      <c r="Z29" s="2080"/>
      <c r="AA29" s="2080"/>
      <c r="AB29" s="2080"/>
      <c r="AC29" s="2080"/>
      <c r="AD29" s="2080"/>
      <c r="AE29" s="2080"/>
      <c r="AF29" s="2080"/>
      <c r="AG29" s="2080"/>
      <c r="AH29" s="2080"/>
      <c r="AI29" s="2080"/>
      <c r="AJ29" s="2080"/>
      <c r="AK29" s="2080"/>
      <c r="AL29" s="2080"/>
      <c r="AM29" s="2080"/>
      <c r="AN29" s="2080"/>
      <c r="AO29" s="2080"/>
      <c r="AP29" s="2080"/>
      <c r="AQ29" s="2080"/>
      <c r="AR29" s="2080"/>
      <c r="AS29" s="2080"/>
      <c r="AT29" s="2080"/>
      <c r="AU29" s="2080"/>
      <c r="AV29" s="2080"/>
      <c r="AW29" s="2080"/>
      <c r="AX29" s="2080"/>
      <c r="AY29" s="2080"/>
      <c r="AZ29" s="2080"/>
      <c r="BA29" s="2080"/>
      <c r="BB29" s="2080"/>
      <c r="BC29" s="2080"/>
      <c r="BD29" s="2080"/>
      <c r="BE29" s="2080"/>
      <c r="BF29" s="2080"/>
      <c r="BG29" s="2080"/>
      <c r="BH29" s="2080"/>
      <c r="BI29" s="2080"/>
      <c r="BJ29" s="2080"/>
      <c r="BK29" s="2080"/>
      <c r="BL29" s="2080"/>
      <c r="BM29" s="2080"/>
      <c r="BN29" s="2080"/>
      <c r="BO29" s="2080"/>
      <c r="BP29" s="2080"/>
      <c r="BQ29" s="2080"/>
      <c r="BR29" s="2080"/>
      <c r="BS29" s="2080"/>
      <c r="BT29" s="2081"/>
      <c r="BU29" s="781">
        <v>411301</v>
      </c>
      <c r="BV29" s="2001">
        <v>0</v>
      </c>
      <c r="BW29" s="1958"/>
      <c r="BX29" s="1958"/>
      <c r="BY29" s="1958"/>
      <c r="BZ29" s="1958"/>
      <c r="CA29" s="1958"/>
      <c r="CB29" s="1958"/>
      <c r="CC29" s="1958"/>
      <c r="CD29" s="1958"/>
      <c r="CE29" s="1958"/>
      <c r="CF29" s="1958"/>
      <c r="CG29" s="1958"/>
      <c r="CH29" s="1958"/>
      <c r="CI29" s="1958"/>
      <c r="CJ29" s="1958"/>
      <c r="CK29" s="1958"/>
      <c r="CL29" s="1959"/>
      <c r="CM29" s="2002">
        <v>0</v>
      </c>
      <c r="CN29" s="1958"/>
      <c r="CO29" s="1958"/>
      <c r="CP29" s="1958"/>
      <c r="CQ29" s="1958"/>
      <c r="CR29" s="1958"/>
      <c r="CS29" s="1958"/>
      <c r="CT29" s="1958"/>
      <c r="CU29" s="1958"/>
      <c r="CV29" s="1958"/>
      <c r="CW29" s="1958"/>
      <c r="CX29" s="1958"/>
      <c r="CY29" s="1958"/>
      <c r="CZ29" s="1958"/>
      <c r="DA29" s="1958"/>
      <c r="DB29" s="1958"/>
      <c r="DC29" s="1959"/>
    </row>
    <row r="30" spans="1:150" ht="13.5" customHeight="1">
      <c r="B30" s="778"/>
      <c r="C30" s="1988" t="s">
        <v>525</v>
      </c>
      <c r="D30" s="1988"/>
      <c r="E30" s="1988"/>
      <c r="F30" s="1988"/>
      <c r="G30" s="1988"/>
      <c r="H30" s="1988"/>
      <c r="I30" s="1988"/>
      <c r="J30" s="1988"/>
      <c r="K30" s="1988"/>
      <c r="L30" s="1988"/>
      <c r="M30" s="1988"/>
      <c r="N30" s="1988"/>
      <c r="O30" s="1988"/>
      <c r="P30" s="1988"/>
      <c r="Q30" s="1988"/>
      <c r="R30" s="1988"/>
      <c r="S30" s="1988"/>
      <c r="T30" s="1988"/>
      <c r="U30" s="1988"/>
      <c r="V30" s="1988"/>
      <c r="W30" s="1988"/>
      <c r="X30" s="1988"/>
      <c r="Y30" s="1988"/>
      <c r="Z30" s="1988"/>
      <c r="AA30" s="1988"/>
      <c r="AB30" s="1988"/>
      <c r="AC30" s="1988"/>
      <c r="AD30" s="1988"/>
      <c r="AE30" s="1988"/>
      <c r="AF30" s="1988"/>
      <c r="AG30" s="1988"/>
      <c r="AH30" s="1988"/>
      <c r="AI30" s="1988"/>
      <c r="AJ30" s="1988"/>
      <c r="AK30" s="1988"/>
      <c r="AL30" s="1988"/>
      <c r="AM30" s="1988"/>
      <c r="AN30" s="1988"/>
      <c r="AO30" s="1988"/>
      <c r="AP30" s="1988"/>
      <c r="AQ30" s="1988"/>
      <c r="AR30" s="1988"/>
      <c r="AS30" s="1988"/>
      <c r="AT30" s="1988"/>
      <c r="AU30" s="1988"/>
      <c r="AV30" s="1988"/>
      <c r="AW30" s="1988"/>
      <c r="AX30" s="1988"/>
      <c r="AY30" s="1988"/>
      <c r="AZ30" s="1988"/>
      <c r="BA30" s="1988"/>
      <c r="BB30" s="1988"/>
      <c r="BC30" s="1988"/>
      <c r="BD30" s="1988"/>
      <c r="BE30" s="1988"/>
      <c r="BF30" s="1988"/>
      <c r="BG30" s="1988"/>
      <c r="BH30" s="1988"/>
      <c r="BI30" s="1988"/>
      <c r="BJ30" s="1988"/>
      <c r="BK30" s="1988"/>
      <c r="BL30" s="1988"/>
      <c r="BM30" s="1988"/>
      <c r="BN30" s="1988"/>
      <c r="BO30" s="1988"/>
      <c r="BP30" s="1988"/>
      <c r="BQ30" s="1988"/>
      <c r="BR30" s="1988"/>
      <c r="BS30" s="1988"/>
      <c r="BT30" s="1989"/>
      <c r="BU30" s="782">
        <v>4119</v>
      </c>
      <c r="BV30" s="2001">
        <v>2069879</v>
      </c>
      <c r="BW30" s="1958"/>
      <c r="BX30" s="1958"/>
      <c r="BY30" s="1958"/>
      <c r="BZ30" s="1958"/>
      <c r="CA30" s="1958"/>
      <c r="CB30" s="1958"/>
      <c r="CC30" s="1958"/>
      <c r="CD30" s="1958"/>
      <c r="CE30" s="1958"/>
      <c r="CF30" s="1958"/>
      <c r="CG30" s="1958"/>
      <c r="CH30" s="1958"/>
      <c r="CI30" s="1958"/>
      <c r="CJ30" s="1958"/>
      <c r="CK30" s="1958"/>
      <c r="CL30" s="1959"/>
      <c r="CM30" s="2002">
        <v>1201761</v>
      </c>
      <c r="CN30" s="1958"/>
      <c r="CO30" s="1958"/>
      <c r="CP30" s="1958"/>
      <c r="CQ30" s="1958"/>
      <c r="CR30" s="1958"/>
      <c r="CS30" s="1958"/>
      <c r="CT30" s="1958"/>
      <c r="CU30" s="1958"/>
      <c r="CV30" s="1958"/>
      <c r="CW30" s="1958"/>
      <c r="CX30" s="1958"/>
      <c r="CY30" s="1958"/>
      <c r="CZ30" s="1958"/>
      <c r="DA30" s="1958"/>
      <c r="DB30" s="1958"/>
      <c r="DC30" s="1959"/>
    </row>
    <row r="31" spans="1:150" ht="13.5" customHeight="1">
      <c r="B31" s="778"/>
      <c r="C31" s="1999" t="s">
        <v>524</v>
      </c>
      <c r="D31" s="1999"/>
      <c r="E31" s="1999"/>
      <c r="F31" s="1999"/>
      <c r="G31" s="1999"/>
      <c r="H31" s="1999"/>
      <c r="I31" s="1999"/>
      <c r="J31" s="1999"/>
      <c r="K31" s="1999"/>
      <c r="L31" s="1999"/>
      <c r="M31" s="1999"/>
      <c r="N31" s="1999"/>
      <c r="O31" s="1999"/>
      <c r="P31" s="1999"/>
      <c r="Q31" s="1999"/>
      <c r="R31" s="1999"/>
      <c r="S31" s="1999"/>
      <c r="T31" s="1999"/>
      <c r="U31" s="1999"/>
      <c r="V31" s="1999"/>
      <c r="W31" s="1999"/>
      <c r="X31" s="1999"/>
      <c r="Y31" s="1999"/>
      <c r="Z31" s="1999"/>
      <c r="AA31" s="1999"/>
      <c r="AB31" s="1999"/>
      <c r="AC31" s="1999"/>
      <c r="AD31" s="1999"/>
      <c r="AE31" s="1999"/>
      <c r="AF31" s="1999"/>
      <c r="AG31" s="1999"/>
      <c r="AH31" s="1999"/>
      <c r="AI31" s="1999"/>
      <c r="AJ31" s="1999"/>
      <c r="AK31" s="1999"/>
      <c r="AL31" s="1999"/>
      <c r="AM31" s="1999"/>
      <c r="AN31" s="1999"/>
      <c r="AO31" s="1999"/>
      <c r="AP31" s="1999"/>
      <c r="AQ31" s="1999"/>
      <c r="AR31" s="1999"/>
      <c r="AS31" s="1999"/>
      <c r="AT31" s="1999"/>
      <c r="AU31" s="1999"/>
      <c r="AV31" s="1999"/>
      <c r="AW31" s="1999"/>
      <c r="AX31" s="1999"/>
      <c r="AY31" s="1999"/>
      <c r="AZ31" s="1999"/>
      <c r="BA31" s="1999"/>
      <c r="BB31" s="1999"/>
      <c r="BC31" s="1999"/>
      <c r="BD31" s="1999"/>
      <c r="BE31" s="1999"/>
      <c r="BF31" s="1999"/>
      <c r="BG31" s="1999"/>
      <c r="BH31" s="1999"/>
      <c r="BI31" s="1999"/>
      <c r="BJ31" s="1999"/>
      <c r="BK31" s="1999"/>
      <c r="BL31" s="1999"/>
      <c r="BM31" s="1999"/>
      <c r="BN31" s="1999"/>
      <c r="BO31" s="1999"/>
      <c r="BP31" s="1999"/>
      <c r="BQ31" s="1999"/>
      <c r="BR31" s="1999"/>
      <c r="BS31" s="1999"/>
      <c r="BT31" s="2000"/>
      <c r="BU31" s="783">
        <v>411901</v>
      </c>
      <c r="BV31" s="2001">
        <v>381</v>
      </c>
      <c r="BW31" s="1958"/>
      <c r="BX31" s="1958"/>
      <c r="BY31" s="1958"/>
      <c r="BZ31" s="1958"/>
      <c r="CA31" s="1958"/>
      <c r="CB31" s="1958"/>
      <c r="CC31" s="1958"/>
      <c r="CD31" s="1958"/>
      <c r="CE31" s="1958"/>
      <c r="CF31" s="1958"/>
      <c r="CG31" s="1958"/>
      <c r="CH31" s="1958"/>
      <c r="CI31" s="1958"/>
      <c r="CJ31" s="1958"/>
      <c r="CK31" s="1958"/>
      <c r="CL31" s="1959"/>
      <c r="CM31" s="2002">
        <v>0</v>
      </c>
      <c r="CN31" s="1958"/>
      <c r="CO31" s="1958"/>
      <c r="CP31" s="1958"/>
      <c r="CQ31" s="1958"/>
      <c r="CR31" s="1958"/>
      <c r="CS31" s="1958"/>
      <c r="CT31" s="1958"/>
      <c r="CU31" s="1958"/>
      <c r="CV31" s="1958"/>
      <c r="CW31" s="1958"/>
      <c r="CX31" s="1958"/>
      <c r="CY31" s="1958"/>
      <c r="CZ31" s="1958"/>
      <c r="DA31" s="1958"/>
      <c r="DB31" s="1958"/>
      <c r="DC31" s="1959"/>
    </row>
    <row r="32" spans="1:150" ht="13.5" customHeight="1">
      <c r="B32" s="471"/>
      <c r="C32" s="2016" t="s">
        <v>1400</v>
      </c>
      <c r="D32" s="2016"/>
      <c r="E32" s="2016"/>
      <c r="F32" s="2016"/>
      <c r="G32" s="2016"/>
      <c r="H32" s="2016"/>
      <c r="I32" s="2016"/>
      <c r="J32" s="2016"/>
      <c r="K32" s="2016"/>
      <c r="L32" s="2016"/>
      <c r="M32" s="2016"/>
      <c r="N32" s="2016"/>
      <c r="O32" s="2016"/>
      <c r="P32" s="2016"/>
      <c r="Q32" s="2016"/>
      <c r="R32" s="2016"/>
      <c r="S32" s="2016"/>
      <c r="T32" s="2016"/>
      <c r="U32" s="2016"/>
      <c r="V32" s="2016"/>
      <c r="W32" s="2016"/>
      <c r="X32" s="2016"/>
      <c r="Y32" s="2016"/>
      <c r="Z32" s="2016"/>
      <c r="AA32" s="2016"/>
      <c r="AB32" s="2016"/>
      <c r="AC32" s="2016"/>
      <c r="AD32" s="2016"/>
      <c r="AE32" s="2016"/>
      <c r="AF32" s="2016"/>
      <c r="AG32" s="2016"/>
      <c r="AH32" s="2016"/>
      <c r="AI32" s="2016"/>
      <c r="AJ32" s="2016"/>
      <c r="AK32" s="2016"/>
      <c r="AL32" s="2016"/>
      <c r="AM32" s="2016"/>
      <c r="AN32" s="2016"/>
      <c r="AO32" s="2016"/>
      <c r="AP32" s="2016"/>
      <c r="AQ32" s="2016"/>
      <c r="AR32" s="2016"/>
      <c r="AS32" s="2016"/>
      <c r="AT32" s="2016"/>
      <c r="AU32" s="2016"/>
      <c r="AV32" s="2016"/>
      <c r="AW32" s="2016"/>
      <c r="AX32" s="2016"/>
      <c r="AY32" s="2016"/>
      <c r="AZ32" s="2016"/>
      <c r="BA32" s="2016"/>
      <c r="BB32" s="2016"/>
      <c r="BC32" s="2016"/>
      <c r="BD32" s="2016"/>
      <c r="BE32" s="2016"/>
      <c r="BF32" s="2016"/>
      <c r="BG32" s="2016"/>
      <c r="BH32" s="2016"/>
      <c r="BI32" s="2016"/>
      <c r="BJ32" s="2016"/>
      <c r="BK32" s="2016"/>
      <c r="BL32" s="2016"/>
      <c r="BM32" s="2016"/>
      <c r="BN32" s="2016"/>
      <c r="BO32" s="2016"/>
      <c r="BP32" s="2016"/>
      <c r="BQ32" s="2016"/>
      <c r="BR32" s="2016"/>
      <c r="BS32" s="2016"/>
      <c r="BT32" s="2017"/>
      <c r="BU32" s="787">
        <v>4120</v>
      </c>
      <c r="BV32" s="2082" t="s">
        <v>39</v>
      </c>
      <c r="BW32" s="2083"/>
      <c r="BX32" s="2084">
        <f>BX33+BX36+BX37+BX39+BX40</f>
        <v>53199373</v>
      </c>
      <c r="BY32" s="2084"/>
      <c r="BZ32" s="2084"/>
      <c r="CA32" s="2084"/>
      <c r="CB32" s="2084"/>
      <c r="CC32" s="2084"/>
      <c r="CD32" s="2084"/>
      <c r="CE32" s="2084"/>
      <c r="CF32" s="2084"/>
      <c r="CG32" s="2084"/>
      <c r="CH32" s="2084"/>
      <c r="CI32" s="2084"/>
      <c r="CJ32" s="2084"/>
      <c r="CK32" s="2087" t="s">
        <v>40</v>
      </c>
      <c r="CL32" s="2088"/>
      <c r="CM32" s="2085" t="s">
        <v>39</v>
      </c>
      <c r="CN32" s="2085"/>
      <c r="CO32" s="2084">
        <f>CO33+CO36+CO37+CO39+CO40</f>
        <v>49299677</v>
      </c>
      <c r="CP32" s="2084"/>
      <c r="CQ32" s="2084"/>
      <c r="CR32" s="2084"/>
      <c r="CS32" s="2084"/>
      <c r="CT32" s="2084"/>
      <c r="CU32" s="2084"/>
      <c r="CV32" s="2084"/>
      <c r="CW32" s="2084"/>
      <c r="CX32" s="2084"/>
      <c r="CY32" s="2084"/>
      <c r="CZ32" s="2084"/>
      <c r="DA32" s="2084"/>
      <c r="DB32" s="2085" t="s">
        <v>40</v>
      </c>
      <c r="DC32" s="2086"/>
    </row>
    <row r="33" spans="1:108" ht="13.5" customHeight="1">
      <c r="B33" s="300"/>
      <c r="C33" s="1996" t="s">
        <v>523</v>
      </c>
      <c r="D33" s="1996"/>
      <c r="E33" s="1996"/>
      <c r="F33" s="1996"/>
      <c r="G33" s="1996"/>
      <c r="H33" s="1996"/>
      <c r="I33" s="1996"/>
      <c r="J33" s="1996"/>
      <c r="K33" s="1996"/>
      <c r="L33" s="1996"/>
      <c r="M33" s="1996"/>
      <c r="N33" s="1996"/>
      <c r="O33" s="1996"/>
      <c r="P33" s="1996"/>
      <c r="Q33" s="1996"/>
      <c r="R33" s="1996"/>
      <c r="S33" s="1996"/>
      <c r="T33" s="1996"/>
      <c r="U33" s="1996"/>
      <c r="V33" s="1996"/>
      <c r="W33" s="1996"/>
      <c r="X33" s="1996"/>
      <c r="Y33" s="1996"/>
      <c r="Z33" s="1996"/>
      <c r="AA33" s="1996"/>
      <c r="AB33" s="1996"/>
      <c r="AC33" s="1996"/>
      <c r="AD33" s="1996"/>
      <c r="AE33" s="1996"/>
      <c r="AF33" s="1996"/>
      <c r="AG33" s="1996"/>
      <c r="AH33" s="1996"/>
      <c r="AI33" s="1996"/>
      <c r="AJ33" s="1996"/>
      <c r="AK33" s="1996"/>
      <c r="AL33" s="1996"/>
      <c r="AM33" s="1996"/>
      <c r="AN33" s="1996"/>
      <c r="AO33" s="1996"/>
      <c r="AP33" s="1996"/>
      <c r="AQ33" s="1996"/>
      <c r="AR33" s="1996"/>
      <c r="AS33" s="1996"/>
      <c r="AT33" s="1996"/>
      <c r="AU33" s="1996"/>
      <c r="AV33" s="1996"/>
      <c r="AW33" s="1996"/>
      <c r="AX33" s="1996"/>
      <c r="AY33" s="1996"/>
      <c r="AZ33" s="1996"/>
      <c r="BA33" s="1996"/>
      <c r="BB33" s="1996"/>
      <c r="BC33" s="1996"/>
      <c r="BD33" s="1996"/>
      <c r="BE33" s="1996"/>
      <c r="BF33" s="1996"/>
      <c r="BG33" s="1996"/>
      <c r="BH33" s="1996"/>
      <c r="BI33" s="1996"/>
      <c r="BJ33" s="1996"/>
      <c r="BK33" s="1996"/>
      <c r="BL33" s="1996"/>
      <c r="BM33" s="1996"/>
      <c r="BN33" s="1996"/>
      <c r="BO33" s="1996"/>
      <c r="BP33" s="1996"/>
      <c r="BQ33" s="1996"/>
      <c r="BR33" s="1996"/>
      <c r="BS33" s="1996"/>
      <c r="BT33" s="1997"/>
      <c r="BU33" s="2089">
        <v>4121</v>
      </c>
      <c r="BV33" s="2082" t="s">
        <v>39</v>
      </c>
      <c r="BW33" s="2083"/>
      <c r="BX33" s="1493">
        <v>36139523</v>
      </c>
      <c r="BY33" s="1493"/>
      <c r="BZ33" s="1493"/>
      <c r="CA33" s="1493"/>
      <c r="CB33" s="1493"/>
      <c r="CC33" s="1493"/>
      <c r="CD33" s="1493"/>
      <c r="CE33" s="1493"/>
      <c r="CF33" s="1493"/>
      <c r="CG33" s="1493"/>
      <c r="CH33" s="1493"/>
      <c r="CI33" s="1493"/>
      <c r="CJ33" s="1493"/>
      <c r="CK33" s="2087" t="s">
        <v>40</v>
      </c>
      <c r="CL33" s="2088"/>
      <c r="CM33" s="2085" t="s">
        <v>39</v>
      </c>
      <c r="CN33" s="2085"/>
      <c r="CO33" s="1493">
        <v>34390198</v>
      </c>
      <c r="CP33" s="1493"/>
      <c r="CQ33" s="1493"/>
      <c r="CR33" s="1493"/>
      <c r="CS33" s="1493"/>
      <c r="CT33" s="1493"/>
      <c r="CU33" s="1493"/>
      <c r="CV33" s="1493"/>
      <c r="CW33" s="1493"/>
      <c r="CX33" s="1493"/>
      <c r="CY33" s="1493"/>
      <c r="CZ33" s="1493"/>
      <c r="DA33" s="1493"/>
      <c r="DB33" s="2085" t="s">
        <v>40</v>
      </c>
      <c r="DC33" s="2086"/>
    </row>
    <row r="34" spans="1:108" ht="13.5" customHeight="1">
      <c r="B34" s="465"/>
      <c r="C34" s="1988" t="s">
        <v>1401</v>
      </c>
      <c r="D34" s="1988"/>
      <c r="E34" s="1988"/>
      <c r="F34" s="1988"/>
      <c r="G34" s="1988"/>
      <c r="H34" s="1988"/>
      <c r="I34" s="1988"/>
      <c r="J34" s="1988"/>
      <c r="K34" s="1988"/>
      <c r="L34" s="1988"/>
      <c r="M34" s="1988"/>
      <c r="N34" s="1988"/>
      <c r="O34" s="1988"/>
      <c r="P34" s="1988"/>
      <c r="Q34" s="1988"/>
      <c r="R34" s="1988"/>
      <c r="S34" s="1988"/>
      <c r="T34" s="1988"/>
      <c r="U34" s="1988"/>
      <c r="V34" s="1988"/>
      <c r="W34" s="1988"/>
      <c r="X34" s="1988"/>
      <c r="Y34" s="1988"/>
      <c r="Z34" s="1988"/>
      <c r="AA34" s="1988"/>
      <c r="AB34" s="1988"/>
      <c r="AC34" s="1988"/>
      <c r="AD34" s="1988"/>
      <c r="AE34" s="1988"/>
      <c r="AF34" s="1988"/>
      <c r="AG34" s="1988"/>
      <c r="AH34" s="1988"/>
      <c r="AI34" s="1988"/>
      <c r="AJ34" s="1988"/>
      <c r="AK34" s="1988"/>
      <c r="AL34" s="1988"/>
      <c r="AM34" s="1988"/>
      <c r="AN34" s="1988"/>
      <c r="AO34" s="1988"/>
      <c r="AP34" s="1988"/>
      <c r="AQ34" s="1988"/>
      <c r="AR34" s="1988"/>
      <c r="AS34" s="1988"/>
      <c r="AT34" s="1988"/>
      <c r="AU34" s="1988"/>
      <c r="AV34" s="1988"/>
      <c r="AW34" s="1988"/>
      <c r="AX34" s="1988"/>
      <c r="AY34" s="1988"/>
      <c r="AZ34" s="1988"/>
      <c r="BA34" s="1988"/>
      <c r="BB34" s="1988"/>
      <c r="BC34" s="1988"/>
      <c r="BD34" s="1988"/>
      <c r="BE34" s="1988"/>
      <c r="BF34" s="1988"/>
      <c r="BG34" s="1988"/>
      <c r="BH34" s="1988"/>
      <c r="BI34" s="1988"/>
      <c r="BJ34" s="1988"/>
      <c r="BK34" s="1988"/>
      <c r="BL34" s="1988"/>
      <c r="BM34" s="1988"/>
      <c r="BN34" s="1988"/>
      <c r="BO34" s="1988"/>
      <c r="BP34" s="1988"/>
      <c r="BQ34" s="1988"/>
      <c r="BR34" s="1988"/>
      <c r="BS34" s="1988"/>
      <c r="BT34" s="1989"/>
      <c r="BU34" s="2089"/>
      <c r="BV34" s="2012"/>
      <c r="BW34" s="2013"/>
      <c r="BX34" s="1990"/>
      <c r="BY34" s="1990"/>
      <c r="BZ34" s="1990"/>
      <c r="CA34" s="1990"/>
      <c r="CB34" s="1990"/>
      <c r="CC34" s="1990"/>
      <c r="CD34" s="1990"/>
      <c r="CE34" s="1990"/>
      <c r="CF34" s="1990"/>
      <c r="CG34" s="1990"/>
      <c r="CH34" s="1990"/>
      <c r="CI34" s="1990"/>
      <c r="CJ34" s="1990"/>
      <c r="CK34" s="2014"/>
      <c r="CL34" s="2015"/>
      <c r="CM34" s="2018"/>
      <c r="CN34" s="2018"/>
      <c r="CO34" s="1990"/>
      <c r="CP34" s="1990"/>
      <c r="CQ34" s="1990"/>
      <c r="CR34" s="1990"/>
      <c r="CS34" s="1990"/>
      <c r="CT34" s="1990"/>
      <c r="CU34" s="1990"/>
      <c r="CV34" s="1990"/>
      <c r="CW34" s="1990"/>
      <c r="CX34" s="1990"/>
      <c r="CY34" s="1990"/>
      <c r="CZ34" s="1990"/>
      <c r="DA34" s="1990"/>
      <c r="DB34" s="2018"/>
      <c r="DC34" s="2019"/>
    </row>
    <row r="35" spans="1:108" ht="25.5" customHeight="1">
      <c r="B35" s="465"/>
      <c r="C35" s="2076" t="s">
        <v>1402</v>
      </c>
      <c r="D35" s="1999"/>
      <c r="E35" s="1999"/>
      <c r="F35" s="1999"/>
      <c r="G35" s="1999"/>
      <c r="H35" s="1999"/>
      <c r="I35" s="1999"/>
      <c r="J35" s="1999"/>
      <c r="K35" s="1999"/>
      <c r="L35" s="1999"/>
      <c r="M35" s="1999"/>
      <c r="N35" s="1999"/>
      <c r="O35" s="1999"/>
      <c r="P35" s="1999"/>
      <c r="Q35" s="1999"/>
      <c r="R35" s="1999"/>
      <c r="S35" s="1999"/>
      <c r="T35" s="1999"/>
      <c r="U35" s="1999"/>
      <c r="V35" s="1999"/>
      <c r="W35" s="1999"/>
      <c r="X35" s="1999"/>
      <c r="Y35" s="1999"/>
      <c r="Z35" s="1999"/>
      <c r="AA35" s="1999"/>
      <c r="AB35" s="1999"/>
      <c r="AC35" s="1999"/>
      <c r="AD35" s="1999"/>
      <c r="AE35" s="1999"/>
      <c r="AF35" s="1999"/>
      <c r="AG35" s="1999"/>
      <c r="AH35" s="1999"/>
      <c r="AI35" s="1999"/>
      <c r="AJ35" s="1999"/>
      <c r="AK35" s="1999"/>
      <c r="AL35" s="1999"/>
      <c r="AM35" s="1999"/>
      <c r="AN35" s="1999"/>
      <c r="AO35" s="1999"/>
      <c r="AP35" s="1999"/>
      <c r="AQ35" s="1999"/>
      <c r="AR35" s="1999"/>
      <c r="AS35" s="1999"/>
      <c r="AT35" s="1999"/>
      <c r="AU35" s="1999"/>
      <c r="AV35" s="1999"/>
      <c r="AW35" s="1999"/>
      <c r="AX35" s="1999"/>
      <c r="AY35" s="1999"/>
      <c r="AZ35" s="1999"/>
      <c r="BA35" s="1999"/>
      <c r="BB35" s="1999"/>
      <c r="BC35" s="1999"/>
      <c r="BD35" s="1999"/>
      <c r="BE35" s="1999"/>
      <c r="BF35" s="1999"/>
      <c r="BG35" s="1999"/>
      <c r="BH35" s="1999"/>
      <c r="BI35" s="1999"/>
      <c r="BJ35" s="1999"/>
      <c r="BK35" s="1999"/>
      <c r="BL35" s="1999"/>
      <c r="BM35" s="1999"/>
      <c r="BN35" s="1999"/>
      <c r="BO35" s="1999"/>
      <c r="BP35" s="1999"/>
      <c r="BQ35" s="1999"/>
      <c r="BR35" s="1999"/>
      <c r="BS35" s="1999"/>
      <c r="BT35" s="2000"/>
      <c r="BU35" s="783">
        <v>412101</v>
      </c>
      <c r="BV35" s="2012" t="s">
        <v>39</v>
      </c>
      <c r="BW35" s="2013"/>
      <c r="BX35" s="1990">
        <v>1178072</v>
      </c>
      <c r="BY35" s="1990"/>
      <c r="BZ35" s="1990"/>
      <c r="CA35" s="1990"/>
      <c r="CB35" s="1990"/>
      <c r="CC35" s="1990"/>
      <c r="CD35" s="1990"/>
      <c r="CE35" s="1990"/>
      <c r="CF35" s="1990"/>
      <c r="CG35" s="1990"/>
      <c r="CH35" s="1990"/>
      <c r="CI35" s="1990"/>
      <c r="CJ35" s="1990"/>
      <c r="CK35" s="2014" t="s">
        <v>40</v>
      </c>
      <c r="CL35" s="2015"/>
      <c r="CM35" s="2012" t="s">
        <v>39</v>
      </c>
      <c r="CN35" s="2013"/>
      <c r="CO35" s="1990">
        <v>1073491</v>
      </c>
      <c r="CP35" s="1990"/>
      <c r="CQ35" s="1990"/>
      <c r="CR35" s="1990"/>
      <c r="CS35" s="1990"/>
      <c r="CT35" s="1990"/>
      <c r="CU35" s="1990"/>
      <c r="CV35" s="1990"/>
      <c r="CW35" s="1990"/>
      <c r="CX35" s="1990"/>
      <c r="CY35" s="1990"/>
      <c r="CZ35" s="1990"/>
      <c r="DA35" s="1990"/>
      <c r="DB35" s="2014" t="s">
        <v>40</v>
      </c>
      <c r="DC35" s="2015"/>
    </row>
    <row r="36" spans="1:108" ht="13.5" customHeight="1">
      <c r="B36" s="471"/>
      <c r="C36" s="2016" t="s">
        <v>1403</v>
      </c>
      <c r="D36" s="2016"/>
      <c r="E36" s="2016"/>
      <c r="F36" s="2016"/>
      <c r="G36" s="2016"/>
      <c r="H36" s="2016"/>
      <c r="I36" s="2016"/>
      <c r="J36" s="2016"/>
      <c r="K36" s="2016"/>
      <c r="L36" s="2016"/>
      <c r="M36" s="2016"/>
      <c r="N36" s="2016"/>
      <c r="O36" s="2016"/>
      <c r="P36" s="2016"/>
      <c r="Q36" s="2016"/>
      <c r="R36" s="2016"/>
      <c r="S36" s="2016"/>
      <c r="T36" s="2016"/>
      <c r="U36" s="2016"/>
      <c r="V36" s="2016"/>
      <c r="W36" s="2016"/>
      <c r="X36" s="2016"/>
      <c r="Y36" s="2016"/>
      <c r="Z36" s="2016"/>
      <c r="AA36" s="2016"/>
      <c r="AB36" s="2016"/>
      <c r="AC36" s="2016"/>
      <c r="AD36" s="2016"/>
      <c r="AE36" s="2016"/>
      <c r="AF36" s="2016"/>
      <c r="AG36" s="2016"/>
      <c r="AH36" s="2016"/>
      <c r="AI36" s="2016"/>
      <c r="AJ36" s="2016"/>
      <c r="AK36" s="2016"/>
      <c r="AL36" s="2016"/>
      <c r="AM36" s="2016"/>
      <c r="AN36" s="2016"/>
      <c r="AO36" s="2016"/>
      <c r="AP36" s="2016"/>
      <c r="AQ36" s="2016"/>
      <c r="AR36" s="2016"/>
      <c r="AS36" s="2016"/>
      <c r="AT36" s="2016"/>
      <c r="AU36" s="2016"/>
      <c r="AV36" s="2016"/>
      <c r="AW36" s="2016"/>
      <c r="AX36" s="2016"/>
      <c r="AY36" s="2016"/>
      <c r="AZ36" s="2016"/>
      <c r="BA36" s="2016"/>
      <c r="BB36" s="2016"/>
      <c r="BC36" s="2016"/>
      <c r="BD36" s="2016"/>
      <c r="BE36" s="2016"/>
      <c r="BF36" s="2016"/>
      <c r="BG36" s="2016"/>
      <c r="BH36" s="2016"/>
      <c r="BI36" s="2016"/>
      <c r="BJ36" s="2016"/>
      <c r="BK36" s="2016"/>
      <c r="BL36" s="2016"/>
      <c r="BM36" s="2016"/>
      <c r="BN36" s="2016"/>
      <c r="BO36" s="2016"/>
      <c r="BP36" s="2016"/>
      <c r="BQ36" s="2016"/>
      <c r="BR36" s="2016"/>
      <c r="BS36" s="2016"/>
      <c r="BT36" s="2017"/>
      <c r="BU36" s="787">
        <v>4122</v>
      </c>
      <c r="BV36" s="2012" t="s">
        <v>39</v>
      </c>
      <c r="BW36" s="2013"/>
      <c r="BX36" s="1990">
        <v>8728781</v>
      </c>
      <c r="BY36" s="1990"/>
      <c r="BZ36" s="1990"/>
      <c r="CA36" s="1990"/>
      <c r="CB36" s="1990"/>
      <c r="CC36" s="1990"/>
      <c r="CD36" s="1990"/>
      <c r="CE36" s="1990"/>
      <c r="CF36" s="1990"/>
      <c r="CG36" s="1990"/>
      <c r="CH36" s="1990"/>
      <c r="CI36" s="1990"/>
      <c r="CJ36" s="1990"/>
      <c r="CK36" s="2014" t="s">
        <v>40</v>
      </c>
      <c r="CL36" s="2015"/>
      <c r="CM36" s="2018" t="s">
        <v>39</v>
      </c>
      <c r="CN36" s="2018"/>
      <c r="CO36" s="1990">
        <v>7643072</v>
      </c>
      <c r="CP36" s="1990"/>
      <c r="CQ36" s="1990"/>
      <c r="CR36" s="1990"/>
      <c r="CS36" s="1990"/>
      <c r="CT36" s="1990"/>
      <c r="CU36" s="1990"/>
      <c r="CV36" s="1990"/>
      <c r="CW36" s="1990"/>
      <c r="CX36" s="1990"/>
      <c r="CY36" s="1990"/>
      <c r="CZ36" s="1990"/>
      <c r="DA36" s="1990"/>
      <c r="DB36" s="2018" t="s">
        <v>40</v>
      </c>
      <c r="DC36" s="2019"/>
    </row>
    <row r="37" spans="1:108" ht="13.5" customHeight="1">
      <c r="B37" s="471"/>
      <c r="C37" s="1988" t="s">
        <v>1404</v>
      </c>
      <c r="D37" s="1988"/>
      <c r="E37" s="1988"/>
      <c r="F37" s="1988"/>
      <c r="G37" s="1988"/>
      <c r="H37" s="1988"/>
      <c r="I37" s="1988"/>
      <c r="J37" s="1988"/>
      <c r="K37" s="1988"/>
      <c r="L37" s="1988"/>
      <c r="M37" s="1988"/>
      <c r="N37" s="1988"/>
      <c r="O37" s="1988"/>
      <c r="P37" s="1988"/>
      <c r="Q37" s="1988"/>
      <c r="R37" s="1988"/>
      <c r="S37" s="1988"/>
      <c r="T37" s="1988"/>
      <c r="U37" s="1988"/>
      <c r="V37" s="1988"/>
      <c r="W37" s="1988"/>
      <c r="X37" s="1988"/>
      <c r="Y37" s="1988"/>
      <c r="Z37" s="1988"/>
      <c r="AA37" s="1988"/>
      <c r="AB37" s="1988"/>
      <c r="AC37" s="1988"/>
      <c r="AD37" s="1988"/>
      <c r="AE37" s="1988"/>
      <c r="AF37" s="1988"/>
      <c r="AG37" s="1988"/>
      <c r="AH37" s="1988"/>
      <c r="AI37" s="1988"/>
      <c r="AJ37" s="1988"/>
      <c r="AK37" s="1988"/>
      <c r="AL37" s="1988"/>
      <c r="AM37" s="1988"/>
      <c r="AN37" s="1988"/>
      <c r="AO37" s="1988"/>
      <c r="AP37" s="1988"/>
      <c r="AQ37" s="1988"/>
      <c r="AR37" s="1988"/>
      <c r="AS37" s="1988"/>
      <c r="AT37" s="1988"/>
      <c r="AU37" s="1988"/>
      <c r="AV37" s="1988"/>
      <c r="AW37" s="1988"/>
      <c r="AX37" s="1988"/>
      <c r="AY37" s="1988"/>
      <c r="AZ37" s="1988"/>
      <c r="BA37" s="1988"/>
      <c r="BB37" s="1988"/>
      <c r="BC37" s="1988"/>
      <c r="BD37" s="1988"/>
      <c r="BE37" s="1988"/>
      <c r="BF37" s="1988"/>
      <c r="BG37" s="1988"/>
      <c r="BH37" s="1988"/>
      <c r="BI37" s="1988"/>
      <c r="BJ37" s="1988"/>
      <c r="BK37" s="1988"/>
      <c r="BL37" s="1988"/>
      <c r="BM37" s="1988"/>
      <c r="BN37" s="1988"/>
      <c r="BO37" s="1988"/>
      <c r="BP37" s="1988"/>
      <c r="BQ37" s="1988"/>
      <c r="BR37" s="1988"/>
      <c r="BS37" s="1988"/>
      <c r="BT37" s="1989"/>
      <c r="BU37" s="787">
        <v>4123</v>
      </c>
      <c r="BV37" s="2012" t="s">
        <v>39</v>
      </c>
      <c r="BW37" s="2013"/>
      <c r="BX37" s="1990">
        <v>1103295</v>
      </c>
      <c r="BY37" s="1990"/>
      <c r="BZ37" s="1990"/>
      <c r="CA37" s="1990"/>
      <c r="CB37" s="1990"/>
      <c r="CC37" s="1990"/>
      <c r="CD37" s="1990"/>
      <c r="CE37" s="1990"/>
      <c r="CF37" s="1990"/>
      <c r="CG37" s="1990"/>
      <c r="CH37" s="1990"/>
      <c r="CI37" s="1990"/>
      <c r="CJ37" s="1990"/>
      <c r="CK37" s="2014" t="s">
        <v>40</v>
      </c>
      <c r="CL37" s="2015"/>
      <c r="CM37" s="2018" t="s">
        <v>39</v>
      </c>
      <c r="CN37" s="2018"/>
      <c r="CO37" s="1990">
        <v>1029202</v>
      </c>
      <c r="CP37" s="1990"/>
      <c r="CQ37" s="1990"/>
      <c r="CR37" s="1990"/>
      <c r="CS37" s="1990"/>
      <c r="CT37" s="1990"/>
      <c r="CU37" s="1990"/>
      <c r="CV37" s="1990"/>
      <c r="CW37" s="1990"/>
      <c r="CX37" s="1990"/>
      <c r="CY37" s="1990"/>
      <c r="CZ37" s="1990"/>
      <c r="DA37" s="1990"/>
      <c r="DB37" s="2018" t="s">
        <v>40</v>
      </c>
      <c r="DC37" s="2019"/>
    </row>
    <row r="38" spans="1:108" ht="13.5" customHeight="1">
      <c r="B38" s="471"/>
      <c r="C38" s="2090" t="s">
        <v>1405</v>
      </c>
      <c r="D38" s="2090"/>
      <c r="E38" s="2090"/>
      <c r="F38" s="2090"/>
      <c r="G38" s="2090"/>
      <c r="H38" s="2090"/>
      <c r="I38" s="2090"/>
      <c r="J38" s="2090"/>
      <c r="K38" s="2090"/>
      <c r="L38" s="2090"/>
      <c r="M38" s="2090"/>
      <c r="N38" s="2090"/>
      <c r="O38" s="2090"/>
      <c r="P38" s="2090"/>
      <c r="Q38" s="2090"/>
      <c r="R38" s="2090"/>
      <c r="S38" s="2090"/>
      <c r="T38" s="2090"/>
      <c r="U38" s="2090"/>
      <c r="V38" s="2090"/>
      <c r="W38" s="2090"/>
      <c r="X38" s="2090"/>
      <c r="Y38" s="2090"/>
      <c r="Z38" s="2090"/>
      <c r="AA38" s="2090"/>
      <c r="AB38" s="2090"/>
      <c r="AC38" s="2090"/>
      <c r="AD38" s="2090"/>
      <c r="AE38" s="2090"/>
      <c r="AF38" s="2090"/>
      <c r="AG38" s="2090"/>
      <c r="AH38" s="2090"/>
      <c r="AI38" s="2090"/>
      <c r="AJ38" s="2090"/>
      <c r="AK38" s="2090"/>
      <c r="AL38" s="2090"/>
      <c r="AM38" s="2090"/>
      <c r="AN38" s="2090"/>
      <c r="AO38" s="2090"/>
      <c r="AP38" s="2090"/>
      <c r="AQ38" s="2090"/>
      <c r="AR38" s="2090"/>
      <c r="AS38" s="2090"/>
      <c r="AT38" s="2090"/>
      <c r="AU38" s="2090"/>
      <c r="AV38" s="2090"/>
      <c r="AW38" s="2090"/>
      <c r="AX38" s="2090"/>
      <c r="AY38" s="2090"/>
      <c r="AZ38" s="2090"/>
      <c r="BA38" s="2090"/>
      <c r="BB38" s="2090"/>
      <c r="BC38" s="2090"/>
      <c r="BD38" s="2090"/>
      <c r="BE38" s="2090"/>
      <c r="BF38" s="2090"/>
      <c r="BG38" s="2090"/>
      <c r="BH38" s="2090"/>
      <c r="BI38" s="2090"/>
      <c r="BJ38" s="2090"/>
      <c r="BK38" s="2090"/>
      <c r="BL38" s="2090"/>
      <c r="BM38" s="2090"/>
      <c r="BN38" s="2090"/>
      <c r="BO38" s="2090"/>
      <c r="BP38" s="2090"/>
      <c r="BQ38" s="2090"/>
      <c r="BR38" s="2090"/>
      <c r="BS38" s="2090"/>
      <c r="BT38" s="2091"/>
      <c r="BU38" s="783">
        <v>412301</v>
      </c>
      <c r="BV38" s="2012" t="s">
        <v>39</v>
      </c>
      <c r="BW38" s="2013"/>
      <c r="BX38" s="1990">
        <v>0</v>
      </c>
      <c r="BY38" s="1990"/>
      <c r="BZ38" s="1990"/>
      <c r="CA38" s="1990"/>
      <c r="CB38" s="1990"/>
      <c r="CC38" s="1990"/>
      <c r="CD38" s="1990"/>
      <c r="CE38" s="1990"/>
      <c r="CF38" s="1990"/>
      <c r="CG38" s="1990"/>
      <c r="CH38" s="1990"/>
      <c r="CI38" s="1990"/>
      <c r="CJ38" s="1990"/>
      <c r="CK38" s="2014" t="s">
        <v>40</v>
      </c>
      <c r="CL38" s="2015"/>
      <c r="CM38" s="2018" t="s">
        <v>39</v>
      </c>
      <c r="CN38" s="2018"/>
      <c r="CO38" s="1990">
        <v>0</v>
      </c>
      <c r="CP38" s="1990"/>
      <c r="CQ38" s="1990"/>
      <c r="CR38" s="1990"/>
      <c r="CS38" s="1990"/>
      <c r="CT38" s="1990"/>
      <c r="CU38" s="1990"/>
      <c r="CV38" s="1990"/>
      <c r="CW38" s="1990"/>
      <c r="CX38" s="1990"/>
      <c r="CY38" s="1990"/>
      <c r="CZ38" s="1990"/>
      <c r="DA38" s="1990"/>
      <c r="DB38" s="2018" t="s">
        <v>40</v>
      </c>
      <c r="DC38" s="2019"/>
    </row>
    <row r="39" spans="1:108" ht="13.5" customHeight="1">
      <c r="B39" s="301"/>
      <c r="C39" s="2016" t="s">
        <v>1406</v>
      </c>
      <c r="D39" s="2016"/>
      <c r="E39" s="2016"/>
      <c r="F39" s="2016"/>
      <c r="G39" s="2016"/>
      <c r="H39" s="2016"/>
      <c r="I39" s="2016"/>
      <c r="J39" s="2016"/>
      <c r="K39" s="2016"/>
      <c r="L39" s="2016"/>
      <c r="M39" s="2016"/>
      <c r="N39" s="2016"/>
      <c r="O39" s="2016"/>
      <c r="P39" s="2016"/>
      <c r="Q39" s="2016"/>
      <c r="R39" s="2016"/>
      <c r="S39" s="2016"/>
      <c r="T39" s="2016"/>
      <c r="U39" s="2016"/>
      <c r="V39" s="2016"/>
      <c r="W39" s="2016"/>
      <c r="X39" s="2016"/>
      <c r="Y39" s="2016"/>
      <c r="Z39" s="2016"/>
      <c r="AA39" s="2016"/>
      <c r="AB39" s="2016"/>
      <c r="AC39" s="2016"/>
      <c r="AD39" s="2016"/>
      <c r="AE39" s="2016"/>
      <c r="AF39" s="2016"/>
      <c r="AG39" s="2016"/>
      <c r="AH39" s="2016"/>
      <c r="AI39" s="2016"/>
      <c r="AJ39" s="2016"/>
      <c r="AK39" s="2016"/>
      <c r="AL39" s="2016"/>
      <c r="AM39" s="2016"/>
      <c r="AN39" s="2016"/>
      <c r="AO39" s="2016"/>
      <c r="AP39" s="2016"/>
      <c r="AQ39" s="2016"/>
      <c r="AR39" s="2016"/>
      <c r="AS39" s="2016"/>
      <c r="AT39" s="2016"/>
      <c r="AU39" s="2016"/>
      <c r="AV39" s="2016"/>
      <c r="AW39" s="2016"/>
      <c r="AX39" s="2016"/>
      <c r="AY39" s="2016"/>
      <c r="AZ39" s="2016"/>
      <c r="BA39" s="2016"/>
      <c r="BB39" s="2016"/>
      <c r="BC39" s="2016"/>
      <c r="BD39" s="2016"/>
      <c r="BE39" s="2016"/>
      <c r="BF39" s="2016"/>
      <c r="BG39" s="2016"/>
      <c r="BH39" s="2016"/>
      <c r="BI39" s="2016"/>
      <c r="BJ39" s="2016"/>
      <c r="BK39" s="2016"/>
      <c r="BL39" s="2016"/>
      <c r="BM39" s="2016"/>
      <c r="BN39" s="2016"/>
      <c r="BO39" s="2016"/>
      <c r="BP39" s="2016"/>
      <c r="BQ39" s="2016"/>
      <c r="BR39" s="2016"/>
      <c r="BS39" s="2016"/>
      <c r="BT39" s="2017"/>
      <c r="BU39" s="787">
        <v>4124</v>
      </c>
      <c r="BV39" s="2012" t="s">
        <v>39</v>
      </c>
      <c r="BW39" s="2013"/>
      <c r="BX39" s="1990">
        <v>1596168</v>
      </c>
      <c r="BY39" s="1990"/>
      <c r="BZ39" s="1990"/>
      <c r="CA39" s="1990"/>
      <c r="CB39" s="1990"/>
      <c r="CC39" s="1990"/>
      <c r="CD39" s="1990"/>
      <c r="CE39" s="1990"/>
      <c r="CF39" s="1990"/>
      <c r="CG39" s="1990"/>
      <c r="CH39" s="1990"/>
      <c r="CI39" s="1990"/>
      <c r="CJ39" s="1990"/>
      <c r="CK39" s="2014" t="s">
        <v>40</v>
      </c>
      <c r="CL39" s="2015"/>
      <c r="CM39" s="2018" t="s">
        <v>39</v>
      </c>
      <c r="CN39" s="2018"/>
      <c r="CO39" s="1990">
        <v>1048729</v>
      </c>
      <c r="CP39" s="1990"/>
      <c r="CQ39" s="1990"/>
      <c r="CR39" s="1990"/>
      <c r="CS39" s="1990"/>
      <c r="CT39" s="1990"/>
      <c r="CU39" s="1990"/>
      <c r="CV39" s="1990"/>
      <c r="CW39" s="1990"/>
      <c r="CX39" s="1990"/>
      <c r="CY39" s="1990"/>
      <c r="CZ39" s="1990"/>
      <c r="DA39" s="1990"/>
      <c r="DB39" s="2018" t="s">
        <v>40</v>
      </c>
      <c r="DC39" s="2019"/>
    </row>
    <row r="40" spans="1:108" ht="13.5" customHeight="1">
      <c r="B40" s="301"/>
      <c r="C40" s="2016" t="s">
        <v>1407</v>
      </c>
      <c r="D40" s="2016"/>
      <c r="E40" s="2016"/>
      <c r="F40" s="2016"/>
      <c r="G40" s="2016"/>
      <c r="H40" s="2016"/>
      <c r="I40" s="2016"/>
      <c r="J40" s="2016"/>
      <c r="K40" s="2016"/>
      <c r="L40" s="2016"/>
      <c r="M40" s="2016"/>
      <c r="N40" s="2016"/>
      <c r="O40" s="2016"/>
      <c r="P40" s="2016"/>
      <c r="Q40" s="2016"/>
      <c r="R40" s="2016"/>
      <c r="S40" s="2016"/>
      <c r="T40" s="2016"/>
      <c r="U40" s="2016"/>
      <c r="V40" s="2016"/>
      <c r="W40" s="2016"/>
      <c r="X40" s="2016"/>
      <c r="Y40" s="2016"/>
      <c r="Z40" s="2016"/>
      <c r="AA40" s="2016"/>
      <c r="AB40" s="2016"/>
      <c r="AC40" s="2016"/>
      <c r="AD40" s="2016"/>
      <c r="AE40" s="2016"/>
      <c r="AF40" s="2016"/>
      <c r="AG40" s="2016"/>
      <c r="AH40" s="2016"/>
      <c r="AI40" s="2016"/>
      <c r="AJ40" s="2016"/>
      <c r="AK40" s="2016"/>
      <c r="AL40" s="2016"/>
      <c r="AM40" s="2016"/>
      <c r="AN40" s="2016"/>
      <c r="AO40" s="2016"/>
      <c r="AP40" s="2016"/>
      <c r="AQ40" s="2016"/>
      <c r="AR40" s="2016"/>
      <c r="AS40" s="2016"/>
      <c r="AT40" s="2016"/>
      <c r="AU40" s="2016"/>
      <c r="AV40" s="2016"/>
      <c r="AW40" s="2016"/>
      <c r="AX40" s="2016"/>
      <c r="AY40" s="2016"/>
      <c r="AZ40" s="2016"/>
      <c r="BA40" s="2016"/>
      <c r="BB40" s="2016"/>
      <c r="BC40" s="2016"/>
      <c r="BD40" s="2016"/>
      <c r="BE40" s="2016"/>
      <c r="BF40" s="2016"/>
      <c r="BG40" s="2016"/>
      <c r="BH40" s="2016"/>
      <c r="BI40" s="2016"/>
      <c r="BJ40" s="2016"/>
      <c r="BK40" s="2016"/>
      <c r="BL40" s="2016"/>
      <c r="BM40" s="2016"/>
      <c r="BN40" s="2016"/>
      <c r="BO40" s="2016"/>
      <c r="BP40" s="2016"/>
      <c r="BQ40" s="2016"/>
      <c r="BR40" s="2016"/>
      <c r="BS40" s="2016"/>
      <c r="BT40" s="2017"/>
      <c r="BU40" s="787">
        <v>4129</v>
      </c>
      <c r="BV40" s="2012" t="s">
        <v>39</v>
      </c>
      <c r="BW40" s="2013"/>
      <c r="BX40" s="1990">
        <v>5631606</v>
      </c>
      <c r="BY40" s="1990"/>
      <c r="BZ40" s="1990"/>
      <c r="CA40" s="1990"/>
      <c r="CB40" s="1990"/>
      <c r="CC40" s="1990"/>
      <c r="CD40" s="1990"/>
      <c r="CE40" s="1990"/>
      <c r="CF40" s="1990"/>
      <c r="CG40" s="1990"/>
      <c r="CH40" s="1990"/>
      <c r="CI40" s="1990"/>
      <c r="CJ40" s="1990"/>
      <c r="CK40" s="2014" t="s">
        <v>40</v>
      </c>
      <c r="CL40" s="2015"/>
      <c r="CM40" s="2085" t="s">
        <v>39</v>
      </c>
      <c r="CN40" s="2085"/>
      <c r="CO40" s="1493">
        <v>5188476</v>
      </c>
      <c r="CP40" s="1493"/>
      <c r="CQ40" s="1493"/>
      <c r="CR40" s="1493"/>
      <c r="CS40" s="1493"/>
      <c r="CT40" s="1493"/>
      <c r="CU40" s="1493"/>
      <c r="CV40" s="1493"/>
      <c r="CW40" s="1493"/>
      <c r="CX40" s="1493"/>
      <c r="CY40" s="1493"/>
      <c r="CZ40" s="1493"/>
      <c r="DA40" s="1493"/>
      <c r="DB40" s="2085" t="s">
        <v>40</v>
      </c>
      <c r="DC40" s="2086"/>
      <c r="DD40" s="465"/>
    </row>
    <row r="41" spans="1:108" ht="13.5" customHeight="1">
      <c r="B41" s="464"/>
      <c r="C41" s="2092" t="s">
        <v>1408</v>
      </c>
      <c r="D41" s="2092"/>
      <c r="E41" s="2092"/>
      <c r="F41" s="2092"/>
      <c r="G41" s="2092"/>
      <c r="H41" s="2092"/>
      <c r="I41" s="2092"/>
      <c r="J41" s="2092"/>
      <c r="K41" s="2092"/>
      <c r="L41" s="2092"/>
      <c r="M41" s="2092"/>
      <c r="N41" s="2092"/>
      <c r="O41" s="2092"/>
      <c r="P41" s="2092"/>
      <c r="Q41" s="2092"/>
      <c r="R41" s="2092"/>
      <c r="S41" s="2092"/>
      <c r="T41" s="2092"/>
      <c r="U41" s="2092"/>
      <c r="V41" s="2092"/>
      <c r="W41" s="2092"/>
      <c r="X41" s="2092"/>
      <c r="Y41" s="2092"/>
      <c r="Z41" s="2092"/>
      <c r="AA41" s="2092"/>
      <c r="AB41" s="2092"/>
      <c r="AC41" s="2092"/>
      <c r="AD41" s="2092"/>
      <c r="AE41" s="2092"/>
      <c r="AF41" s="2092"/>
      <c r="AG41" s="2092"/>
      <c r="AH41" s="2092"/>
      <c r="AI41" s="2092"/>
      <c r="AJ41" s="2092"/>
      <c r="AK41" s="2092"/>
      <c r="AL41" s="2092"/>
      <c r="AM41" s="2092"/>
      <c r="AN41" s="2092"/>
      <c r="AO41" s="2092"/>
      <c r="AP41" s="2092"/>
      <c r="AQ41" s="2092"/>
      <c r="AR41" s="2092"/>
      <c r="AS41" s="2092"/>
      <c r="AT41" s="2092"/>
      <c r="AU41" s="2092"/>
      <c r="AV41" s="2092"/>
      <c r="AW41" s="2092"/>
      <c r="AX41" s="2092"/>
      <c r="AY41" s="2092"/>
      <c r="AZ41" s="2092"/>
      <c r="BA41" s="2092"/>
      <c r="BB41" s="2092"/>
      <c r="BC41" s="2092"/>
      <c r="BD41" s="2092"/>
      <c r="BE41" s="2092"/>
      <c r="BF41" s="2092"/>
      <c r="BG41" s="2092"/>
      <c r="BH41" s="2092"/>
      <c r="BI41" s="2092"/>
      <c r="BJ41" s="2092"/>
      <c r="BK41" s="2092"/>
      <c r="BL41" s="2092"/>
      <c r="BM41" s="2092"/>
      <c r="BN41" s="2092"/>
      <c r="BO41" s="2092"/>
      <c r="BP41" s="2092"/>
      <c r="BQ41" s="2092"/>
      <c r="BR41" s="2092"/>
      <c r="BS41" s="2092"/>
      <c r="BT41" s="2093"/>
      <c r="BU41" s="1993">
        <v>412901</v>
      </c>
      <c r="BV41" s="2082" t="s">
        <v>39</v>
      </c>
      <c r="BW41" s="2083"/>
      <c r="BX41" s="1493">
        <v>433</v>
      </c>
      <c r="BY41" s="1493"/>
      <c r="BZ41" s="1493"/>
      <c r="CA41" s="1493"/>
      <c r="CB41" s="1493"/>
      <c r="CC41" s="1493"/>
      <c r="CD41" s="1493"/>
      <c r="CE41" s="1493"/>
      <c r="CF41" s="1493"/>
      <c r="CG41" s="1493"/>
      <c r="CH41" s="1493"/>
      <c r="CI41" s="1493"/>
      <c r="CJ41" s="1493"/>
      <c r="CK41" s="2087" t="s">
        <v>40</v>
      </c>
      <c r="CL41" s="2088"/>
      <c r="CM41" s="2085" t="s">
        <v>39</v>
      </c>
      <c r="CN41" s="2085"/>
      <c r="CO41" s="1493">
        <v>4584</v>
      </c>
      <c r="CP41" s="1493"/>
      <c r="CQ41" s="1493"/>
      <c r="CR41" s="1493"/>
      <c r="CS41" s="1493"/>
      <c r="CT41" s="1493"/>
      <c r="CU41" s="1493"/>
      <c r="CV41" s="1493"/>
      <c r="CW41" s="1493"/>
      <c r="CX41" s="1493"/>
      <c r="CY41" s="1493"/>
      <c r="CZ41" s="1493"/>
      <c r="DA41" s="1493"/>
      <c r="DB41" s="2085" t="s">
        <v>40</v>
      </c>
      <c r="DC41" s="2086"/>
    </row>
    <row r="42" spans="1:108" ht="13.5" customHeight="1">
      <c r="B42" s="465"/>
      <c r="C42" s="1999"/>
      <c r="D42" s="1999"/>
      <c r="E42" s="1999"/>
      <c r="F42" s="1999"/>
      <c r="G42" s="1999"/>
      <c r="H42" s="1999"/>
      <c r="I42" s="1999"/>
      <c r="J42" s="1999"/>
      <c r="K42" s="1999"/>
      <c r="L42" s="1999"/>
      <c r="M42" s="1999"/>
      <c r="N42" s="1999"/>
      <c r="O42" s="1999"/>
      <c r="P42" s="1999"/>
      <c r="Q42" s="1999"/>
      <c r="R42" s="1999"/>
      <c r="S42" s="1999"/>
      <c r="T42" s="1999"/>
      <c r="U42" s="1999"/>
      <c r="V42" s="1999"/>
      <c r="W42" s="1999"/>
      <c r="X42" s="1999"/>
      <c r="Y42" s="1999"/>
      <c r="Z42" s="1999"/>
      <c r="AA42" s="1999"/>
      <c r="AB42" s="1999"/>
      <c r="AC42" s="1999"/>
      <c r="AD42" s="1999"/>
      <c r="AE42" s="1999"/>
      <c r="AF42" s="1999"/>
      <c r="AG42" s="1999"/>
      <c r="AH42" s="1999"/>
      <c r="AI42" s="1999"/>
      <c r="AJ42" s="1999"/>
      <c r="AK42" s="1999"/>
      <c r="AL42" s="1999"/>
      <c r="AM42" s="1999"/>
      <c r="AN42" s="1999"/>
      <c r="AO42" s="1999"/>
      <c r="AP42" s="1999"/>
      <c r="AQ42" s="1999"/>
      <c r="AR42" s="1999"/>
      <c r="AS42" s="1999"/>
      <c r="AT42" s="1999"/>
      <c r="AU42" s="1999"/>
      <c r="AV42" s="1999"/>
      <c r="AW42" s="1999"/>
      <c r="AX42" s="1999"/>
      <c r="AY42" s="1999"/>
      <c r="AZ42" s="1999"/>
      <c r="BA42" s="1999"/>
      <c r="BB42" s="1999"/>
      <c r="BC42" s="1999"/>
      <c r="BD42" s="1999"/>
      <c r="BE42" s="1999"/>
      <c r="BF42" s="1999"/>
      <c r="BG42" s="1999"/>
      <c r="BH42" s="1999"/>
      <c r="BI42" s="1999"/>
      <c r="BJ42" s="1999"/>
      <c r="BK42" s="1999"/>
      <c r="BL42" s="1999"/>
      <c r="BM42" s="1999"/>
      <c r="BN42" s="1999"/>
      <c r="BO42" s="1999"/>
      <c r="BP42" s="1999"/>
      <c r="BQ42" s="1999"/>
      <c r="BR42" s="1999"/>
      <c r="BS42" s="1999"/>
      <c r="BT42" s="2000"/>
      <c r="BU42" s="2094"/>
      <c r="BV42" s="2012"/>
      <c r="BW42" s="2013"/>
      <c r="BX42" s="1990"/>
      <c r="BY42" s="1990"/>
      <c r="BZ42" s="1990"/>
      <c r="CA42" s="1990"/>
      <c r="CB42" s="1990"/>
      <c r="CC42" s="1990"/>
      <c r="CD42" s="1990"/>
      <c r="CE42" s="1990"/>
      <c r="CF42" s="1990"/>
      <c r="CG42" s="1990"/>
      <c r="CH42" s="1990"/>
      <c r="CI42" s="1990"/>
      <c r="CJ42" s="1990"/>
      <c r="CK42" s="2014"/>
      <c r="CL42" s="2015"/>
      <c r="CM42" s="2018"/>
      <c r="CN42" s="2018"/>
      <c r="CO42" s="1990"/>
      <c r="CP42" s="1990"/>
      <c r="CQ42" s="1990"/>
      <c r="CR42" s="1990"/>
      <c r="CS42" s="1990"/>
      <c r="CT42" s="1990"/>
      <c r="CU42" s="1990"/>
      <c r="CV42" s="1990"/>
      <c r="CW42" s="1990"/>
      <c r="CX42" s="1990"/>
      <c r="CY42" s="1990"/>
      <c r="CZ42" s="1990"/>
      <c r="DA42" s="1990"/>
      <c r="DB42" s="2018"/>
      <c r="DC42" s="2019"/>
    </row>
    <row r="43" spans="1:108" ht="13.5" customHeight="1">
      <c r="B43" s="464"/>
      <c r="C43" s="1996" t="s">
        <v>1409</v>
      </c>
      <c r="D43" s="1996"/>
      <c r="E43" s="1996"/>
      <c r="F43" s="1996"/>
      <c r="G43" s="1996"/>
      <c r="H43" s="1996"/>
      <c r="I43" s="1996"/>
      <c r="J43" s="1996"/>
      <c r="K43" s="1996"/>
      <c r="L43" s="1996"/>
      <c r="M43" s="1996"/>
      <c r="N43" s="1996"/>
      <c r="O43" s="1996"/>
      <c r="P43" s="1996"/>
      <c r="Q43" s="1996"/>
      <c r="R43" s="1996"/>
      <c r="S43" s="1996"/>
      <c r="T43" s="1996"/>
      <c r="U43" s="1996"/>
      <c r="V43" s="1996"/>
      <c r="W43" s="1996"/>
      <c r="X43" s="1996"/>
      <c r="Y43" s="1996"/>
      <c r="Z43" s="1996"/>
      <c r="AA43" s="1996"/>
      <c r="AB43" s="1996"/>
      <c r="AC43" s="1996"/>
      <c r="AD43" s="1996"/>
      <c r="AE43" s="1996"/>
      <c r="AF43" s="1996"/>
      <c r="AG43" s="1996"/>
      <c r="AH43" s="1996"/>
      <c r="AI43" s="1996"/>
      <c r="AJ43" s="1996"/>
      <c r="AK43" s="1996"/>
      <c r="AL43" s="1996"/>
      <c r="AM43" s="1996"/>
      <c r="AN43" s="1996"/>
      <c r="AO43" s="1996"/>
      <c r="AP43" s="1996"/>
      <c r="AQ43" s="1996"/>
      <c r="AR43" s="1996"/>
      <c r="AS43" s="1996"/>
      <c r="AT43" s="1996"/>
      <c r="AU43" s="1996"/>
      <c r="AV43" s="1996"/>
      <c r="AW43" s="1996"/>
      <c r="AX43" s="1996"/>
      <c r="AY43" s="1996"/>
      <c r="AZ43" s="1996"/>
      <c r="BA43" s="1996"/>
      <c r="BB43" s="1996"/>
      <c r="BC43" s="1996"/>
      <c r="BD43" s="1996"/>
      <c r="BE43" s="1996"/>
      <c r="BF43" s="1996"/>
      <c r="BG43" s="1996"/>
      <c r="BH43" s="1996"/>
      <c r="BI43" s="1996"/>
      <c r="BJ43" s="1996"/>
      <c r="BK43" s="1996"/>
      <c r="BL43" s="1996"/>
      <c r="BM43" s="1996"/>
      <c r="BN43" s="1996"/>
      <c r="BO43" s="1996"/>
      <c r="BP43" s="1996"/>
      <c r="BQ43" s="1996"/>
      <c r="BR43" s="1996"/>
      <c r="BS43" s="1996"/>
      <c r="BT43" s="1997"/>
      <c r="BU43" s="2046">
        <v>4100</v>
      </c>
      <c r="BV43" s="2096">
        <f>BV18-BX32</f>
        <v>12182873</v>
      </c>
      <c r="BW43" s="2084"/>
      <c r="BX43" s="2084"/>
      <c r="BY43" s="2084"/>
      <c r="BZ43" s="2084"/>
      <c r="CA43" s="2084"/>
      <c r="CB43" s="2084"/>
      <c r="CC43" s="2084"/>
      <c r="CD43" s="2084"/>
      <c r="CE43" s="2084"/>
      <c r="CF43" s="2084"/>
      <c r="CG43" s="2084"/>
      <c r="CH43" s="2084"/>
      <c r="CI43" s="2084"/>
      <c r="CJ43" s="2084"/>
      <c r="CK43" s="2084"/>
      <c r="CL43" s="2097"/>
      <c r="CM43" s="2096">
        <f>CM18-CO32</f>
        <v>7890285</v>
      </c>
      <c r="CN43" s="2084"/>
      <c r="CO43" s="2084"/>
      <c r="CP43" s="2084"/>
      <c r="CQ43" s="2084"/>
      <c r="CR43" s="2084"/>
      <c r="CS43" s="2084"/>
      <c r="CT43" s="2084"/>
      <c r="CU43" s="2084"/>
      <c r="CV43" s="2084"/>
      <c r="CW43" s="2084"/>
      <c r="CX43" s="2084"/>
      <c r="CY43" s="2084"/>
      <c r="CZ43" s="2084"/>
      <c r="DA43" s="2084"/>
      <c r="DB43" s="2084"/>
      <c r="DC43" s="2097"/>
    </row>
    <row r="44" spans="1:108" ht="13.5" customHeight="1" thickBot="1">
      <c r="A44" s="571" t="s">
        <v>1374</v>
      </c>
      <c r="B44" s="299"/>
      <c r="C44" s="2098"/>
      <c r="D44" s="2098"/>
      <c r="E44" s="2098"/>
      <c r="F44" s="2098"/>
      <c r="G44" s="2098"/>
      <c r="H44" s="2098"/>
      <c r="I44" s="2098"/>
      <c r="J44" s="2098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098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2098"/>
      <c r="AO44" s="2098"/>
      <c r="AP44" s="2098"/>
      <c r="AQ44" s="2098"/>
      <c r="AR44" s="2098"/>
      <c r="AS44" s="2098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9"/>
      <c r="BU44" s="2095"/>
      <c r="BV44" s="2060"/>
      <c r="BW44" s="2061"/>
      <c r="BX44" s="2061"/>
      <c r="BY44" s="2061"/>
      <c r="BZ44" s="2061"/>
      <c r="CA44" s="2061"/>
      <c r="CB44" s="2061"/>
      <c r="CC44" s="2061"/>
      <c r="CD44" s="2061"/>
      <c r="CE44" s="2061"/>
      <c r="CF44" s="2061"/>
      <c r="CG44" s="2061"/>
      <c r="CH44" s="2061"/>
      <c r="CI44" s="2061"/>
      <c r="CJ44" s="2061"/>
      <c r="CK44" s="2061"/>
      <c r="CL44" s="2062"/>
      <c r="CM44" s="2060"/>
      <c r="CN44" s="2061"/>
      <c r="CO44" s="2061"/>
      <c r="CP44" s="2061"/>
      <c r="CQ44" s="2061"/>
      <c r="CR44" s="2061"/>
      <c r="CS44" s="2061"/>
      <c r="CT44" s="2061"/>
      <c r="CU44" s="2061"/>
      <c r="CV44" s="2061"/>
      <c r="CW44" s="2061"/>
      <c r="CX44" s="2061"/>
      <c r="CY44" s="2061"/>
      <c r="CZ44" s="2061"/>
      <c r="DA44" s="2061"/>
      <c r="DB44" s="2061"/>
      <c r="DC44" s="2062"/>
    </row>
    <row r="45" spans="1:108" ht="27" customHeight="1">
      <c r="B45" s="788"/>
      <c r="C45" s="2107" t="s">
        <v>1410</v>
      </c>
      <c r="D45" s="2107"/>
      <c r="E45" s="2107"/>
      <c r="F45" s="2107"/>
      <c r="G45" s="2107"/>
      <c r="H45" s="2107"/>
      <c r="I45" s="2107"/>
      <c r="J45" s="2107"/>
      <c r="K45" s="2107"/>
      <c r="L45" s="2107"/>
      <c r="M45" s="2107"/>
      <c r="N45" s="2107"/>
      <c r="O45" s="2107"/>
      <c r="P45" s="2107"/>
      <c r="Q45" s="2107"/>
      <c r="R45" s="2107"/>
      <c r="S45" s="2107"/>
      <c r="T45" s="2107"/>
      <c r="U45" s="2107"/>
      <c r="V45" s="2107"/>
      <c r="W45" s="2107"/>
      <c r="X45" s="2107"/>
      <c r="Y45" s="2107"/>
      <c r="Z45" s="2107"/>
      <c r="AA45" s="2107"/>
      <c r="AB45" s="2107"/>
      <c r="AC45" s="2107"/>
      <c r="AD45" s="2107"/>
      <c r="AE45" s="2107"/>
      <c r="AF45" s="2107"/>
      <c r="AG45" s="2107"/>
      <c r="AH45" s="2107"/>
      <c r="AI45" s="2107"/>
      <c r="AJ45" s="2107"/>
      <c r="AK45" s="2107"/>
      <c r="AL45" s="2107"/>
      <c r="AM45" s="2107"/>
      <c r="AN45" s="2107"/>
      <c r="AO45" s="2107"/>
      <c r="AP45" s="2107"/>
      <c r="AQ45" s="2107"/>
      <c r="AR45" s="2107"/>
      <c r="AS45" s="2107"/>
      <c r="AT45" s="2107"/>
      <c r="AU45" s="2107"/>
      <c r="AV45" s="2107"/>
      <c r="AW45" s="2107"/>
      <c r="AX45" s="2107"/>
      <c r="AY45" s="2107"/>
      <c r="AZ45" s="2107"/>
      <c r="BA45" s="2107"/>
      <c r="BB45" s="2107"/>
      <c r="BC45" s="2107"/>
      <c r="BD45" s="2107"/>
      <c r="BE45" s="2107"/>
      <c r="BF45" s="2107"/>
      <c r="BG45" s="2107"/>
      <c r="BH45" s="2107"/>
      <c r="BI45" s="2107"/>
      <c r="BJ45" s="2107"/>
      <c r="BK45" s="2107"/>
      <c r="BL45" s="2107"/>
      <c r="BM45" s="2107"/>
      <c r="BN45" s="2107"/>
      <c r="BO45" s="2107"/>
      <c r="BP45" s="2107"/>
      <c r="BQ45" s="2107"/>
      <c r="BR45" s="2107"/>
      <c r="BS45" s="2107"/>
      <c r="BT45" s="2108"/>
      <c r="BU45" s="2058">
        <v>4210</v>
      </c>
      <c r="BV45" s="2100">
        <f>BV47+BV50+BV52+BV54+BV56</f>
        <v>57739</v>
      </c>
      <c r="BW45" s="2101"/>
      <c r="BX45" s="2101"/>
      <c r="BY45" s="2101"/>
      <c r="BZ45" s="2101"/>
      <c r="CA45" s="2101"/>
      <c r="CB45" s="2101"/>
      <c r="CC45" s="2101"/>
      <c r="CD45" s="2101"/>
      <c r="CE45" s="2101"/>
      <c r="CF45" s="2101"/>
      <c r="CG45" s="2101"/>
      <c r="CH45" s="2101"/>
      <c r="CI45" s="2101"/>
      <c r="CJ45" s="2101"/>
      <c r="CK45" s="2101"/>
      <c r="CL45" s="2102"/>
      <c r="CM45" s="2100">
        <f>CM47+CM50+CM52+CM54+CM56</f>
        <v>442292</v>
      </c>
      <c r="CN45" s="2101"/>
      <c r="CO45" s="2101"/>
      <c r="CP45" s="2101"/>
      <c r="CQ45" s="2101"/>
      <c r="CR45" s="2101"/>
      <c r="CS45" s="2101"/>
      <c r="CT45" s="2101"/>
      <c r="CU45" s="2101"/>
      <c r="CV45" s="2101"/>
      <c r="CW45" s="2101"/>
      <c r="CX45" s="2101"/>
      <c r="CY45" s="2101"/>
      <c r="CZ45" s="2101"/>
      <c r="DA45" s="2101"/>
      <c r="DB45" s="2101"/>
      <c r="DC45" s="2102"/>
    </row>
    <row r="46" spans="1:108" ht="13.5" customHeight="1">
      <c r="A46" s="571" t="s">
        <v>1373</v>
      </c>
      <c r="B46" s="789"/>
      <c r="C46" s="1988" t="s">
        <v>1393</v>
      </c>
      <c r="D46" s="1988"/>
      <c r="E46" s="1988"/>
      <c r="F46" s="1988"/>
      <c r="G46" s="1988"/>
      <c r="H46" s="1988"/>
      <c r="I46" s="1988"/>
      <c r="J46" s="1988"/>
      <c r="K46" s="1988"/>
      <c r="L46" s="1988"/>
      <c r="M46" s="1988"/>
      <c r="N46" s="1988"/>
      <c r="O46" s="1988"/>
      <c r="P46" s="1988"/>
      <c r="Q46" s="1988"/>
      <c r="R46" s="1988"/>
      <c r="S46" s="1988"/>
      <c r="T46" s="1988"/>
      <c r="U46" s="1988"/>
      <c r="V46" s="1988"/>
      <c r="W46" s="1988"/>
      <c r="X46" s="1988"/>
      <c r="Y46" s="1988"/>
      <c r="Z46" s="1988"/>
      <c r="AA46" s="1988"/>
      <c r="AB46" s="1988"/>
      <c r="AC46" s="1988"/>
      <c r="AD46" s="1988"/>
      <c r="AE46" s="1988"/>
      <c r="AF46" s="1988"/>
      <c r="AG46" s="1988"/>
      <c r="AH46" s="1988"/>
      <c r="AI46" s="1988"/>
      <c r="AJ46" s="1988"/>
      <c r="AK46" s="1988"/>
      <c r="AL46" s="1988"/>
      <c r="AM46" s="1988"/>
      <c r="AN46" s="1988"/>
      <c r="AO46" s="1988"/>
      <c r="AP46" s="1988"/>
      <c r="AQ46" s="1988"/>
      <c r="AR46" s="1988"/>
      <c r="AS46" s="1988"/>
      <c r="AT46" s="1988"/>
      <c r="AU46" s="1988"/>
      <c r="AV46" s="1988"/>
      <c r="AW46" s="1988"/>
      <c r="AX46" s="1988"/>
      <c r="AY46" s="1988"/>
      <c r="AZ46" s="1988"/>
      <c r="BA46" s="1988"/>
      <c r="BB46" s="1988"/>
      <c r="BC46" s="1988"/>
      <c r="BD46" s="1988"/>
      <c r="BE46" s="1988"/>
      <c r="BF46" s="1988"/>
      <c r="BG46" s="1988"/>
      <c r="BH46" s="1988"/>
      <c r="BI46" s="1988"/>
      <c r="BJ46" s="1988"/>
      <c r="BK46" s="1988"/>
      <c r="BL46" s="1988"/>
      <c r="BM46" s="1988"/>
      <c r="BN46" s="1988"/>
      <c r="BO46" s="1988"/>
      <c r="BP46" s="1988"/>
      <c r="BQ46" s="1988"/>
      <c r="BR46" s="1988"/>
      <c r="BS46" s="1988"/>
      <c r="BT46" s="1989"/>
      <c r="BU46" s="2059"/>
      <c r="BV46" s="2063"/>
      <c r="BW46" s="2064"/>
      <c r="BX46" s="2064"/>
      <c r="BY46" s="2064"/>
      <c r="BZ46" s="2064"/>
      <c r="CA46" s="2064"/>
      <c r="CB46" s="2064"/>
      <c r="CC46" s="2064"/>
      <c r="CD46" s="2064"/>
      <c r="CE46" s="2064"/>
      <c r="CF46" s="2064"/>
      <c r="CG46" s="2064"/>
      <c r="CH46" s="2064"/>
      <c r="CI46" s="2064"/>
      <c r="CJ46" s="2064"/>
      <c r="CK46" s="2064"/>
      <c r="CL46" s="2065"/>
      <c r="CM46" s="2063"/>
      <c r="CN46" s="2064"/>
      <c r="CO46" s="2064"/>
      <c r="CP46" s="2064"/>
      <c r="CQ46" s="2064"/>
      <c r="CR46" s="2064"/>
      <c r="CS46" s="2064"/>
      <c r="CT46" s="2064"/>
      <c r="CU46" s="2064"/>
      <c r="CV46" s="2064"/>
      <c r="CW46" s="2064"/>
      <c r="CX46" s="2064"/>
      <c r="CY46" s="2064"/>
      <c r="CZ46" s="2064"/>
      <c r="DA46" s="2064"/>
      <c r="DB46" s="2064"/>
      <c r="DC46" s="2065"/>
    </row>
    <row r="47" spans="1:108" ht="13.5" customHeight="1">
      <c r="B47" s="2103" t="s">
        <v>518</v>
      </c>
      <c r="C47" s="1996"/>
      <c r="D47" s="1996"/>
      <c r="E47" s="1996"/>
      <c r="F47" s="1996"/>
      <c r="G47" s="1996"/>
      <c r="H47" s="1996"/>
      <c r="I47" s="1996"/>
      <c r="J47" s="1996"/>
      <c r="K47" s="1996"/>
      <c r="L47" s="1996"/>
      <c r="M47" s="1996"/>
      <c r="N47" s="1996"/>
      <c r="O47" s="1996"/>
      <c r="P47" s="1996"/>
      <c r="Q47" s="1996"/>
      <c r="R47" s="1996"/>
      <c r="S47" s="1996"/>
      <c r="T47" s="1996"/>
      <c r="U47" s="1996"/>
      <c r="V47" s="1996"/>
      <c r="W47" s="1996"/>
      <c r="X47" s="1996"/>
      <c r="Y47" s="1996"/>
      <c r="Z47" s="1996"/>
      <c r="AA47" s="1996"/>
      <c r="AB47" s="1996"/>
      <c r="AC47" s="1996"/>
      <c r="AD47" s="1996"/>
      <c r="AE47" s="1996"/>
      <c r="AF47" s="1996"/>
      <c r="AG47" s="1996"/>
      <c r="AH47" s="1996"/>
      <c r="AI47" s="1996"/>
      <c r="AJ47" s="1996"/>
      <c r="AK47" s="1996"/>
      <c r="AL47" s="1996"/>
      <c r="AM47" s="1996"/>
      <c r="AN47" s="1996"/>
      <c r="AO47" s="1996"/>
      <c r="AP47" s="1996"/>
      <c r="AQ47" s="1996"/>
      <c r="AR47" s="1996"/>
      <c r="AS47" s="1996"/>
      <c r="AT47" s="1996"/>
      <c r="AU47" s="1996"/>
      <c r="AV47" s="1996"/>
      <c r="AW47" s="1996"/>
      <c r="AX47" s="1996"/>
      <c r="AY47" s="1996"/>
      <c r="AZ47" s="1996"/>
      <c r="BA47" s="1996"/>
      <c r="BB47" s="1996"/>
      <c r="BC47" s="1996"/>
      <c r="BD47" s="1996"/>
      <c r="BE47" s="1996"/>
      <c r="BF47" s="1996"/>
      <c r="BG47" s="1996"/>
      <c r="BH47" s="1996"/>
      <c r="BI47" s="1996"/>
      <c r="BJ47" s="1996"/>
      <c r="BK47" s="1996"/>
      <c r="BL47" s="1996"/>
      <c r="BM47" s="1996"/>
      <c r="BN47" s="1996"/>
      <c r="BO47" s="1996"/>
      <c r="BP47" s="1996"/>
      <c r="BQ47" s="1996"/>
      <c r="BR47" s="1996"/>
      <c r="BS47" s="1996"/>
      <c r="BT47" s="1997"/>
      <c r="BU47" s="2104" t="s">
        <v>522</v>
      </c>
      <c r="BV47" s="1492">
        <v>56893</v>
      </c>
      <c r="BW47" s="1493"/>
      <c r="BX47" s="1493"/>
      <c r="BY47" s="1493"/>
      <c r="BZ47" s="1493"/>
      <c r="CA47" s="1493"/>
      <c r="CB47" s="1493"/>
      <c r="CC47" s="1493"/>
      <c r="CD47" s="1493"/>
      <c r="CE47" s="1493"/>
      <c r="CF47" s="1493"/>
      <c r="CG47" s="1493"/>
      <c r="CH47" s="1493"/>
      <c r="CI47" s="1493"/>
      <c r="CJ47" s="1493"/>
      <c r="CK47" s="1493"/>
      <c r="CL47" s="1494"/>
      <c r="CM47" s="1492">
        <v>36786</v>
      </c>
      <c r="CN47" s="1493"/>
      <c r="CO47" s="1493"/>
      <c r="CP47" s="1493"/>
      <c r="CQ47" s="1493"/>
      <c r="CR47" s="1493"/>
      <c r="CS47" s="1493"/>
      <c r="CT47" s="1493"/>
      <c r="CU47" s="1493"/>
      <c r="CV47" s="1493"/>
      <c r="CW47" s="1493"/>
      <c r="CX47" s="1493"/>
      <c r="CY47" s="1493"/>
      <c r="CZ47" s="1493"/>
      <c r="DA47" s="1493"/>
      <c r="DB47" s="1493"/>
      <c r="DC47" s="1494"/>
      <c r="DD47" s="299"/>
    </row>
    <row r="48" spans="1:108" ht="13.5" customHeight="1">
      <c r="B48" s="2106" t="s">
        <v>1411</v>
      </c>
      <c r="C48" s="2074"/>
      <c r="D48" s="2074"/>
      <c r="E48" s="2074"/>
      <c r="F48" s="2074"/>
      <c r="G48" s="2074"/>
      <c r="H48" s="2074"/>
      <c r="I48" s="2074"/>
      <c r="J48" s="2074"/>
      <c r="K48" s="2074"/>
      <c r="L48" s="2074"/>
      <c r="M48" s="2074"/>
      <c r="N48" s="2074"/>
      <c r="O48" s="2074"/>
      <c r="P48" s="2074"/>
      <c r="Q48" s="2074"/>
      <c r="R48" s="2074"/>
      <c r="S48" s="2074"/>
      <c r="T48" s="2074"/>
      <c r="U48" s="2074"/>
      <c r="V48" s="2074"/>
      <c r="W48" s="2074"/>
      <c r="X48" s="2074"/>
      <c r="Y48" s="2074"/>
      <c r="Z48" s="2074"/>
      <c r="AA48" s="2074"/>
      <c r="AB48" s="2074"/>
      <c r="AC48" s="2074"/>
      <c r="AD48" s="2074"/>
      <c r="AE48" s="2074"/>
      <c r="AF48" s="2074"/>
      <c r="AG48" s="2074"/>
      <c r="AH48" s="2074"/>
      <c r="AI48" s="2074"/>
      <c r="AJ48" s="2074"/>
      <c r="AK48" s="2074"/>
      <c r="AL48" s="2074"/>
      <c r="AM48" s="2074"/>
      <c r="AN48" s="2074"/>
      <c r="AO48" s="2074"/>
      <c r="AP48" s="2074"/>
      <c r="AQ48" s="2074"/>
      <c r="AR48" s="2074"/>
      <c r="AS48" s="2074"/>
      <c r="AT48" s="2074"/>
      <c r="AU48" s="2074"/>
      <c r="AV48" s="2074"/>
      <c r="AW48" s="2074"/>
      <c r="AX48" s="2074"/>
      <c r="AY48" s="2074"/>
      <c r="AZ48" s="2074"/>
      <c r="BA48" s="2074"/>
      <c r="BB48" s="2074"/>
      <c r="BC48" s="2074"/>
      <c r="BD48" s="2074"/>
      <c r="BE48" s="2074"/>
      <c r="BF48" s="2074"/>
      <c r="BG48" s="2074"/>
      <c r="BH48" s="2074"/>
      <c r="BI48" s="2074"/>
      <c r="BJ48" s="2074"/>
      <c r="BK48" s="2074"/>
      <c r="BL48" s="2074"/>
      <c r="BM48" s="2074"/>
      <c r="BN48" s="2074"/>
      <c r="BO48" s="2074"/>
      <c r="BP48" s="2074"/>
      <c r="BQ48" s="2074"/>
      <c r="BR48" s="2074"/>
      <c r="BS48" s="2074"/>
      <c r="BT48" s="2075"/>
      <c r="BU48" s="2105"/>
      <c r="BV48" s="2066"/>
      <c r="BW48" s="1990"/>
      <c r="BX48" s="1990"/>
      <c r="BY48" s="1990"/>
      <c r="BZ48" s="1990"/>
      <c r="CA48" s="1990"/>
      <c r="CB48" s="1990"/>
      <c r="CC48" s="1990"/>
      <c r="CD48" s="1990"/>
      <c r="CE48" s="1990"/>
      <c r="CF48" s="1990"/>
      <c r="CG48" s="1990"/>
      <c r="CH48" s="1990"/>
      <c r="CI48" s="1990"/>
      <c r="CJ48" s="1990"/>
      <c r="CK48" s="1990"/>
      <c r="CL48" s="2067"/>
      <c r="CM48" s="2066"/>
      <c r="CN48" s="1990"/>
      <c r="CO48" s="1990"/>
      <c r="CP48" s="1990"/>
      <c r="CQ48" s="1990"/>
      <c r="CR48" s="1990"/>
      <c r="CS48" s="1990"/>
      <c r="CT48" s="1990"/>
      <c r="CU48" s="1990"/>
      <c r="CV48" s="1990"/>
      <c r="CW48" s="1990"/>
      <c r="CX48" s="1990"/>
      <c r="CY48" s="1990"/>
      <c r="CZ48" s="1990"/>
      <c r="DA48" s="1990"/>
      <c r="DB48" s="1990"/>
      <c r="DC48" s="2067"/>
      <c r="DD48" s="299"/>
    </row>
    <row r="49" spans="2:108" ht="27" customHeight="1">
      <c r="B49" s="2003" t="s">
        <v>1412</v>
      </c>
      <c r="C49" s="2004"/>
      <c r="D49" s="2004"/>
      <c r="E49" s="2004"/>
      <c r="F49" s="2004"/>
      <c r="G49" s="2004"/>
      <c r="H49" s="2004"/>
      <c r="I49" s="2004"/>
      <c r="J49" s="2004"/>
      <c r="K49" s="2004"/>
      <c r="L49" s="2004"/>
      <c r="M49" s="2004"/>
      <c r="N49" s="2004"/>
      <c r="O49" s="2004"/>
      <c r="P49" s="2004"/>
      <c r="Q49" s="2004"/>
      <c r="R49" s="2004"/>
      <c r="S49" s="2004"/>
      <c r="T49" s="2004"/>
      <c r="U49" s="2004"/>
      <c r="V49" s="2004"/>
      <c r="W49" s="2004"/>
      <c r="X49" s="2004"/>
      <c r="Y49" s="2004"/>
      <c r="Z49" s="2004"/>
      <c r="AA49" s="2004"/>
      <c r="AB49" s="2004"/>
      <c r="AC49" s="2004"/>
      <c r="AD49" s="2004"/>
      <c r="AE49" s="2004"/>
      <c r="AF49" s="2004"/>
      <c r="AG49" s="2004"/>
      <c r="AH49" s="2004"/>
      <c r="AI49" s="2004"/>
      <c r="AJ49" s="2004"/>
      <c r="AK49" s="2004"/>
      <c r="AL49" s="2004"/>
      <c r="AM49" s="2004"/>
      <c r="AN49" s="2004"/>
      <c r="AO49" s="2004"/>
      <c r="AP49" s="2004"/>
      <c r="AQ49" s="2004"/>
      <c r="AR49" s="2004"/>
      <c r="AS49" s="2004"/>
      <c r="AT49" s="2004"/>
      <c r="AU49" s="2004"/>
      <c r="AV49" s="2004"/>
      <c r="AW49" s="2004"/>
      <c r="AX49" s="2004"/>
      <c r="AY49" s="2004"/>
      <c r="AZ49" s="2004"/>
      <c r="BA49" s="2004"/>
      <c r="BB49" s="2004"/>
      <c r="BC49" s="2004"/>
      <c r="BD49" s="2004"/>
      <c r="BE49" s="2004"/>
      <c r="BF49" s="2004"/>
      <c r="BG49" s="2004"/>
      <c r="BH49" s="2004"/>
      <c r="BI49" s="2004"/>
      <c r="BJ49" s="2004"/>
      <c r="BK49" s="2004"/>
      <c r="BL49" s="2004"/>
      <c r="BM49" s="2004"/>
      <c r="BN49" s="2004"/>
      <c r="BO49" s="2004"/>
      <c r="BP49" s="2004"/>
      <c r="BQ49" s="2004"/>
      <c r="BR49" s="2004"/>
      <c r="BS49" s="2004"/>
      <c r="BT49" s="2005"/>
      <c r="BU49" s="928">
        <v>421101</v>
      </c>
      <c r="BV49" s="1492">
        <v>0</v>
      </c>
      <c r="BW49" s="1493"/>
      <c r="BX49" s="1493"/>
      <c r="BY49" s="1493"/>
      <c r="BZ49" s="1493"/>
      <c r="CA49" s="1493"/>
      <c r="CB49" s="1493"/>
      <c r="CC49" s="1493"/>
      <c r="CD49" s="1493"/>
      <c r="CE49" s="1493"/>
      <c r="CF49" s="1493"/>
      <c r="CG49" s="1493"/>
      <c r="CH49" s="1493"/>
      <c r="CI49" s="1493"/>
      <c r="CJ49" s="1493"/>
      <c r="CK49" s="1493"/>
      <c r="CL49" s="1494"/>
      <c r="CM49" s="1492">
        <v>0</v>
      </c>
      <c r="CN49" s="1493"/>
      <c r="CO49" s="1493"/>
      <c r="CP49" s="1493"/>
      <c r="CQ49" s="1493"/>
      <c r="CR49" s="1493"/>
      <c r="CS49" s="1493"/>
      <c r="CT49" s="1493"/>
      <c r="CU49" s="1493"/>
      <c r="CV49" s="1493"/>
      <c r="CW49" s="1493"/>
      <c r="CX49" s="1493"/>
      <c r="CY49" s="1493"/>
      <c r="CZ49" s="1493"/>
      <c r="DA49" s="1493"/>
      <c r="DB49" s="1493"/>
      <c r="DC49" s="1494"/>
      <c r="DD49" s="299"/>
    </row>
    <row r="50" spans="2:108" ht="13.5" customHeight="1">
      <c r="B50" s="790"/>
      <c r="C50" s="1988" t="s">
        <v>1413</v>
      </c>
      <c r="D50" s="1988"/>
      <c r="E50" s="1988"/>
      <c r="F50" s="1988"/>
      <c r="G50" s="1988"/>
      <c r="H50" s="1988"/>
      <c r="I50" s="1988"/>
      <c r="J50" s="1988"/>
      <c r="K50" s="1988"/>
      <c r="L50" s="1988"/>
      <c r="M50" s="1988"/>
      <c r="N50" s="1988"/>
      <c r="O50" s="1988"/>
      <c r="P50" s="1988"/>
      <c r="Q50" s="1988"/>
      <c r="R50" s="1988"/>
      <c r="S50" s="1988"/>
      <c r="T50" s="1988"/>
      <c r="U50" s="1988"/>
      <c r="V50" s="1988"/>
      <c r="W50" s="1988"/>
      <c r="X50" s="1988"/>
      <c r="Y50" s="1988"/>
      <c r="Z50" s="1988"/>
      <c r="AA50" s="1988"/>
      <c r="AB50" s="1988"/>
      <c r="AC50" s="1988"/>
      <c r="AD50" s="1988"/>
      <c r="AE50" s="1988"/>
      <c r="AF50" s="1988"/>
      <c r="AG50" s="1988"/>
      <c r="AH50" s="1988"/>
      <c r="AI50" s="1988"/>
      <c r="AJ50" s="1988"/>
      <c r="AK50" s="1988"/>
      <c r="AL50" s="1988"/>
      <c r="AM50" s="1988"/>
      <c r="AN50" s="1988"/>
      <c r="AO50" s="1988"/>
      <c r="AP50" s="1988"/>
      <c r="AQ50" s="1988"/>
      <c r="AR50" s="1988"/>
      <c r="AS50" s="1988"/>
      <c r="AT50" s="1988"/>
      <c r="AU50" s="1988"/>
      <c r="AV50" s="1988"/>
      <c r="AW50" s="1988"/>
      <c r="AX50" s="1988"/>
      <c r="AY50" s="1988"/>
      <c r="AZ50" s="1988"/>
      <c r="BA50" s="1988"/>
      <c r="BB50" s="1988"/>
      <c r="BC50" s="1988"/>
      <c r="BD50" s="1988"/>
      <c r="BE50" s="1988"/>
      <c r="BF50" s="1988"/>
      <c r="BG50" s="1988"/>
      <c r="BH50" s="1988"/>
      <c r="BI50" s="1988"/>
      <c r="BJ50" s="1988"/>
      <c r="BK50" s="1988"/>
      <c r="BL50" s="1988"/>
      <c r="BM50" s="1988"/>
      <c r="BN50" s="1988"/>
      <c r="BO50" s="1988"/>
      <c r="BP50" s="1988"/>
      <c r="BQ50" s="1988"/>
      <c r="BR50" s="1988"/>
      <c r="BS50" s="1988"/>
      <c r="BT50" s="1989"/>
      <c r="BU50" s="929">
        <v>4212</v>
      </c>
      <c r="BV50" s="2001">
        <v>0</v>
      </c>
      <c r="BW50" s="1958"/>
      <c r="BX50" s="1958"/>
      <c r="BY50" s="1958"/>
      <c r="BZ50" s="1958"/>
      <c r="CA50" s="1958"/>
      <c r="CB50" s="1958"/>
      <c r="CC50" s="1958"/>
      <c r="CD50" s="1958"/>
      <c r="CE50" s="1958"/>
      <c r="CF50" s="1958"/>
      <c r="CG50" s="1958"/>
      <c r="CH50" s="1958"/>
      <c r="CI50" s="1958"/>
      <c r="CJ50" s="1958"/>
      <c r="CK50" s="1958"/>
      <c r="CL50" s="1959"/>
      <c r="CM50" s="2002">
        <v>0</v>
      </c>
      <c r="CN50" s="1958"/>
      <c r="CO50" s="1958"/>
      <c r="CP50" s="1958"/>
      <c r="CQ50" s="1958"/>
      <c r="CR50" s="1958"/>
      <c r="CS50" s="1958"/>
      <c r="CT50" s="1958"/>
      <c r="CU50" s="1958"/>
      <c r="CV50" s="1958"/>
      <c r="CW50" s="1958"/>
      <c r="CX50" s="1958"/>
      <c r="CY50" s="1958"/>
      <c r="CZ50" s="1958"/>
      <c r="DA50" s="1958"/>
      <c r="DB50" s="1958"/>
      <c r="DC50" s="1959"/>
    </row>
    <row r="51" spans="2:108" ht="29.25" customHeight="1">
      <c r="B51" s="2009" t="s">
        <v>1414</v>
      </c>
      <c r="C51" s="2010"/>
      <c r="D51" s="2010"/>
      <c r="E51" s="2010"/>
      <c r="F51" s="2010"/>
      <c r="G51" s="2010"/>
      <c r="H51" s="2010"/>
      <c r="I51" s="2010"/>
      <c r="J51" s="2010"/>
      <c r="K51" s="2010"/>
      <c r="L51" s="2010"/>
      <c r="M51" s="2010"/>
      <c r="N51" s="2010"/>
      <c r="O51" s="2010"/>
      <c r="P51" s="2010"/>
      <c r="Q51" s="2010"/>
      <c r="R51" s="2010"/>
      <c r="S51" s="2010"/>
      <c r="T51" s="2010"/>
      <c r="U51" s="2010"/>
      <c r="V51" s="2010"/>
      <c r="W51" s="2010"/>
      <c r="X51" s="2010"/>
      <c r="Y51" s="2010"/>
      <c r="Z51" s="2010"/>
      <c r="AA51" s="2010"/>
      <c r="AB51" s="2010"/>
      <c r="AC51" s="2010"/>
      <c r="AD51" s="2010"/>
      <c r="AE51" s="2010"/>
      <c r="AF51" s="2010"/>
      <c r="AG51" s="2010"/>
      <c r="AH51" s="2010"/>
      <c r="AI51" s="2010"/>
      <c r="AJ51" s="2010"/>
      <c r="AK51" s="2010"/>
      <c r="AL51" s="2010"/>
      <c r="AM51" s="2010"/>
      <c r="AN51" s="2010"/>
      <c r="AO51" s="2010"/>
      <c r="AP51" s="2010"/>
      <c r="AQ51" s="2010"/>
      <c r="AR51" s="2010"/>
      <c r="AS51" s="2010"/>
      <c r="AT51" s="2010"/>
      <c r="AU51" s="2010"/>
      <c r="AV51" s="2010"/>
      <c r="AW51" s="2010"/>
      <c r="AX51" s="2010"/>
      <c r="AY51" s="2010"/>
      <c r="AZ51" s="2010"/>
      <c r="BA51" s="2010"/>
      <c r="BB51" s="2010"/>
      <c r="BC51" s="2010"/>
      <c r="BD51" s="2010"/>
      <c r="BE51" s="2010"/>
      <c r="BF51" s="2010"/>
      <c r="BG51" s="2010"/>
      <c r="BH51" s="2010"/>
      <c r="BI51" s="2010"/>
      <c r="BJ51" s="2010"/>
      <c r="BK51" s="2010"/>
      <c r="BL51" s="2010"/>
      <c r="BM51" s="2010"/>
      <c r="BN51" s="2010"/>
      <c r="BO51" s="2010"/>
      <c r="BP51" s="2010"/>
      <c r="BQ51" s="2010"/>
      <c r="BR51" s="2010"/>
      <c r="BS51" s="2010"/>
      <c r="BT51" s="2011"/>
      <c r="BU51" s="929">
        <v>421201</v>
      </c>
      <c r="BV51" s="1492">
        <v>0</v>
      </c>
      <c r="BW51" s="1493"/>
      <c r="BX51" s="1493"/>
      <c r="BY51" s="1493"/>
      <c r="BZ51" s="1493"/>
      <c r="CA51" s="1493"/>
      <c r="CB51" s="1493"/>
      <c r="CC51" s="1493"/>
      <c r="CD51" s="1493"/>
      <c r="CE51" s="1493"/>
      <c r="CF51" s="1493"/>
      <c r="CG51" s="1493"/>
      <c r="CH51" s="1493"/>
      <c r="CI51" s="1493"/>
      <c r="CJ51" s="1493"/>
      <c r="CK51" s="1493"/>
      <c r="CL51" s="1494"/>
      <c r="CM51" s="1492">
        <v>0</v>
      </c>
      <c r="CN51" s="1493"/>
      <c r="CO51" s="1493"/>
      <c r="CP51" s="1493"/>
      <c r="CQ51" s="1493"/>
      <c r="CR51" s="1493"/>
      <c r="CS51" s="1493"/>
      <c r="CT51" s="1493"/>
      <c r="CU51" s="1493"/>
      <c r="CV51" s="1493"/>
      <c r="CW51" s="1493"/>
      <c r="CX51" s="1493"/>
      <c r="CY51" s="1493"/>
      <c r="CZ51" s="1493"/>
      <c r="DA51" s="1493"/>
      <c r="DB51" s="1493"/>
      <c r="DC51" s="1494"/>
    </row>
    <row r="52" spans="2:108" ht="30" customHeight="1">
      <c r="B52" s="792"/>
      <c r="C52" s="2113" t="s">
        <v>1415</v>
      </c>
      <c r="D52" s="2113"/>
      <c r="E52" s="2113"/>
      <c r="F52" s="2113"/>
      <c r="G52" s="2113"/>
      <c r="H52" s="2113"/>
      <c r="I52" s="2113"/>
      <c r="J52" s="2113"/>
      <c r="K52" s="2113"/>
      <c r="L52" s="2113"/>
      <c r="M52" s="2113"/>
      <c r="N52" s="2113"/>
      <c r="O52" s="2113"/>
      <c r="P52" s="2113"/>
      <c r="Q52" s="2113"/>
      <c r="R52" s="2113"/>
      <c r="S52" s="2113"/>
      <c r="T52" s="2113"/>
      <c r="U52" s="2113"/>
      <c r="V52" s="2113"/>
      <c r="W52" s="2113"/>
      <c r="X52" s="2113"/>
      <c r="Y52" s="2113"/>
      <c r="Z52" s="2113"/>
      <c r="AA52" s="2113"/>
      <c r="AB52" s="2113"/>
      <c r="AC52" s="2113"/>
      <c r="AD52" s="2113"/>
      <c r="AE52" s="2113"/>
      <c r="AF52" s="2113"/>
      <c r="AG52" s="2113"/>
      <c r="AH52" s="2113"/>
      <c r="AI52" s="2113"/>
      <c r="AJ52" s="2113"/>
      <c r="AK52" s="2113"/>
      <c r="AL52" s="2113"/>
      <c r="AM52" s="2113"/>
      <c r="AN52" s="2113"/>
      <c r="AO52" s="2113"/>
      <c r="AP52" s="2113"/>
      <c r="AQ52" s="2113"/>
      <c r="AR52" s="2113"/>
      <c r="AS52" s="2113"/>
      <c r="AT52" s="2113"/>
      <c r="AU52" s="2113"/>
      <c r="AV52" s="2113"/>
      <c r="AW52" s="2113"/>
      <c r="AX52" s="2113"/>
      <c r="AY52" s="2113"/>
      <c r="AZ52" s="2113"/>
      <c r="BA52" s="2113"/>
      <c r="BB52" s="2113"/>
      <c r="BC52" s="2113"/>
      <c r="BD52" s="2113"/>
      <c r="BE52" s="2113"/>
      <c r="BF52" s="2113"/>
      <c r="BG52" s="2113"/>
      <c r="BH52" s="2113"/>
      <c r="BI52" s="2113"/>
      <c r="BJ52" s="2113"/>
      <c r="BK52" s="2113"/>
      <c r="BL52" s="2113"/>
      <c r="BM52" s="2113"/>
      <c r="BN52" s="2113"/>
      <c r="BO52" s="2113"/>
      <c r="BP52" s="2113"/>
      <c r="BQ52" s="2113"/>
      <c r="BR52" s="2113"/>
      <c r="BS52" s="2113"/>
      <c r="BT52" s="2114"/>
      <c r="BU52" s="930">
        <v>4213</v>
      </c>
      <c r="BV52" s="1492">
        <v>0</v>
      </c>
      <c r="BW52" s="2048"/>
      <c r="BX52" s="2048"/>
      <c r="BY52" s="2048"/>
      <c r="BZ52" s="2048"/>
      <c r="CA52" s="2048"/>
      <c r="CB52" s="2048"/>
      <c r="CC52" s="2048"/>
      <c r="CD52" s="2048"/>
      <c r="CE52" s="2048"/>
      <c r="CF52" s="2048"/>
      <c r="CG52" s="2048"/>
      <c r="CH52" s="2048"/>
      <c r="CI52" s="2048"/>
      <c r="CJ52" s="2048"/>
      <c r="CK52" s="2048"/>
      <c r="CL52" s="2049"/>
      <c r="CM52" s="1493">
        <v>405293</v>
      </c>
      <c r="CN52" s="2048"/>
      <c r="CO52" s="2048"/>
      <c r="CP52" s="2048"/>
      <c r="CQ52" s="2048"/>
      <c r="CR52" s="2048"/>
      <c r="CS52" s="2048"/>
      <c r="CT52" s="2048"/>
      <c r="CU52" s="2048"/>
      <c r="CV52" s="2048"/>
      <c r="CW52" s="2048"/>
      <c r="CX52" s="2048"/>
      <c r="CY52" s="2048"/>
      <c r="CZ52" s="2048"/>
      <c r="DA52" s="2048"/>
      <c r="DB52" s="2048"/>
      <c r="DC52" s="2049"/>
      <c r="DD52" s="299"/>
    </row>
    <row r="53" spans="2:108" ht="45" customHeight="1">
      <c r="B53" s="2003" t="s">
        <v>1416</v>
      </c>
      <c r="C53" s="2004"/>
      <c r="D53" s="2004"/>
      <c r="E53" s="2004"/>
      <c r="F53" s="2004"/>
      <c r="G53" s="2004"/>
      <c r="H53" s="2004"/>
      <c r="I53" s="2004"/>
      <c r="J53" s="2004"/>
      <c r="K53" s="2004"/>
      <c r="L53" s="2004"/>
      <c r="M53" s="2004"/>
      <c r="N53" s="2004"/>
      <c r="O53" s="2004"/>
      <c r="P53" s="2004"/>
      <c r="Q53" s="2004"/>
      <c r="R53" s="2004"/>
      <c r="S53" s="2004"/>
      <c r="T53" s="2004"/>
      <c r="U53" s="2004"/>
      <c r="V53" s="2004"/>
      <c r="W53" s="2004"/>
      <c r="X53" s="2004"/>
      <c r="Y53" s="2004"/>
      <c r="Z53" s="2004"/>
      <c r="AA53" s="2004"/>
      <c r="AB53" s="2004"/>
      <c r="AC53" s="2004"/>
      <c r="AD53" s="2004"/>
      <c r="AE53" s="2004"/>
      <c r="AF53" s="2004"/>
      <c r="AG53" s="2004"/>
      <c r="AH53" s="2004"/>
      <c r="AI53" s="2004"/>
      <c r="AJ53" s="2004"/>
      <c r="AK53" s="2004"/>
      <c r="AL53" s="2004"/>
      <c r="AM53" s="2004"/>
      <c r="AN53" s="2004"/>
      <c r="AO53" s="2004"/>
      <c r="AP53" s="2004"/>
      <c r="AQ53" s="2004"/>
      <c r="AR53" s="2004"/>
      <c r="AS53" s="2004"/>
      <c r="AT53" s="2004"/>
      <c r="AU53" s="2004"/>
      <c r="AV53" s="2004"/>
      <c r="AW53" s="2004"/>
      <c r="AX53" s="2004"/>
      <c r="AY53" s="2004"/>
      <c r="AZ53" s="2004"/>
      <c r="BA53" s="2004"/>
      <c r="BB53" s="2004"/>
      <c r="BC53" s="2004"/>
      <c r="BD53" s="2004"/>
      <c r="BE53" s="2004"/>
      <c r="BF53" s="2004"/>
      <c r="BG53" s="2004"/>
      <c r="BH53" s="2004"/>
      <c r="BI53" s="2004"/>
      <c r="BJ53" s="2004"/>
      <c r="BK53" s="2004"/>
      <c r="BL53" s="2004"/>
      <c r="BM53" s="2004"/>
      <c r="BN53" s="2004"/>
      <c r="BO53" s="2004"/>
      <c r="BP53" s="2004"/>
      <c r="BQ53" s="2004"/>
      <c r="BR53" s="2004"/>
      <c r="BS53" s="2004"/>
      <c r="BT53" s="2005"/>
      <c r="BU53" s="929">
        <v>421301</v>
      </c>
      <c r="BV53" s="1492">
        <v>0</v>
      </c>
      <c r="BW53" s="1493"/>
      <c r="BX53" s="1493"/>
      <c r="BY53" s="1493"/>
      <c r="BZ53" s="1493"/>
      <c r="CA53" s="1493"/>
      <c r="CB53" s="1493"/>
      <c r="CC53" s="1493"/>
      <c r="CD53" s="1493"/>
      <c r="CE53" s="1493"/>
      <c r="CF53" s="1493"/>
      <c r="CG53" s="1493"/>
      <c r="CH53" s="1493"/>
      <c r="CI53" s="1493"/>
      <c r="CJ53" s="1493"/>
      <c r="CK53" s="1493"/>
      <c r="CL53" s="1494"/>
      <c r="CM53" s="1492">
        <v>0</v>
      </c>
      <c r="CN53" s="1493"/>
      <c r="CO53" s="1493"/>
      <c r="CP53" s="1493"/>
      <c r="CQ53" s="1493"/>
      <c r="CR53" s="1493"/>
      <c r="CS53" s="1493"/>
      <c r="CT53" s="1493"/>
      <c r="CU53" s="1493"/>
      <c r="CV53" s="1493"/>
      <c r="CW53" s="1493"/>
      <c r="CX53" s="1493"/>
      <c r="CY53" s="1493"/>
      <c r="CZ53" s="1493"/>
      <c r="DA53" s="1493"/>
      <c r="DB53" s="1493"/>
      <c r="DC53" s="1494"/>
    </row>
    <row r="54" spans="2:108" ht="15" customHeight="1">
      <c r="B54" s="2006" t="s">
        <v>1417</v>
      </c>
      <c r="C54" s="2007"/>
      <c r="D54" s="2007"/>
      <c r="E54" s="2007"/>
      <c r="F54" s="2007"/>
      <c r="G54" s="2007"/>
      <c r="H54" s="2007"/>
      <c r="I54" s="2007"/>
      <c r="J54" s="2007"/>
      <c r="K54" s="2007"/>
      <c r="L54" s="2007"/>
      <c r="M54" s="2007"/>
      <c r="N54" s="2007"/>
      <c r="O54" s="2007"/>
      <c r="P54" s="2007"/>
      <c r="Q54" s="2007"/>
      <c r="R54" s="2007"/>
      <c r="S54" s="2007"/>
      <c r="T54" s="2007"/>
      <c r="U54" s="2007"/>
      <c r="V54" s="2007"/>
      <c r="W54" s="2007"/>
      <c r="X54" s="2007"/>
      <c r="Y54" s="2007"/>
      <c r="Z54" s="2007"/>
      <c r="AA54" s="2007"/>
      <c r="AB54" s="2007"/>
      <c r="AC54" s="2007"/>
      <c r="AD54" s="2007"/>
      <c r="AE54" s="2007"/>
      <c r="AF54" s="2007"/>
      <c r="AG54" s="2007"/>
      <c r="AH54" s="2007"/>
      <c r="AI54" s="2007"/>
      <c r="AJ54" s="2007"/>
      <c r="AK54" s="2007"/>
      <c r="AL54" s="2007"/>
      <c r="AM54" s="2007"/>
      <c r="AN54" s="2007"/>
      <c r="AO54" s="2007"/>
      <c r="AP54" s="2007"/>
      <c r="AQ54" s="2007"/>
      <c r="AR54" s="2007"/>
      <c r="AS54" s="2007"/>
      <c r="AT54" s="2007"/>
      <c r="AU54" s="2007"/>
      <c r="AV54" s="2007"/>
      <c r="AW54" s="2007"/>
      <c r="AX54" s="2007"/>
      <c r="AY54" s="2007"/>
      <c r="AZ54" s="2007"/>
      <c r="BA54" s="2007"/>
      <c r="BB54" s="2007"/>
      <c r="BC54" s="2007"/>
      <c r="BD54" s="2007"/>
      <c r="BE54" s="2007"/>
      <c r="BF54" s="2007"/>
      <c r="BG54" s="2007"/>
      <c r="BH54" s="2007"/>
      <c r="BI54" s="2007"/>
      <c r="BJ54" s="2007"/>
      <c r="BK54" s="2007"/>
      <c r="BL54" s="2007"/>
      <c r="BM54" s="2007"/>
      <c r="BN54" s="2007"/>
      <c r="BO54" s="2007"/>
      <c r="BP54" s="2007"/>
      <c r="BQ54" s="2007"/>
      <c r="BR54" s="2007"/>
      <c r="BS54" s="2007"/>
      <c r="BT54" s="2008"/>
      <c r="BU54" s="931">
        <v>4214</v>
      </c>
      <c r="BV54" s="1492">
        <v>846</v>
      </c>
      <c r="BW54" s="2048"/>
      <c r="BX54" s="2048"/>
      <c r="BY54" s="2048"/>
      <c r="BZ54" s="2048"/>
      <c r="CA54" s="2048"/>
      <c r="CB54" s="2048"/>
      <c r="CC54" s="2048"/>
      <c r="CD54" s="2048"/>
      <c r="CE54" s="2048"/>
      <c r="CF54" s="2048"/>
      <c r="CG54" s="2048"/>
      <c r="CH54" s="2048"/>
      <c r="CI54" s="2048"/>
      <c r="CJ54" s="2048"/>
      <c r="CK54" s="2048"/>
      <c r="CL54" s="2049"/>
      <c r="CM54" s="1493">
        <v>213</v>
      </c>
      <c r="CN54" s="2048"/>
      <c r="CO54" s="2048"/>
      <c r="CP54" s="2048"/>
      <c r="CQ54" s="2048"/>
      <c r="CR54" s="2048"/>
      <c r="CS54" s="2048"/>
      <c r="CT54" s="2048"/>
      <c r="CU54" s="2048"/>
      <c r="CV54" s="2048"/>
      <c r="CW54" s="2048"/>
      <c r="CX54" s="2048"/>
      <c r="CY54" s="2048"/>
      <c r="CZ54" s="2048"/>
      <c r="DA54" s="2048"/>
      <c r="DB54" s="2048"/>
      <c r="DC54" s="2049"/>
    </row>
    <row r="55" spans="2:108" ht="41.25" customHeight="1">
      <c r="B55" s="2009" t="s">
        <v>1418</v>
      </c>
      <c r="C55" s="2010"/>
      <c r="D55" s="2010"/>
      <c r="E55" s="2010"/>
      <c r="F55" s="2010"/>
      <c r="G55" s="2010"/>
      <c r="H55" s="2010"/>
      <c r="I55" s="2010"/>
      <c r="J55" s="2010"/>
      <c r="K55" s="2010"/>
      <c r="L55" s="2010"/>
      <c r="M55" s="2010"/>
      <c r="N55" s="2010"/>
      <c r="O55" s="2010"/>
      <c r="P55" s="2010"/>
      <c r="Q55" s="2010"/>
      <c r="R55" s="2010"/>
      <c r="S55" s="2010"/>
      <c r="T55" s="2010"/>
      <c r="U55" s="2010"/>
      <c r="V55" s="2010"/>
      <c r="W55" s="2010"/>
      <c r="X55" s="2010"/>
      <c r="Y55" s="2010"/>
      <c r="Z55" s="2010"/>
      <c r="AA55" s="2010"/>
      <c r="AB55" s="2010"/>
      <c r="AC55" s="2010"/>
      <c r="AD55" s="2010"/>
      <c r="AE55" s="2010"/>
      <c r="AF55" s="2010"/>
      <c r="AG55" s="2010"/>
      <c r="AH55" s="2010"/>
      <c r="AI55" s="2010"/>
      <c r="AJ55" s="2010"/>
      <c r="AK55" s="2010"/>
      <c r="AL55" s="2010"/>
      <c r="AM55" s="2010"/>
      <c r="AN55" s="2010"/>
      <c r="AO55" s="2010"/>
      <c r="AP55" s="2010"/>
      <c r="AQ55" s="2010"/>
      <c r="AR55" s="2010"/>
      <c r="AS55" s="2010"/>
      <c r="AT55" s="2010"/>
      <c r="AU55" s="2010"/>
      <c r="AV55" s="2010"/>
      <c r="AW55" s="2010"/>
      <c r="AX55" s="2010"/>
      <c r="AY55" s="2010"/>
      <c r="AZ55" s="2010"/>
      <c r="BA55" s="2010"/>
      <c r="BB55" s="2010"/>
      <c r="BC55" s="2010"/>
      <c r="BD55" s="2010"/>
      <c r="BE55" s="2010"/>
      <c r="BF55" s="2010"/>
      <c r="BG55" s="2010"/>
      <c r="BH55" s="2010"/>
      <c r="BI55" s="2010"/>
      <c r="BJ55" s="2010"/>
      <c r="BK55" s="2010"/>
      <c r="BL55" s="2010"/>
      <c r="BM55" s="2010"/>
      <c r="BN55" s="2010"/>
      <c r="BO55" s="2010"/>
      <c r="BP55" s="2010"/>
      <c r="BQ55" s="2010"/>
      <c r="BR55" s="2010"/>
      <c r="BS55" s="2010"/>
      <c r="BT55" s="2011"/>
      <c r="BU55" s="785">
        <v>421401</v>
      </c>
      <c r="BV55" s="1492">
        <v>846</v>
      </c>
      <c r="BW55" s="2048"/>
      <c r="BX55" s="2048"/>
      <c r="BY55" s="2048"/>
      <c r="BZ55" s="2048"/>
      <c r="CA55" s="2048"/>
      <c r="CB55" s="2048"/>
      <c r="CC55" s="2048"/>
      <c r="CD55" s="2048"/>
      <c r="CE55" s="2048"/>
      <c r="CF55" s="2048"/>
      <c r="CG55" s="2048"/>
      <c r="CH55" s="2048"/>
      <c r="CI55" s="2048"/>
      <c r="CJ55" s="2048"/>
      <c r="CK55" s="2048"/>
      <c r="CL55" s="2049"/>
      <c r="CM55" s="1493">
        <v>0</v>
      </c>
      <c r="CN55" s="2048"/>
      <c r="CO55" s="2048"/>
      <c r="CP55" s="2048"/>
      <c r="CQ55" s="2048"/>
      <c r="CR55" s="2048"/>
      <c r="CS55" s="2048"/>
      <c r="CT55" s="2048"/>
      <c r="CU55" s="2048"/>
      <c r="CV55" s="2048"/>
      <c r="CW55" s="2048"/>
      <c r="CX55" s="2048"/>
      <c r="CY55" s="2048"/>
      <c r="CZ55" s="2048"/>
      <c r="DA55" s="2048"/>
      <c r="DB55" s="2048"/>
      <c r="DC55" s="2049"/>
    </row>
    <row r="56" spans="2:108" ht="13.5" customHeight="1">
      <c r="B56" s="2117" t="s">
        <v>520</v>
      </c>
      <c r="C56" s="2118"/>
      <c r="D56" s="2118"/>
      <c r="E56" s="2118"/>
      <c r="F56" s="2118"/>
      <c r="G56" s="2118"/>
      <c r="H56" s="2118"/>
      <c r="I56" s="2118"/>
      <c r="J56" s="2118"/>
      <c r="K56" s="2118"/>
      <c r="L56" s="2118"/>
      <c r="M56" s="2118"/>
      <c r="N56" s="2118"/>
      <c r="O56" s="2118"/>
      <c r="P56" s="2118"/>
      <c r="Q56" s="2118"/>
      <c r="R56" s="2118"/>
      <c r="S56" s="2118"/>
      <c r="T56" s="2118"/>
      <c r="U56" s="2118"/>
      <c r="V56" s="2118"/>
      <c r="W56" s="2118"/>
      <c r="X56" s="2118"/>
      <c r="Y56" s="2118"/>
      <c r="Z56" s="2118"/>
      <c r="AA56" s="2118"/>
      <c r="AB56" s="2118"/>
      <c r="AC56" s="2118"/>
      <c r="AD56" s="2118"/>
      <c r="AE56" s="2118"/>
      <c r="AF56" s="2118"/>
      <c r="AG56" s="2118"/>
      <c r="AH56" s="2118"/>
      <c r="AI56" s="2118"/>
      <c r="AJ56" s="2118"/>
      <c r="AK56" s="2118"/>
      <c r="AL56" s="2118"/>
      <c r="AM56" s="2118"/>
      <c r="AN56" s="2118"/>
      <c r="AO56" s="2118"/>
      <c r="AP56" s="2118"/>
      <c r="AQ56" s="2118"/>
      <c r="AR56" s="2118"/>
      <c r="AS56" s="2118"/>
      <c r="AT56" s="2118"/>
      <c r="AU56" s="2118"/>
      <c r="AV56" s="2118"/>
      <c r="AW56" s="2118"/>
      <c r="AX56" s="2118"/>
      <c r="AY56" s="2118"/>
      <c r="AZ56" s="2118"/>
      <c r="BA56" s="2118"/>
      <c r="BB56" s="2118"/>
      <c r="BC56" s="2118"/>
      <c r="BD56" s="2118"/>
      <c r="BE56" s="2118"/>
      <c r="BF56" s="2118"/>
      <c r="BG56" s="2118"/>
      <c r="BH56" s="2118"/>
      <c r="BI56" s="2118"/>
      <c r="BJ56" s="2118"/>
      <c r="BK56" s="2118"/>
      <c r="BL56" s="2118"/>
      <c r="BM56" s="2118"/>
      <c r="BN56" s="2118"/>
      <c r="BO56" s="2118"/>
      <c r="BP56" s="2118"/>
      <c r="BQ56" s="2118"/>
      <c r="BR56" s="2118"/>
      <c r="BS56" s="2118"/>
      <c r="BT56" s="2119"/>
      <c r="BU56" s="787">
        <v>4219</v>
      </c>
      <c r="BV56" s="2109">
        <v>0</v>
      </c>
      <c r="BW56" s="2110"/>
      <c r="BX56" s="2110"/>
      <c r="BY56" s="2110"/>
      <c r="BZ56" s="2110"/>
      <c r="CA56" s="2110"/>
      <c r="CB56" s="2110"/>
      <c r="CC56" s="2110"/>
      <c r="CD56" s="2110"/>
      <c r="CE56" s="2110"/>
      <c r="CF56" s="2110"/>
      <c r="CG56" s="2110"/>
      <c r="CH56" s="2110"/>
      <c r="CI56" s="2110"/>
      <c r="CJ56" s="2110"/>
      <c r="CK56" s="2110"/>
      <c r="CL56" s="2111"/>
      <c r="CM56" s="2112">
        <v>0</v>
      </c>
      <c r="CN56" s="2110"/>
      <c r="CO56" s="2110"/>
      <c r="CP56" s="2110"/>
      <c r="CQ56" s="2110"/>
      <c r="CR56" s="2110"/>
      <c r="CS56" s="2110"/>
      <c r="CT56" s="2110"/>
      <c r="CU56" s="2110"/>
      <c r="CV56" s="2110"/>
      <c r="CW56" s="2110"/>
      <c r="CX56" s="2110"/>
      <c r="CY56" s="2110"/>
      <c r="CZ56" s="2110"/>
      <c r="DA56" s="2110"/>
      <c r="DB56" s="2110"/>
      <c r="DC56" s="2111"/>
    </row>
    <row r="57" spans="2:108" ht="13.5" customHeight="1">
      <c r="B57" s="2125" t="s">
        <v>519</v>
      </c>
      <c r="C57" s="2126"/>
      <c r="D57" s="2126"/>
      <c r="E57" s="2126"/>
      <c r="F57" s="2126"/>
      <c r="G57" s="2126"/>
      <c r="H57" s="2126"/>
      <c r="I57" s="2126"/>
      <c r="J57" s="2126"/>
      <c r="K57" s="2126"/>
      <c r="L57" s="2126"/>
      <c r="M57" s="2126"/>
      <c r="N57" s="2126"/>
      <c r="O57" s="2126"/>
      <c r="P57" s="2126"/>
      <c r="Q57" s="2126"/>
      <c r="R57" s="2126"/>
      <c r="S57" s="2126"/>
      <c r="T57" s="2126"/>
      <c r="U57" s="2126"/>
      <c r="V57" s="2126"/>
      <c r="W57" s="2126"/>
      <c r="X57" s="2126"/>
      <c r="Y57" s="2126"/>
      <c r="Z57" s="2126"/>
      <c r="AA57" s="2126"/>
      <c r="AB57" s="2126"/>
      <c r="AC57" s="2126"/>
      <c r="AD57" s="2126"/>
      <c r="AE57" s="2126"/>
      <c r="AF57" s="2126"/>
      <c r="AG57" s="2126"/>
      <c r="AH57" s="2126"/>
      <c r="AI57" s="2126"/>
      <c r="AJ57" s="2126"/>
      <c r="AK57" s="2126"/>
      <c r="AL57" s="2126"/>
      <c r="AM57" s="2126"/>
      <c r="AN57" s="2126"/>
      <c r="AO57" s="2126"/>
      <c r="AP57" s="2126"/>
      <c r="AQ57" s="2126"/>
      <c r="AR57" s="2126"/>
      <c r="AS57" s="2126"/>
      <c r="AT57" s="2126"/>
      <c r="AU57" s="2126"/>
      <c r="AV57" s="2126"/>
      <c r="AW57" s="2126"/>
      <c r="AX57" s="2126"/>
      <c r="AY57" s="2126"/>
      <c r="AZ57" s="2126"/>
      <c r="BA57" s="2126"/>
      <c r="BB57" s="2126"/>
      <c r="BC57" s="2126"/>
      <c r="BD57" s="2126"/>
      <c r="BE57" s="2126"/>
      <c r="BF57" s="2126"/>
      <c r="BG57" s="2126"/>
      <c r="BH57" s="2126"/>
      <c r="BI57" s="2126"/>
      <c r="BJ57" s="2126"/>
      <c r="BK57" s="2126"/>
      <c r="BL57" s="2126"/>
      <c r="BM57" s="2126"/>
      <c r="BN57" s="2126"/>
      <c r="BO57" s="2126"/>
      <c r="BP57" s="2126"/>
      <c r="BQ57" s="2126"/>
      <c r="BR57" s="2126"/>
      <c r="BS57" s="2126"/>
      <c r="BT57" s="2127"/>
      <c r="BU57" s="783">
        <v>421901</v>
      </c>
      <c r="BV57" s="1492">
        <v>0</v>
      </c>
      <c r="BW57" s="1493"/>
      <c r="BX57" s="1493"/>
      <c r="BY57" s="1493"/>
      <c r="BZ57" s="1493"/>
      <c r="CA57" s="1493"/>
      <c r="CB57" s="1493"/>
      <c r="CC57" s="1493"/>
      <c r="CD57" s="1493"/>
      <c r="CE57" s="1493"/>
      <c r="CF57" s="1493"/>
      <c r="CG57" s="1493"/>
      <c r="CH57" s="1493"/>
      <c r="CI57" s="1493"/>
      <c r="CJ57" s="1493"/>
      <c r="CK57" s="1493"/>
      <c r="CL57" s="1494"/>
      <c r="CM57" s="1492">
        <v>0</v>
      </c>
      <c r="CN57" s="1493"/>
      <c r="CO57" s="1493"/>
      <c r="CP57" s="1493"/>
      <c r="CQ57" s="1493"/>
      <c r="CR57" s="1493"/>
      <c r="CS57" s="1493"/>
      <c r="CT57" s="1493"/>
      <c r="CU57" s="1493"/>
      <c r="CV57" s="1493"/>
      <c r="CW57" s="1493"/>
      <c r="CX57" s="1493"/>
      <c r="CY57" s="1493"/>
      <c r="CZ57" s="1493"/>
      <c r="DA57" s="1493"/>
      <c r="DB57" s="1493"/>
      <c r="DC57" s="1494"/>
    </row>
    <row r="58" spans="2:108" ht="13.5" customHeight="1">
      <c r="B58" s="793"/>
      <c r="C58" s="1996" t="s">
        <v>1400</v>
      </c>
      <c r="D58" s="1996"/>
      <c r="E58" s="1996"/>
      <c r="F58" s="1996"/>
      <c r="G58" s="1996"/>
      <c r="H58" s="1996"/>
      <c r="I58" s="1996"/>
      <c r="J58" s="1996"/>
      <c r="K58" s="1996"/>
      <c r="L58" s="1996"/>
      <c r="M58" s="1996"/>
      <c r="N58" s="1996"/>
      <c r="O58" s="1996"/>
      <c r="P58" s="1996"/>
      <c r="Q58" s="1996"/>
      <c r="R58" s="1996"/>
      <c r="S58" s="1996"/>
      <c r="T58" s="1996"/>
      <c r="U58" s="1996"/>
      <c r="V58" s="1996"/>
      <c r="W58" s="1996"/>
      <c r="X58" s="1996"/>
      <c r="Y58" s="1996"/>
      <c r="Z58" s="1996"/>
      <c r="AA58" s="1996"/>
      <c r="AB58" s="1996"/>
      <c r="AC58" s="1996"/>
      <c r="AD58" s="1996"/>
      <c r="AE58" s="1996"/>
      <c r="AF58" s="1996"/>
      <c r="AG58" s="1996"/>
      <c r="AH58" s="1996"/>
      <c r="AI58" s="1996"/>
      <c r="AJ58" s="1996"/>
      <c r="AK58" s="1996"/>
      <c r="AL58" s="1996"/>
      <c r="AM58" s="1996"/>
      <c r="AN58" s="1996"/>
      <c r="AO58" s="1996"/>
      <c r="AP58" s="1996"/>
      <c r="AQ58" s="1996"/>
      <c r="AR58" s="1996"/>
      <c r="AS58" s="1996"/>
      <c r="AT58" s="1996"/>
      <c r="AU58" s="1996"/>
      <c r="AV58" s="1996"/>
      <c r="AW58" s="1996"/>
      <c r="AX58" s="1996"/>
      <c r="AY58" s="1996"/>
      <c r="AZ58" s="1996"/>
      <c r="BA58" s="1996"/>
      <c r="BB58" s="1996"/>
      <c r="BC58" s="1996"/>
      <c r="BD58" s="1996"/>
      <c r="BE58" s="1996"/>
      <c r="BF58" s="1996"/>
      <c r="BG58" s="1996"/>
      <c r="BH58" s="1996"/>
      <c r="BI58" s="1996"/>
      <c r="BJ58" s="1996"/>
      <c r="BK58" s="1996"/>
      <c r="BL58" s="1996"/>
      <c r="BM58" s="1996"/>
      <c r="BN58" s="1996"/>
      <c r="BO58" s="1996"/>
      <c r="BP58" s="1996"/>
      <c r="BQ58" s="1996"/>
      <c r="BR58" s="1996"/>
      <c r="BS58" s="1996"/>
      <c r="BT58" s="1997"/>
      <c r="BU58" s="784">
        <v>4220</v>
      </c>
      <c r="BV58" s="2082" t="s">
        <v>39</v>
      </c>
      <c r="BW58" s="2083"/>
      <c r="BX58" s="2084">
        <f>BX59+BX64+BX66+BX68+BX70</f>
        <v>14692265</v>
      </c>
      <c r="BY58" s="2084"/>
      <c r="BZ58" s="2084"/>
      <c r="CA58" s="2084"/>
      <c r="CB58" s="2084"/>
      <c r="CC58" s="2084"/>
      <c r="CD58" s="2084"/>
      <c r="CE58" s="2084"/>
      <c r="CF58" s="2084"/>
      <c r="CG58" s="2084"/>
      <c r="CH58" s="2084"/>
      <c r="CI58" s="2084"/>
      <c r="CJ58" s="2084"/>
      <c r="CK58" s="2087" t="s">
        <v>40</v>
      </c>
      <c r="CL58" s="2088"/>
      <c r="CM58" s="2085" t="s">
        <v>39</v>
      </c>
      <c r="CN58" s="2085"/>
      <c r="CO58" s="2084">
        <f>CO59+CO64+CO66+CO68+CO70</f>
        <v>11059345</v>
      </c>
      <c r="CP58" s="2084"/>
      <c r="CQ58" s="2084"/>
      <c r="CR58" s="2084"/>
      <c r="CS58" s="2084"/>
      <c r="CT58" s="2084"/>
      <c r="CU58" s="2084"/>
      <c r="CV58" s="2084"/>
      <c r="CW58" s="2084"/>
      <c r="CX58" s="2084"/>
      <c r="CY58" s="2084"/>
      <c r="CZ58" s="2084"/>
      <c r="DA58" s="2084"/>
      <c r="DB58" s="2085" t="s">
        <v>40</v>
      </c>
      <c r="DC58" s="2086"/>
    </row>
    <row r="59" spans="2:108" ht="13.5" customHeight="1">
      <c r="B59" s="2103" t="s">
        <v>518</v>
      </c>
      <c r="C59" s="1996"/>
      <c r="D59" s="1996"/>
      <c r="E59" s="1996"/>
      <c r="F59" s="1996"/>
      <c r="G59" s="1996"/>
      <c r="H59" s="1996"/>
      <c r="I59" s="1996"/>
      <c r="J59" s="1996"/>
      <c r="K59" s="1996"/>
      <c r="L59" s="1996"/>
      <c r="M59" s="1996"/>
      <c r="N59" s="1996"/>
      <c r="O59" s="1996"/>
      <c r="P59" s="1996"/>
      <c r="Q59" s="1996"/>
      <c r="R59" s="1996"/>
      <c r="S59" s="1996"/>
      <c r="T59" s="1996"/>
      <c r="U59" s="1996"/>
      <c r="V59" s="1996"/>
      <c r="W59" s="1996"/>
      <c r="X59" s="1996"/>
      <c r="Y59" s="1996"/>
      <c r="Z59" s="1996"/>
      <c r="AA59" s="1996"/>
      <c r="AB59" s="1996"/>
      <c r="AC59" s="1996"/>
      <c r="AD59" s="1996"/>
      <c r="AE59" s="1996"/>
      <c r="AF59" s="1996"/>
      <c r="AG59" s="1996"/>
      <c r="AH59" s="1996"/>
      <c r="AI59" s="1996"/>
      <c r="AJ59" s="1996"/>
      <c r="AK59" s="1996"/>
      <c r="AL59" s="1996"/>
      <c r="AM59" s="1996"/>
      <c r="AN59" s="1996"/>
      <c r="AO59" s="1996"/>
      <c r="AP59" s="1996"/>
      <c r="AQ59" s="1996"/>
      <c r="AR59" s="1996"/>
      <c r="AS59" s="1996"/>
      <c r="AT59" s="1996"/>
      <c r="AU59" s="1996"/>
      <c r="AV59" s="1996"/>
      <c r="AW59" s="1996"/>
      <c r="AX59" s="1996"/>
      <c r="AY59" s="1996"/>
      <c r="AZ59" s="1996"/>
      <c r="BA59" s="1996"/>
      <c r="BB59" s="1996"/>
      <c r="BC59" s="1996"/>
      <c r="BD59" s="1996"/>
      <c r="BE59" s="1996"/>
      <c r="BF59" s="1996"/>
      <c r="BG59" s="1996"/>
      <c r="BH59" s="1996"/>
      <c r="BI59" s="1996"/>
      <c r="BJ59" s="1996"/>
      <c r="BK59" s="1996"/>
      <c r="BL59" s="1996"/>
      <c r="BM59" s="1996"/>
      <c r="BN59" s="1996"/>
      <c r="BO59" s="1996"/>
      <c r="BP59" s="1996"/>
      <c r="BQ59" s="1996"/>
      <c r="BR59" s="1996"/>
      <c r="BS59" s="1996"/>
      <c r="BT59" s="1997"/>
      <c r="BU59" s="2046">
        <v>4221</v>
      </c>
      <c r="BV59" s="1995" t="s">
        <v>39</v>
      </c>
      <c r="BW59" s="1995"/>
      <c r="BX59" s="1493">
        <v>14421237</v>
      </c>
      <c r="BY59" s="1493"/>
      <c r="BZ59" s="1493"/>
      <c r="CA59" s="1493"/>
      <c r="CB59" s="1493"/>
      <c r="CC59" s="1493"/>
      <c r="CD59" s="1493"/>
      <c r="CE59" s="1493"/>
      <c r="CF59" s="1493"/>
      <c r="CG59" s="1493"/>
      <c r="CH59" s="1493"/>
      <c r="CI59" s="1493"/>
      <c r="CJ59" s="1493"/>
      <c r="CK59" s="1996" t="s">
        <v>40</v>
      </c>
      <c r="CL59" s="1997"/>
      <c r="CM59" s="1995" t="s">
        <v>39</v>
      </c>
      <c r="CN59" s="1995"/>
      <c r="CO59" s="1493">
        <v>8973360</v>
      </c>
      <c r="CP59" s="1493"/>
      <c r="CQ59" s="1493"/>
      <c r="CR59" s="1493"/>
      <c r="CS59" s="1493"/>
      <c r="CT59" s="1493"/>
      <c r="CU59" s="1493"/>
      <c r="CV59" s="1493"/>
      <c r="CW59" s="1493"/>
      <c r="CX59" s="1493"/>
      <c r="CY59" s="1493"/>
      <c r="CZ59" s="1493"/>
      <c r="DA59" s="1493"/>
      <c r="DB59" s="1996" t="s">
        <v>40</v>
      </c>
      <c r="DC59" s="1997"/>
    </row>
    <row r="60" spans="2:108" ht="27.75" customHeight="1">
      <c r="B60" s="2006" t="s">
        <v>1419</v>
      </c>
      <c r="C60" s="2120"/>
      <c r="D60" s="2120"/>
      <c r="E60" s="2120"/>
      <c r="F60" s="2120"/>
      <c r="G60" s="2120"/>
      <c r="H60" s="2120"/>
      <c r="I60" s="2120"/>
      <c r="J60" s="2120"/>
      <c r="K60" s="2120"/>
      <c r="L60" s="2120"/>
      <c r="M60" s="2120"/>
      <c r="N60" s="2120"/>
      <c r="O60" s="2120"/>
      <c r="P60" s="2120"/>
      <c r="Q60" s="2120"/>
      <c r="R60" s="2120"/>
      <c r="S60" s="2120"/>
      <c r="T60" s="2120"/>
      <c r="U60" s="2120"/>
      <c r="V60" s="2120"/>
      <c r="W60" s="2120"/>
      <c r="X60" s="2120"/>
      <c r="Y60" s="2120"/>
      <c r="Z60" s="2120"/>
      <c r="AA60" s="2120"/>
      <c r="AB60" s="2120"/>
      <c r="AC60" s="2120"/>
      <c r="AD60" s="2120"/>
      <c r="AE60" s="2120"/>
      <c r="AF60" s="2120"/>
      <c r="AG60" s="2120"/>
      <c r="AH60" s="2120"/>
      <c r="AI60" s="2120"/>
      <c r="AJ60" s="2120"/>
      <c r="AK60" s="2120"/>
      <c r="AL60" s="2120"/>
      <c r="AM60" s="2120"/>
      <c r="AN60" s="2120"/>
      <c r="AO60" s="2120"/>
      <c r="AP60" s="2120"/>
      <c r="AQ60" s="2120"/>
      <c r="AR60" s="2120"/>
      <c r="AS60" s="2120"/>
      <c r="AT60" s="2120"/>
      <c r="AU60" s="2120"/>
      <c r="AV60" s="2120"/>
      <c r="AW60" s="2120"/>
      <c r="AX60" s="2120"/>
      <c r="AY60" s="2120"/>
      <c r="AZ60" s="2120"/>
      <c r="BA60" s="2120"/>
      <c r="BB60" s="2120"/>
      <c r="BC60" s="2120"/>
      <c r="BD60" s="2120"/>
      <c r="BE60" s="2120"/>
      <c r="BF60" s="2120"/>
      <c r="BG60" s="2120"/>
      <c r="BH60" s="2120"/>
      <c r="BI60" s="2120"/>
      <c r="BJ60" s="2120"/>
      <c r="BK60" s="2120"/>
      <c r="BL60" s="2120"/>
      <c r="BM60" s="2120"/>
      <c r="BN60" s="2120"/>
      <c r="BO60" s="2120"/>
      <c r="BP60" s="2120"/>
      <c r="BQ60" s="2120"/>
      <c r="BR60" s="2120"/>
      <c r="BS60" s="2120"/>
      <c r="BT60" s="2121"/>
      <c r="BU60" s="2128"/>
      <c r="BV60" s="2130"/>
      <c r="BW60" s="2130"/>
      <c r="BX60" s="2131"/>
      <c r="BY60" s="2131"/>
      <c r="BZ60" s="2131"/>
      <c r="CA60" s="2131"/>
      <c r="CB60" s="2131"/>
      <c r="CC60" s="2131"/>
      <c r="CD60" s="2131"/>
      <c r="CE60" s="2131"/>
      <c r="CF60" s="2131"/>
      <c r="CG60" s="2131"/>
      <c r="CH60" s="2131"/>
      <c r="CI60" s="2131"/>
      <c r="CJ60" s="2131"/>
      <c r="CK60" s="2132"/>
      <c r="CL60" s="2133"/>
      <c r="CM60" s="2130"/>
      <c r="CN60" s="2130"/>
      <c r="CO60" s="2131"/>
      <c r="CP60" s="2131"/>
      <c r="CQ60" s="2131"/>
      <c r="CR60" s="2131"/>
      <c r="CS60" s="2131"/>
      <c r="CT60" s="2131"/>
      <c r="CU60" s="2131"/>
      <c r="CV60" s="2131"/>
      <c r="CW60" s="2131"/>
      <c r="CX60" s="2131"/>
      <c r="CY60" s="2131"/>
      <c r="CZ60" s="2131"/>
      <c r="DA60" s="2131"/>
      <c r="DB60" s="2132"/>
      <c r="DC60" s="2133"/>
    </row>
    <row r="61" spans="2:108" ht="13.5" customHeight="1">
      <c r="B61" s="2009" t="s">
        <v>517</v>
      </c>
      <c r="C61" s="2010"/>
      <c r="D61" s="2010"/>
      <c r="E61" s="2010"/>
      <c r="F61" s="2010"/>
      <c r="G61" s="2010"/>
      <c r="H61" s="2010"/>
      <c r="I61" s="2010"/>
      <c r="J61" s="2010"/>
      <c r="K61" s="2010"/>
      <c r="L61" s="2010"/>
      <c r="M61" s="2010"/>
      <c r="N61" s="2010"/>
      <c r="O61" s="2010"/>
      <c r="P61" s="2010"/>
      <c r="Q61" s="2010"/>
      <c r="R61" s="2010"/>
      <c r="S61" s="2010"/>
      <c r="T61" s="2010"/>
      <c r="U61" s="2010"/>
      <c r="V61" s="2010"/>
      <c r="W61" s="2010"/>
      <c r="X61" s="2010"/>
      <c r="Y61" s="2010"/>
      <c r="Z61" s="2010"/>
      <c r="AA61" s="2010"/>
      <c r="AB61" s="2010"/>
      <c r="AC61" s="2010"/>
      <c r="AD61" s="2010"/>
      <c r="AE61" s="2010"/>
      <c r="AF61" s="2010"/>
      <c r="AG61" s="2010"/>
      <c r="AH61" s="2010"/>
      <c r="AI61" s="2010"/>
      <c r="AJ61" s="2010"/>
      <c r="AK61" s="2010"/>
      <c r="AL61" s="2010"/>
      <c r="AM61" s="2010"/>
      <c r="AN61" s="2010"/>
      <c r="AO61" s="2010"/>
      <c r="AP61" s="2010"/>
      <c r="AQ61" s="2010"/>
      <c r="AR61" s="2010"/>
      <c r="AS61" s="2010"/>
      <c r="AT61" s="2010"/>
      <c r="AU61" s="2010"/>
      <c r="AV61" s="2010"/>
      <c r="AW61" s="2010"/>
      <c r="AX61" s="2010"/>
      <c r="AY61" s="2010"/>
      <c r="AZ61" s="2010"/>
      <c r="BA61" s="2010"/>
      <c r="BB61" s="2010"/>
      <c r="BC61" s="2010"/>
      <c r="BD61" s="2010"/>
      <c r="BE61" s="2010"/>
      <c r="BF61" s="2010"/>
      <c r="BG61" s="2010"/>
      <c r="BH61" s="2010"/>
      <c r="BI61" s="2010"/>
      <c r="BJ61" s="2010"/>
      <c r="BK61" s="2010"/>
      <c r="BL61" s="2010"/>
      <c r="BM61" s="2010"/>
      <c r="BN61" s="2010"/>
      <c r="BO61" s="2010"/>
      <c r="BP61" s="2010"/>
      <c r="BQ61" s="2010"/>
      <c r="BR61" s="2010"/>
      <c r="BS61" s="2010"/>
      <c r="BT61" s="2011"/>
      <c r="BU61" s="2129">
        <v>422101</v>
      </c>
      <c r="BV61" s="1982" t="s">
        <v>39</v>
      </c>
      <c r="BW61" s="1982"/>
      <c r="BX61" s="1493">
        <v>0</v>
      </c>
      <c r="BY61" s="1493"/>
      <c r="BZ61" s="1493"/>
      <c r="CA61" s="1493"/>
      <c r="CB61" s="1493"/>
      <c r="CC61" s="1493"/>
      <c r="CD61" s="1493"/>
      <c r="CE61" s="1493"/>
      <c r="CF61" s="1493"/>
      <c r="CG61" s="1493"/>
      <c r="CH61" s="1493"/>
      <c r="CI61" s="1493"/>
      <c r="CJ61" s="1493"/>
      <c r="CK61" s="1982" t="s">
        <v>40</v>
      </c>
      <c r="CL61" s="1983"/>
      <c r="CM61" s="2135" t="s">
        <v>39</v>
      </c>
      <c r="CN61" s="1982"/>
      <c r="CO61" s="1493">
        <v>0</v>
      </c>
      <c r="CP61" s="1493"/>
      <c r="CQ61" s="1493"/>
      <c r="CR61" s="1493"/>
      <c r="CS61" s="1493"/>
      <c r="CT61" s="1493"/>
      <c r="CU61" s="1493"/>
      <c r="CV61" s="1493"/>
      <c r="CW61" s="1493"/>
      <c r="CX61" s="1493"/>
      <c r="CY61" s="1493"/>
      <c r="CZ61" s="1493"/>
      <c r="DA61" s="1493"/>
      <c r="DB61" s="1982" t="s">
        <v>40</v>
      </c>
      <c r="DC61" s="1983"/>
    </row>
    <row r="62" spans="2:108" ht="13.5" customHeight="1">
      <c r="B62" s="2122" t="s">
        <v>516</v>
      </c>
      <c r="C62" s="2123"/>
      <c r="D62" s="2123"/>
      <c r="E62" s="2123"/>
      <c r="F62" s="2123"/>
      <c r="G62" s="2123"/>
      <c r="H62" s="2123"/>
      <c r="I62" s="2123"/>
      <c r="J62" s="2123"/>
      <c r="K62" s="2123"/>
      <c r="L62" s="2123"/>
      <c r="M62" s="2123"/>
      <c r="N62" s="2123"/>
      <c r="O62" s="2123"/>
      <c r="P62" s="2123"/>
      <c r="Q62" s="2123"/>
      <c r="R62" s="2123"/>
      <c r="S62" s="2123"/>
      <c r="T62" s="2123"/>
      <c r="U62" s="2123"/>
      <c r="V62" s="2123"/>
      <c r="W62" s="2123"/>
      <c r="X62" s="2123"/>
      <c r="Y62" s="2123"/>
      <c r="Z62" s="2123"/>
      <c r="AA62" s="2123"/>
      <c r="AB62" s="2123"/>
      <c r="AC62" s="2123"/>
      <c r="AD62" s="2123"/>
      <c r="AE62" s="2123"/>
      <c r="AF62" s="2123"/>
      <c r="AG62" s="2123"/>
      <c r="AH62" s="2123"/>
      <c r="AI62" s="2123"/>
      <c r="AJ62" s="2123"/>
      <c r="AK62" s="2123"/>
      <c r="AL62" s="2123"/>
      <c r="AM62" s="2123"/>
      <c r="AN62" s="2123"/>
      <c r="AO62" s="2123"/>
      <c r="AP62" s="2123"/>
      <c r="AQ62" s="2123"/>
      <c r="AR62" s="2123"/>
      <c r="AS62" s="2123"/>
      <c r="AT62" s="2123"/>
      <c r="AU62" s="2123"/>
      <c r="AV62" s="2123"/>
      <c r="AW62" s="2123"/>
      <c r="AX62" s="2123"/>
      <c r="AY62" s="2123"/>
      <c r="AZ62" s="2123"/>
      <c r="BA62" s="2123"/>
      <c r="BB62" s="2123"/>
      <c r="BC62" s="2123"/>
      <c r="BD62" s="2123"/>
      <c r="BE62" s="2123"/>
      <c r="BF62" s="2123"/>
      <c r="BG62" s="2123"/>
      <c r="BH62" s="2123"/>
      <c r="BI62" s="2123"/>
      <c r="BJ62" s="2123"/>
      <c r="BK62" s="2123"/>
      <c r="BL62" s="2123"/>
      <c r="BM62" s="2123"/>
      <c r="BN62" s="2123"/>
      <c r="BO62" s="2123"/>
      <c r="BP62" s="2123"/>
      <c r="BQ62" s="2123"/>
      <c r="BR62" s="2123"/>
      <c r="BS62" s="2123"/>
      <c r="BT62" s="2124"/>
      <c r="BU62" s="2129"/>
      <c r="BV62" s="1984"/>
      <c r="BW62" s="1984"/>
      <c r="BX62" s="2134"/>
      <c r="BY62" s="2134"/>
      <c r="BZ62" s="2134"/>
      <c r="CA62" s="2134"/>
      <c r="CB62" s="2134"/>
      <c r="CC62" s="2134"/>
      <c r="CD62" s="2134"/>
      <c r="CE62" s="2134"/>
      <c r="CF62" s="2134"/>
      <c r="CG62" s="2134"/>
      <c r="CH62" s="2134"/>
      <c r="CI62" s="2134"/>
      <c r="CJ62" s="2134"/>
      <c r="CK62" s="1984"/>
      <c r="CL62" s="1985"/>
      <c r="CM62" s="2136"/>
      <c r="CN62" s="1984"/>
      <c r="CO62" s="2134"/>
      <c r="CP62" s="2134"/>
      <c r="CQ62" s="2134"/>
      <c r="CR62" s="2134"/>
      <c r="CS62" s="2134"/>
      <c r="CT62" s="2134"/>
      <c r="CU62" s="2134"/>
      <c r="CV62" s="2134"/>
      <c r="CW62" s="2134"/>
      <c r="CX62" s="2134"/>
      <c r="CY62" s="2134"/>
      <c r="CZ62" s="2134"/>
      <c r="DA62" s="2134"/>
      <c r="DB62" s="1984"/>
      <c r="DC62" s="1985"/>
    </row>
    <row r="63" spans="2:108" ht="13.5" customHeight="1">
      <c r="B63" s="794"/>
      <c r="C63" s="2076" t="s">
        <v>1420</v>
      </c>
      <c r="D63" s="2115"/>
      <c r="E63" s="2115"/>
      <c r="F63" s="2115"/>
      <c r="G63" s="2115"/>
      <c r="H63" s="2115"/>
      <c r="I63" s="2115"/>
      <c r="J63" s="2115"/>
      <c r="K63" s="2115"/>
      <c r="L63" s="2115"/>
      <c r="M63" s="2115"/>
      <c r="N63" s="2115"/>
      <c r="O63" s="2115"/>
      <c r="P63" s="2115"/>
      <c r="Q63" s="2115"/>
      <c r="R63" s="2115"/>
      <c r="S63" s="2115"/>
      <c r="T63" s="2115"/>
      <c r="U63" s="2115"/>
      <c r="V63" s="2115"/>
      <c r="W63" s="2115"/>
      <c r="X63" s="2115"/>
      <c r="Y63" s="2115"/>
      <c r="Z63" s="2115"/>
      <c r="AA63" s="2115"/>
      <c r="AB63" s="2115"/>
      <c r="AC63" s="2115"/>
      <c r="AD63" s="2115"/>
      <c r="AE63" s="2115"/>
      <c r="AF63" s="2115"/>
      <c r="AG63" s="2115"/>
      <c r="AH63" s="2115"/>
      <c r="AI63" s="2115"/>
      <c r="AJ63" s="2115"/>
      <c r="AK63" s="2115"/>
      <c r="AL63" s="2115"/>
      <c r="AM63" s="2115"/>
      <c r="AN63" s="2115"/>
      <c r="AO63" s="2115"/>
      <c r="AP63" s="2115"/>
      <c r="AQ63" s="2115"/>
      <c r="AR63" s="2115"/>
      <c r="AS63" s="2115"/>
      <c r="AT63" s="2115"/>
      <c r="AU63" s="2115"/>
      <c r="AV63" s="2115"/>
      <c r="AW63" s="2115"/>
      <c r="AX63" s="2115"/>
      <c r="AY63" s="2115"/>
      <c r="AZ63" s="2115"/>
      <c r="BA63" s="2115"/>
      <c r="BB63" s="2115"/>
      <c r="BC63" s="2115"/>
      <c r="BD63" s="2115"/>
      <c r="BE63" s="2115"/>
      <c r="BF63" s="2115"/>
      <c r="BG63" s="2115"/>
      <c r="BH63" s="2115"/>
      <c r="BI63" s="2115"/>
      <c r="BJ63" s="2115"/>
      <c r="BK63" s="2115"/>
      <c r="BL63" s="2115"/>
      <c r="BM63" s="2115"/>
      <c r="BN63" s="2115"/>
      <c r="BO63" s="2115"/>
      <c r="BP63" s="2115"/>
      <c r="BQ63" s="2115"/>
      <c r="BR63" s="2115"/>
      <c r="BS63" s="2115"/>
      <c r="BT63" s="2116"/>
      <c r="BU63" s="2129"/>
      <c r="BV63" s="1984"/>
      <c r="BW63" s="1984"/>
      <c r="BX63" s="2134"/>
      <c r="BY63" s="2134"/>
      <c r="BZ63" s="2134"/>
      <c r="CA63" s="2134"/>
      <c r="CB63" s="2134"/>
      <c r="CC63" s="2134"/>
      <c r="CD63" s="2134"/>
      <c r="CE63" s="2134"/>
      <c r="CF63" s="2134"/>
      <c r="CG63" s="2134"/>
      <c r="CH63" s="2134"/>
      <c r="CI63" s="2134"/>
      <c r="CJ63" s="2134"/>
      <c r="CK63" s="1984"/>
      <c r="CL63" s="1985"/>
      <c r="CM63" s="2136"/>
      <c r="CN63" s="1984"/>
      <c r="CO63" s="2134"/>
      <c r="CP63" s="2134"/>
      <c r="CQ63" s="2134"/>
      <c r="CR63" s="2134"/>
      <c r="CS63" s="2134"/>
      <c r="CT63" s="2134"/>
      <c r="CU63" s="2134"/>
      <c r="CV63" s="2134"/>
      <c r="CW63" s="2134"/>
      <c r="CX63" s="2134"/>
      <c r="CY63" s="2134"/>
      <c r="CZ63" s="2134"/>
      <c r="DA63" s="2134"/>
      <c r="DB63" s="1984"/>
      <c r="DC63" s="1985"/>
    </row>
    <row r="64" spans="2:108" ht="13.5" customHeight="1">
      <c r="B64" s="795"/>
      <c r="C64" s="2113" t="s">
        <v>1421</v>
      </c>
      <c r="D64" s="2113"/>
      <c r="E64" s="2113"/>
      <c r="F64" s="2113"/>
      <c r="G64" s="2113"/>
      <c r="H64" s="2113"/>
      <c r="I64" s="2113"/>
      <c r="J64" s="2113"/>
      <c r="K64" s="2113"/>
      <c r="L64" s="2113"/>
      <c r="M64" s="2113"/>
      <c r="N64" s="2113"/>
      <c r="O64" s="2113"/>
      <c r="P64" s="2113"/>
      <c r="Q64" s="2113"/>
      <c r="R64" s="2113"/>
      <c r="S64" s="2113"/>
      <c r="T64" s="2113"/>
      <c r="U64" s="2113"/>
      <c r="V64" s="2113"/>
      <c r="W64" s="2113"/>
      <c r="X64" s="2113"/>
      <c r="Y64" s="2113"/>
      <c r="Z64" s="2113"/>
      <c r="AA64" s="2113"/>
      <c r="AB64" s="2113"/>
      <c r="AC64" s="2113"/>
      <c r="AD64" s="2113"/>
      <c r="AE64" s="2113"/>
      <c r="AF64" s="2113"/>
      <c r="AG64" s="2113"/>
      <c r="AH64" s="2113"/>
      <c r="AI64" s="2113"/>
      <c r="AJ64" s="2113"/>
      <c r="AK64" s="2113"/>
      <c r="AL64" s="2113"/>
      <c r="AM64" s="2113"/>
      <c r="AN64" s="2113"/>
      <c r="AO64" s="2113"/>
      <c r="AP64" s="2113"/>
      <c r="AQ64" s="2113"/>
      <c r="AR64" s="2113"/>
      <c r="AS64" s="2113"/>
      <c r="AT64" s="2113"/>
      <c r="AU64" s="2113"/>
      <c r="AV64" s="2113"/>
      <c r="AW64" s="2113"/>
      <c r="AX64" s="2113"/>
      <c r="AY64" s="2113"/>
      <c r="AZ64" s="2113"/>
      <c r="BA64" s="2113"/>
      <c r="BB64" s="2113"/>
      <c r="BC64" s="2113"/>
      <c r="BD64" s="2113"/>
      <c r="BE64" s="2113"/>
      <c r="BF64" s="2113"/>
      <c r="BG64" s="2113"/>
      <c r="BH64" s="2113"/>
      <c r="BI64" s="2113"/>
      <c r="BJ64" s="2113"/>
      <c r="BK64" s="2113"/>
      <c r="BL64" s="2113"/>
      <c r="BM64" s="2113"/>
      <c r="BN64" s="2113"/>
      <c r="BO64" s="2113"/>
      <c r="BP64" s="2113"/>
      <c r="BQ64" s="2113"/>
      <c r="BR64" s="2113"/>
      <c r="BS64" s="2113"/>
      <c r="BT64" s="2114"/>
      <c r="BU64" s="787">
        <v>4222</v>
      </c>
      <c r="BV64" s="1995" t="s">
        <v>39</v>
      </c>
      <c r="BW64" s="1995"/>
      <c r="BX64" s="1493">
        <v>100</v>
      </c>
      <c r="BY64" s="1493"/>
      <c r="BZ64" s="1493"/>
      <c r="CA64" s="1493"/>
      <c r="CB64" s="1493"/>
      <c r="CC64" s="1493"/>
      <c r="CD64" s="1493"/>
      <c r="CE64" s="1493"/>
      <c r="CF64" s="1493"/>
      <c r="CG64" s="1493"/>
      <c r="CH64" s="1493"/>
      <c r="CI64" s="1493"/>
      <c r="CJ64" s="1493"/>
      <c r="CK64" s="1996" t="s">
        <v>40</v>
      </c>
      <c r="CL64" s="1997"/>
      <c r="CM64" s="1982" t="s">
        <v>39</v>
      </c>
      <c r="CN64" s="1982"/>
      <c r="CO64" s="1493">
        <v>1102115</v>
      </c>
      <c r="CP64" s="1493"/>
      <c r="CQ64" s="1493"/>
      <c r="CR64" s="1493"/>
      <c r="CS64" s="1493"/>
      <c r="CT64" s="1493"/>
      <c r="CU64" s="1493"/>
      <c r="CV64" s="1493"/>
      <c r="CW64" s="1493"/>
      <c r="CX64" s="1493"/>
      <c r="CY64" s="1493"/>
      <c r="CZ64" s="1493"/>
      <c r="DA64" s="1493"/>
      <c r="DB64" s="1982" t="s">
        <v>40</v>
      </c>
      <c r="DC64" s="1983"/>
    </row>
    <row r="65" spans="1:108" ht="25.5" customHeight="1">
      <c r="B65" s="792"/>
      <c r="C65" s="2080" t="s">
        <v>1422</v>
      </c>
      <c r="D65" s="2080"/>
      <c r="E65" s="2080"/>
      <c r="F65" s="2080"/>
      <c r="G65" s="2080"/>
      <c r="H65" s="2080"/>
      <c r="I65" s="2080"/>
      <c r="J65" s="2080"/>
      <c r="K65" s="2080"/>
      <c r="L65" s="2080"/>
      <c r="M65" s="2080"/>
      <c r="N65" s="2080"/>
      <c r="O65" s="2080"/>
      <c r="P65" s="2080"/>
      <c r="Q65" s="2080"/>
      <c r="R65" s="2080"/>
      <c r="S65" s="2080"/>
      <c r="T65" s="2080"/>
      <c r="U65" s="2080"/>
      <c r="V65" s="2080"/>
      <c r="W65" s="2080"/>
      <c r="X65" s="2080"/>
      <c r="Y65" s="2080"/>
      <c r="Z65" s="2080"/>
      <c r="AA65" s="2080"/>
      <c r="AB65" s="2080"/>
      <c r="AC65" s="2080"/>
      <c r="AD65" s="2080"/>
      <c r="AE65" s="2080"/>
      <c r="AF65" s="2080"/>
      <c r="AG65" s="2080"/>
      <c r="AH65" s="2080"/>
      <c r="AI65" s="2080"/>
      <c r="AJ65" s="2080"/>
      <c r="AK65" s="2080"/>
      <c r="AL65" s="2080"/>
      <c r="AM65" s="2080"/>
      <c r="AN65" s="2080"/>
      <c r="AO65" s="2080"/>
      <c r="AP65" s="2080"/>
      <c r="AQ65" s="2080"/>
      <c r="AR65" s="2080"/>
      <c r="AS65" s="2080"/>
      <c r="AT65" s="2080"/>
      <c r="AU65" s="2080"/>
      <c r="AV65" s="2080"/>
      <c r="AW65" s="2080"/>
      <c r="AX65" s="2080"/>
      <c r="AY65" s="2080"/>
      <c r="AZ65" s="2080"/>
      <c r="BA65" s="2080"/>
      <c r="BB65" s="2080"/>
      <c r="BC65" s="2080"/>
      <c r="BD65" s="2080"/>
      <c r="BE65" s="2080"/>
      <c r="BF65" s="2080"/>
      <c r="BG65" s="2080"/>
      <c r="BH65" s="2080"/>
      <c r="BI65" s="2080"/>
      <c r="BJ65" s="2080"/>
      <c r="BK65" s="2080"/>
      <c r="BL65" s="2080"/>
      <c r="BM65" s="2080"/>
      <c r="BN65" s="2080"/>
      <c r="BO65" s="2080"/>
      <c r="BP65" s="2080"/>
      <c r="BQ65" s="2080"/>
      <c r="BR65" s="2080"/>
      <c r="BS65" s="2080"/>
      <c r="BT65" s="2081"/>
      <c r="BU65" s="783">
        <v>422201</v>
      </c>
      <c r="BV65" s="1995" t="s">
        <v>39</v>
      </c>
      <c r="BW65" s="1995"/>
      <c r="BX65" s="1493">
        <v>100</v>
      </c>
      <c r="BY65" s="1493"/>
      <c r="BZ65" s="1493"/>
      <c r="CA65" s="1493"/>
      <c r="CB65" s="1493"/>
      <c r="CC65" s="1493"/>
      <c r="CD65" s="1493"/>
      <c r="CE65" s="1493"/>
      <c r="CF65" s="1493"/>
      <c r="CG65" s="1493"/>
      <c r="CH65" s="1493"/>
      <c r="CI65" s="1493"/>
      <c r="CJ65" s="1493"/>
      <c r="CK65" s="1996" t="s">
        <v>40</v>
      </c>
      <c r="CL65" s="1997"/>
      <c r="CM65" s="1982" t="s">
        <v>39</v>
      </c>
      <c r="CN65" s="1982"/>
      <c r="CO65" s="1493">
        <v>1102115</v>
      </c>
      <c r="CP65" s="1493"/>
      <c r="CQ65" s="1493"/>
      <c r="CR65" s="1493"/>
      <c r="CS65" s="1493"/>
      <c r="CT65" s="1493"/>
      <c r="CU65" s="1493"/>
      <c r="CV65" s="1493"/>
      <c r="CW65" s="1493"/>
      <c r="CX65" s="1493"/>
      <c r="CY65" s="1493"/>
      <c r="CZ65" s="1493"/>
      <c r="DA65" s="1493"/>
      <c r="DB65" s="1982" t="s">
        <v>40</v>
      </c>
      <c r="DC65" s="1983"/>
    </row>
    <row r="66" spans="1:108" ht="13.5" customHeight="1">
      <c r="B66" s="794"/>
      <c r="C66" s="2113" t="s">
        <v>1423</v>
      </c>
      <c r="D66" s="2113"/>
      <c r="E66" s="2113"/>
      <c r="F66" s="2113"/>
      <c r="G66" s="2113"/>
      <c r="H66" s="2113"/>
      <c r="I66" s="2113"/>
      <c r="J66" s="2113"/>
      <c r="K66" s="2113"/>
      <c r="L66" s="2113"/>
      <c r="M66" s="2113"/>
      <c r="N66" s="2113"/>
      <c r="O66" s="2113"/>
      <c r="P66" s="2113"/>
      <c r="Q66" s="2113"/>
      <c r="R66" s="2113"/>
      <c r="S66" s="2113"/>
      <c r="T66" s="2113"/>
      <c r="U66" s="2113"/>
      <c r="V66" s="2113"/>
      <c r="W66" s="2113"/>
      <c r="X66" s="2113"/>
      <c r="Y66" s="2113"/>
      <c r="Z66" s="2113"/>
      <c r="AA66" s="2113"/>
      <c r="AB66" s="2113"/>
      <c r="AC66" s="2113"/>
      <c r="AD66" s="2113"/>
      <c r="AE66" s="2113"/>
      <c r="AF66" s="2113"/>
      <c r="AG66" s="2113"/>
      <c r="AH66" s="2113"/>
      <c r="AI66" s="2113"/>
      <c r="AJ66" s="2113"/>
      <c r="AK66" s="2113"/>
      <c r="AL66" s="2113"/>
      <c r="AM66" s="2113"/>
      <c r="AN66" s="2113"/>
      <c r="AO66" s="2113"/>
      <c r="AP66" s="2113"/>
      <c r="AQ66" s="2113"/>
      <c r="AR66" s="2113"/>
      <c r="AS66" s="2113"/>
      <c r="AT66" s="2113"/>
      <c r="AU66" s="2113"/>
      <c r="AV66" s="2113"/>
      <c r="AW66" s="2113"/>
      <c r="AX66" s="2113"/>
      <c r="AY66" s="2113"/>
      <c r="AZ66" s="2113"/>
      <c r="BA66" s="2113"/>
      <c r="BB66" s="2113"/>
      <c r="BC66" s="2113"/>
      <c r="BD66" s="2113"/>
      <c r="BE66" s="2113"/>
      <c r="BF66" s="2113"/>
      <c r="BG66" s="2113"/>
      <c r="BH66" s="2113"/>
      <c r="BI66" s="2113"/>
      <c r="BJ66" s="2113"/>
      <c r="BK66" s="2113"/>
      <c r="BL66" s="2113"/>
      <c r="BM66" s="2113"/>
      <c r="BN66" s="2113"/>
      <c r="BO66" s="2113"/>
      <c r="BP66" s="2113"/>
      <c r="BQ66" s="2113"/>
      <c r="BR66" s="2113"/>
      <c r="BS66" s="2113"/>
      <c r="BT66" s="2114"/>
      <c r="BU66" s="787">
        <v>4223</v>
      </c>
      <c r="BV66" s="1995" t="s">
        <v>39</v>
      </c>
      <c r="BW66" s="1995"/>
      <c r="BX66" s="1493">
        <v>208997</v>
      </c>
      <c r="BY66" s="1493"/>
      <c r="BZ66" s="1493"/>
      <c r="CA66" s="1493"/>
      <c r="CB66" s="1493"/>
      <c r="CC66" s="1493"/>
      <c r="CD66" s="1493"/>
      <c r="CE66" s="1493"/>
      <c r="CF66" s="1493"/>
      <c r="CG66" s="1493"/>
      <c r="CH66" s="1493"/>
      <c r="CI66" s="1493"/>
      <c r="CJ66" s="1493"/>
      <c r="CK66" s="1996" t="s">
        <v>40</v>
      </c>
      <c r="CL66" s="1997"/>
      <c r="CM66" s="1982" t="s">
        <v>39</v>
      </c>
      <c r="CN66" s="1982"/>
      <c r="CO66" s="1493">
        <v>897218</v>
      </c>
      <c r="CP66" s="1493"/>
      <c r="CQ66" s="1493"/>
      <c r="CR66" s="1493"/>
      <c r="CS66" s="1493"/>
      <c r="CT66" s="1493"/>
      <c r="CU66" s="1493"/>
      <c r="CV66" s="1493"/>
      <c r="CW66" s="1493"/>
      <c r="CX66" s="1493"/>
      <c r="CY66" s="1493"/>
      <c r="CZ66" s="1493"/>
      <c r="DA66" s="1493"/>
      <c r="DB66" s="1982" t="s">
        <v>40</v>
      </c>
      <c r="DC66" s="1983"/>
    </row>
    <row r="67" spans="1:108" ht="13.5" customHeight="1">
      <c r="B67" s="794"/>
      <c r="C67" s="2113" t="s">
        <v>1424</v>
      </c>
      <c r="D67" s="2113"/>
      <c r="E67" s="2113"/>
      <c r="F67" s="2113"/>
      <c r="G67" s="2113"/>
      <c r="H67" s="2113"/>
      <c r="I67" s="2113"/>
      <c r="J67" s="2113"/>
      <c r="K67" s="2113"/>
      <c r="L67" s="2113"/>
      <c r="M67" s="2113"/>
      <c r="N67" s="2113"/>
      <c r="O67" s="2113"/>
      <c r="P67" s="2113"/>
      <c r="Q67" s="2113"/>
      <c r="R67" s="2113"/>
      <c r="S67" s="2113"/>
      <c r="T67" s="2113"/>
      <c r="U67" s="2113"/>
      <c r="V67" s="2113"/>
      <c r="W67" s="2113"/>
      <c r="X67" s="2113"/>
      <c r="Y67" s="2113"/>
      <c r="Z67" s="2113"/>
      <c r="AA67" s="2113"/>
      <c r="AB67" s="2113"/>
      <c r="AC67" s="2113"/>
      <c r="AD67" s="2113"/>
      <c r="AE67" s="2113"/>
      <c r="AF67" s="2113"/>
      <c r="AG67" s="2113"/>
      <c r="AH67" s="2113"/>
      <c r="AI67" s="2113"/>
      <c r="AJ67" s="2113"/>
      <c r="AK67" s="2113"/>
      <c r="AL67" s="2113"/>
      <c r="AM67" s="2113"/>
      <c r="AN67" s="2113"/>
      <c r="AO67" s="2113"/>
      <c r="AP67" s="2113"/>
      <c r="AQ67" s="2113"/>
      <c r="AR67" s="2113"/>
      <c r="AS67" s="2113"/>
      <c r="AT67" s="2113"/>
      <c r="AU67" s="2113"/>
      <c r="AV67" s="2113"/>
      <c r="AW67" s="2113"/>
      <c r="AX67" s="2113"/>
      <c r="AY67" s="2113"/>
      <c r="AZ67" s="2113"/>
      <c r="BA67" s="2113"/>
      <c r="BB67" s="2113"/>
      <c r="BC67" s="2113"/>
      <c r="BD67" s="2113"/>
      <c r="BE67" s="2113"/>
      <c r="BF67" s="2113"/>
      <c r="BG67" s="2113"/>
      <c r="BH67" s="2113"/>
      <c r="BI67" s="2113"/>
      <c r="BJ67" s="2113"/>
      <c r="BK67" s="2113"/>
      <c r="BL67" s="2113"/>
      <c r="BM67" s="2113"/>
      <c r="BN67" s="2113"/>
      <c r="BO67" s="2113"/>
      <c r="BP67" s="2113"/>
      <c r="BQ67" s="2113"/>
      <c r="BR67" s="2113"/>
      <c r="BS67" s="2113"/>
      <c r="BT67" s="2114"/>
      <c r="BU67" s="783">
        <v>422301</v>
      </c>
      <c r="BV67" s="1995" t="s">
        <v>39</v>
      </c>
      <c r="BW67" s="1995"/>
      <c r="BX67" s="1493">
        <v>208997</v>
      </c>
      <c r="BY67" s="1493"/>
      <c r="BZ67" s="1493"/>
      <c r="CA67" s="1493"/>
      <c r="CB67" s="1493"/>
      <c r="CC67" s="1493"/>
      <c r="CD67" s="1493"/>
      <c r="CE67" s="1493"/>
      <c r="CF67" s="1493"/>
      <c r="CG67" s="1493"/>
      <c r="CH67" s="1493"/>
      <c r="CI67" s="1493"/>
      <c r="CJ67" s="1493"/>
      <c r="CK67" s="1996" t="s">
        <v>40</v>
      </c>
      <c r="CL67" s="1997"/>
      <c r="CM67" s="1982" t="s">
        <v>39</v>
      </c>
      <c r="CN67" s="1982"/>
      <c r="CO67" s="1493">
        <v>0</v>
      </c>
      <c r="CP67" s="1493"/>
      <c r="CQ67" s="1493"/>
      <c r="CR67" s="1493"/>
      <c r="CS67" s="1493"/>
      <c r="CT67" s="1493"/>
      <c r="CU67" s="1493"/>
      <c r="CV67" s="1493"/>
      <c r="CW67" s="1493"/>
      <c r="CX67" s="1493"/>
      <c r="CY67" s="1493"/>
      <c r="CZ67" s="1493"/>
      <c r="DA67" s="1493"/>
      <c r="DB67" s="1982" t="s">
        <v>40</v>
      </c>
      <c r="DC67" s="1983"/>
    </row>
    <row r="68" spans="1:108" ht="13.5" customHeight="1">
      <c r="B68" s="794"/>
      <c r="C68" s="2113" t="s">
        <v>1425</v>
      </c>
      <c r="D68" s="2113"/>
      <c r="E68" s="2113"/>
      <c r="F68" s="2113"/>
      <c r="G68" s="2113"/>
      <c r="H68" s="2113"/>
      <c r="I68" s="2113"/>
      <c r="J68" s="2113"/>
      <c r="K68" s="2113"/>
      <c r="L68" s="2113"/>
      <c r="M68" s="2113"/>
      <c r="N68" s="2113"/>
      <c r="O68" s="2113"/>
      <c r="P68" s="2113"/>
      <c r="Q68" s="2113"/>
      <c r="R68" s="2113"/>
      <c r="S68" s="2113"/>
      <c r="T68" s="2113"/>
      <c r="U68" s="2113"/>
      <c r="V68" s="2113"/>
      <c r="W68" s="2113"/>
      <c r="X68" s="2113"/>
      <c r="Y68" s="2113"/>
      <c r="Z68" s="2113"/>
      <c r="AA68" s="2113"/>
      <c r="AB68" s="2113"/>
      <c r="AC68" s="2113"/>
      <c r="AD68" s="2113"/>
      <c r="AE68" s="2113"/>
      <c r="AF68" s="2113"/>
      <c r="AG68" s="2113"/>
      <c r="AH68" s="2113"/>
      <c r="AI68" s="2113"/>
      <c r="AJ68" s="2113"/>
      <c r="AK68" s="2113"/>
      <c r="AL68" s="2113"/>
      <c r="AM68" s="2113"/>
      <c r="AN68" s="2113"/>
      <c r="AO68" s="2113"/>
      <c r="AP68" s="2113"/>
      <c r="AQ68" s="2113"/>
      <c r="AR68" s="2113"/>
      <c r="AS68" s="2113"/>
      <c r="AT68" s="2113"/>
      <c r="AU68" s="2113"/>
      <c r="AV68" s="2113"/>
      <c r="AW68" s="2113"/>
      <c r="AX68" s="2113"/>
      <c r="AY68" s="2113"/>
      <c r="AZ68" s="2113"/>
      <c r="BA68" s="2113"/>
      <c r="BB68" s="2113"/>
      <c r="BC68" s="2113"/>
      <c r="BD68" s="2113"/>
      <c r="BE68" s="2113"/>
      <c r="BF68" s="2113"/>
      <c r="BG68" s="2113"/>
      <c r="BH68" s="2113"/>
      <c r="BI68" s="2113"/>
      <c r="BJ68" s="2113"/>
      <c r="BK68" s="2113"/>
      <c r="BL68" s="2113"/>
      <c r="BM68" s="2113"/>
      <c r="BN68" s="2113"/>
      <c r="BO68" s="2113"/>
      <c r="BP68" s="2113"/>
      <c r="BQ68" s="2113"/>
      <c r="BR68" s="2113"/>
      <c r="BS68" s="2113"/>
      <c r="BT68" s="2114"/>
      <c r="BU68" s="787">
        <v>4224</v>
      </c>
      <c r="BV68" s="1995" t="s">
        <v>39</v>
      </c>
      <c r="BW68" s="1995"/>
      <c r="BX68" s="1493">
        <v>61931</v>
      </c>
      <c r="BY68" s="1493"/>
      <c r="BZ68" s="1493"/>
      <c r="CA68" s="1493"/>
      <c r="CB68" s="1493"/>
      <c r="CC68" s="1493"/>
      <c r="CD68" s="1493"/>
      <c r="CE68" s="1493"/>
      <c r="CF68" s="1493"/>
      <c r="CG68" s="1493"/>
      <c r="CH68" s="1493"/>
      <c r="CI68" s="1493"/>
      <c r="CJ68" s="1493"/>
      <c r="CK68" s="1996" t="s">
        <v>40</v>
      </c>
      <c r="CL68" s="1997"/>
      <c r="CM68" s="1982" t="s">
        <v>39</v>
      </c>
      <c r="CN68" s="1982"/>
      <c r="CO68" s="1493">
        <v>86652</v>
      </c>
      <c r="CP68" s="1493"/>
      <c r="CQ68" s="1493"/>
      <c r="CR68" s="1493"/>
      <c r="CS68" s="1493"/>
      <c r="CT68" s="1493"/>
      <c r="CU68" s="1493"/>
      <c r="CV68" s="1493"/>
      <c r="CW68" s="1493"/>
      <c r="CX68" s="1493"/>
      <c r="CY68" s="1493"/>
      <c r="CZ68" s="1493"/>
      <c r="DA68" s="1493"/>
      <c r="DB68" s="1982" t="s">
        <v>40</v>
      </c>
      <c r="DC68" s="1983"/>
    </row>
    <row r="69" spans="1:108" ht="13.5" customHeight="1">
      <c r="B69" s="790"/>
      <c r="C69" s="2080" t="s">
        <v>1426</v>
      </c>
      <c r="D69" s="2080"/>
      <c r="E69" s="2080"/>
      <c r="F69" s="2080"/>
      <c r="G69" s="2080"/>
      <c r="H69" s="2080"/>
      <c r="I69" s="2080"/>
      <c r="J69" s="2080"/>
      <c r="K69" s="2080"/>
      <c r="L69" s="2080"/>
      <c r="M69" s="2080"/>
      <c r="N69" s="2080"/>
      <c r="O69" s="2080"/>
      <c r="P69" s="2080"/>
      <c r="Q69" s="2080"/>
      <c r="R69" s="2080"/>
      <c r="S69" s="2080"/>
      <c r="T69" s="2080"/>
      <c r="U69" s="2080"/>
      <c r="V69" s="2080"/>
      <c r="W69" s="2080"/>
      <c r="X69" s="2080"/>
      <c r="Y69" s="2080"/>
      <c r="Z69" s="2080"/>
      <c r="AA69" s="2080"/>
      <c r="AB69" s="2080"/>
      <c r="AC69" s="2080"/>
      <c r="AD69" s="2080"/>
      <c r="AE69" s="2080"/>
      <c r="AF69" s="2080"/>
      <c r="AG69" s="2080"/>
      <c r="AH69" s="2080"/>
      <c r="AI69" s="2080"/>
      <c r="AJ69" s="2080"/>
      <c r="AK69" s="2080"/>
      <c r="AL69" s="2080"/>
      <c r="AM69" s="2080"/>
      <c r="AN69" s="2080"/>
      <c r="AO69" s="2080"/>
      <c r="AP69" s="2080"/>
      <c r="AQ69" s="2080"/>
      <c r="AR69" s="2080"/>
      <c r="AS69" s="2080"/>
      <c r="AT69" s="2080"/>
      <c r="AU69" s="2080"/>
      <c r="AV69" s="2080"/>
      <c r="AW69" s="2080"/>
      <c r="AX69" s="2080"/>
      <c r="AY69" s="2080"/>
      <c r="AZ69" s="2080"/>
      <c r="BA69" s="2080"/>
      <c r="BB69" s="2080"/>
      <c r="BC69" s="2080"/>
      <c r="BD69" s="2080"/>
      <c r="BE69" s="2080"/>
      <c r="BF69" s="2080"/>
      <c r="BG69" s="2080"/>
      <c r="BH69" s="2080"/>
      <c r="BI69" s="2080"/>
      <c r="BJ69" s="2080"/>
      <c r="BK69" s="2080"/>
      <c r="BL69" s="2080"/>
      <c r="BM69" s="2080"/>
      <c r="BN69" s="2080"/>
      <c r="BO69" s="2080"/>
      <c r="BP69" s="2080"/>
      <c r="BQ69" s="2080"/>
      <c r="BR69" s="2080"/>
      <c r="BS69" s="2080"/>
      <c r="BT69" s="2081"/>
      <c r="BU69" s="783">
        <v>422401</v>
      </c>
      <c r="BV69" s="2137" t="s">
        <v>39</v>
      </c>
      <c r="BW69" s="2138"/>
      <c r="BX69" s="2112">
        <v>0</v>
      </c>
      <c r="BY69" s="2112"/>
      <c r="BZ69" s="2112"/>
      <c r="CA69" s="2112"/>
      <c r="CB69" s="2112"/>
      <c r="CC69" s="2112"/>
      <c r="CD69" s="2112"/>
      <c r="CE69" s="2112"/>
      <c r="CF69" s="2112"/>
      <c r="CG69" s="2112"/>
      <c r="CH69" s="2112"/>
      <c r="CI69" s="2112"/>
      <c r="CJ69" s="2112"/>
      <c r="CK69" s="2016" t="s">
        <v>40</v>
      </c>
      <c r="CL69" s="2017"/>
      <c r="CM69" s="2139" t="s">
        <v>39</v>
      </c>
      <c r="CN69" s="2139"/>
      <c r="CO69" s="2112">
        <v>0</v>
      </c>
      <c r="CP69" s="2112"/>
      <c r="CQ69" s="2112"/>
      <c r="CR69" s="2112"/>
      <c r="CS69" s="2112"/>
      <c r="CT69" s="2112"/>
      <c r="CU69" s="2112"/>
      <c r="CV69" s="2112"/>
      <c r="CW69" s="2112"/>
      <c r="CX69" s="2112"/>
      <c r="CY69" s="2112"/>
      <c r="CZ69" s="2112"/>
      <c r="DA69" s="2112"/>
      <c r="DB69" s="2139" t="s">
        <v>40</v>
      </c>
      <c r="DC69" s="2140"/>
    </row>
    <row r="70" spans="1:108" ht="13.5" customHeight="1">
      <c r="B70" s="791"/>
      <c r="C70" s="1996" t="s">
        <v>1407</v>
      </c>
      <c r="D70" s="1996"/>
      <c r="E70" s="1996"/>
      <c r="F70" s="1996"/>
      <c r="G70" s="1996"/>
      <c r="H70" s="1996"/>
      <c r="I70" s="1996"/>
      <c r="J70" s="1996"/>
      <c r="K70" s="1996"/>
      <c r="L70" s="1996"/>
      <c r="M70" s="1996"/>
      <c r="N70" s="1996"/>
      <c r="O70" s="1996"/>
      <c r="P70" s="1996"/>
      <c r="Q70" s="1996"/>
      <c r="R70" s="1996"/>
      <c r="S70" s="1996"/>
      <c r="T70" s="1996"/>
      <c r="U70" s="1996"/>
      <c r="V70" s="1996"/>
      <c r="W70" s="1996"/>
      <c r="X70" s="1996"/>
      <c r="Y70" s="1996"/>
      <c r="Z70" s="1996"/>
      <c r="AA70" s="1996"/>
      <c r="AB70" s="1996"/>
      <c r="AC70" s="1996"/>
      <c r="AD70" s="1996"/>
      <c r="AE70" s="1996"/>
      <c r="AF70" s="1996"/>
      <c r="AG70" s="1996"/>
      <c r="AH70" s="1996"/>
      <c r="AI70" s="1996"/>
      <c r="AJ70" s="1996"/>
      <c r="AK70" s="1996"/>
      <c r="AL70" s="1996"/>
      <c r="AM70" s="1996"/>
      <c r="AN70" s="1996"/>
      <c r="AO70" s="1996"/>
      <c r="AP70" s="1996"/>
      <c r="AQ70" s="1996"/>
      <c r="AR70" s="1996"/>
      <c r="AS70" s="1996"/>
      <c r="AT70" s="1996"/>
      <c r="AU70" s="1996"/>
      <c r="AV70" s="1996"/>
      <c r="AW70" s="1996"/>
      <c r="AX70" s="1996"/>
      <c r="AY70" s="1996"/>
      <c r="AZ70" s="1996"/>
      <c r="BA70" s="1996"/>
      <c r="BB70" s="1996"/>
      <c r="BC70" s="1996"/>
      <c r="BD70" s="1996"/>
      <c r="BE70" s="1996"/>
      <c r="BF70" s="1996"/>
      <c r="BG70" s="1996"/>
      <c r="BH70" s="1996"/>
      <c r="BI70" s="1996"/>
      <c r="BJ70" s="1996"/>
      <c r="BK70" s="1996"/>
      <c r="BL70" s="1996"/>
      <c r="BM70" s="1996"/>
      <c r="BN70" s="1996"/>
      <c r="BO70" s="1996"/>
      <c r="BP70" s="1996"/>
      <c r="BQ70" s="1996"/>
      <c r="BR70" s="1996"/>
      <c r="BS70" s="1996"/>
      <c r="BT70" s="1997"/>
      <c r="BU70" s="787">
        <v>4229</v>
      </c>
      <c r="BV70" s="1992" t="s">
        <v>39</v>
      </c>
      <c r="BW70" s="1992"/>
      <c r="BX70" s="1990">
        <v>0</v>
      </c>
      <c r="BY70" s="1990"/>
      <c r="BZ70" s="1990"/>
      <c r="CA70" s="1990"/>
      <c r="CB70" s="1990"/>
      <c r="CC70" s="1990"/>
      <c r="CD70" s="1990"/>
      <c r="CE70" s="1990"/>
      <c r="CF70" s="1990"/>
      <c r="CG70" s="1990"/>
      <c r="CH70" s="1990"/>
      <c r="CI70" s="1990"/>
      <c r="CJ70" s="1990"/>
      <c r="CK70" s="1988" t="s">
        <v>40</v>
      </c>
      <c r="CL70" s="1989"/>
      <c r="CM70" s="1992" t="s">
        <v>39</v>
      </c>
      <c r="CN70" s="1992"/>
      <c r="CO70" s="1990">
        <v>0</v>
      </c>
      <c r="CP70" s="1990"/>
      <c r="CQ70" s="1990"/>
      <c r="CR70" s="1990"/>
      <c r="CS70" s="1990"/>
      <c r="CT70" s="1990"/>
      <c r="CU70" s="1990"/>
      <c r="CV70" s="1990"/>
      <c r="CW70" s="1990"/>
      <c r="CX70" s="1990"/>
      <c r="CY70" s="1990"/>
      <c r="CZ70" s="1990"/>
      <c r="DA70" s="1990"/>
      <c r="DB70" s="1988" t="s">
        <v>40</v>
      </c>
      <c r="DC70" s="1989"/>
    </row>
    <row r="71" spans="1:108" ht="13.5" customHeight="1">
      <c r="B71" s="2141" t="s">
        <v>1427</v>
      </c>
      <c r="C71" s="2092"/>
      <c r="D71" s="2092"/>
      <c r="E71" s="2092"/>
      <c r="F71" s="2092"/>
      <c r="G71" s="2092"/>
      <c r="H71" s="2092"/>
      <c r="I71" s="2092"/>
      <c r="J71" s="2092"/>
      <c r="K71" s="2092"/>
      <c r="L71" s="2092"/>
      <c r="M71" s="2092"/>
      <c r="N71" s="2092"/>
      <c r="O71" s="2092"/>
      <c r="P71" s="2092"/>
      <c r="Q71" s="2092"/>
      <c r="R71" s="2092"/>
      <c r="S71" s="2092"/>
      <c r="T71" s="2092"/>
      <c r="U71" s="2092"/>
      <c r="V71" s="2092"/>
      <c r="W71" s="2092"/>
      <c r="X71" s="2092"/>
      <c r="Y71" s="2092"/>
      <c r="Z71" s="2092"/>
      <c r="AA71" s="2092"/>
      <c r="AB71" s="2092"/>
      <c r="AC71" s="2092"/>
      <c r="AD71" s="2092"/>
      <c r="AE71" s="2092"/>
      <c r="AF71" s="2092"/>
      <c r="AG71" s="2092"/>
      <c r="AH71" s="2092"/>
      <c r="AI71" s="2092"/>
      <c r="AJ71" s="2092"/>
      <c r="AK71" s="2092"/>
      <c r="AL71" s="2092"/>
      <c r="AM71" s="2092"/>
      <c r="AN71" s="2092"/>
      <c r="AO71" s="2092"/>
      <c r="AP71" s="2092"/>
      <c r="AQ71" s="2092"/>
      <c r="AR71" s="2092"/>
      <c r="AS71" s="2092"/>
      <c r="AT71" s="2092"/>
      <c r="AU71" s="2092"/>
      <c r="AV71" s="2092"/>
      <c r="AW71" s="2092"/>
      <c r="AX71" s="2092"/>
      <c r="AY71" s="2092"/>
      <c r="AZ71" s="2092"/>
      <c r="BA71" s="2092"/>
      <c r="BB71" s="2092"/>
      <c r="BC71" s="2092"/>
      <c r="BD71" s="2092"/>
      <c r="BE71" s="2092"/>
      <c r="BF71" s="2092"/>
      <c r="BG71" s="2092"/>
      <c r="BH71" s="2092"/>
      <c r="BI71" s="2092"/>
      <c r="BJ71" s="2092"/>
      <c r="BK71" s="2092"/>
      <c r="BL71" s="2092"/>
      <c r="BM71" s="2092"/>
      <c r="BN71" s="2092"/>
      <c r="BO71" s="2092"/>
      <c r="BP71" s="2092"/>
      <c r="BQ71" s="2092"/>
      <c r="BR71" s="2092"/>
      <c r="BS71" s="2092"/>
      <c r="BT71" s="2093"/>
      <c r="BU71" s="1993">
        <v>422901</v>
      </c>
      <c r="BV71" s="1995" t="s">
        <v>39</v>
      </c>
      <c r="BW71" s="1995"/>
      <c r="BX71" s="1493">
        <v>0</v>
      </c>
      <c r="BY71" s="1493"/>
      <c r="BZ71" s="1493"/>
      <c r="CA71" s="1493"/>
      <c r="CB71" s="1493"/>
      <c r="CC71" s="1493"/>
      <c r="CD71" s="1493"/>
      <c r="CE71" s="1493"/>
      <c r="CF71" s="1493"/>
      <c r="CG71" s="1493"/>
      <c r="CH71" s="1493"/>
      <c r="CI71" s="1493"/>
      <c r="CJ71" s="1493"/>
      <c r="CK71" s="1996" t="s">
        <v>40</v>
      </c>
      <c r="CL71" s="1997"/>
      <c r="CM71" s="1998" t="s">
        <v>39</v>
      </c>
      <c r="CN71" s="1995"/>
      <c r="CO71" s="1493">
        <v>0</v>
      </c>
      <c r="CP71" s="1493"/>
      <c r="CQ71" s="1493"/>
      <c r="CR71" s="1493"/>
      <c r="CS71" s="1493"/>
      <c r="CT71" s="1493"/>
      <c r="CU71" s="1493"/>
      <c r="CV71" s="1493"/>
      <c r="CW71" s="1493"/>
      <c r="CX71" s="1493"/>
      <c r="CY71" s="1493"/>
      <c r="CZ71" s="1493"/>
      <c r="DA71" s="1493"/>
      <c r="DB71" s="1996" t="s">
        <v>40</v>
      </c>
      <c r="DC71" s="1997"/>
    </row>
    <row r="72" spans="1:108" ht="13.5" customHeight="1">
      <c r="B72" s="2142"/>
      <c r="C72" s="2068"/>
      <c r="D72" s="2068"/>
      <c r="E72" s="2068"/>
      <c r="F72" s="2068"/>
      <c r="G72" s="2068"/>
      <c r="H72" s="2068"/>
      <c r="I72" s="2068"/>
      <c r="J72" s="2068"/>
      <c r="K72" s="2068"/>
      <c r="L72" s="2068"/>
      <c r="M72" s="2068"/>
      <c r="N72" s="2068"/>
      <c r="O72" s="2068"/>
      <c r="P72" s="2068"/>
      <c r="Q72" s="2068"/>
      <c r="R72" s="2068"/>
      <c r="S72" s="2068"/>
      <c r="T72" s="2068"/>
      <c r="U72" s="2068"/>
      <c r="V72" s="2068"/>
      <c r="W72" s="2068"/>
      <c r="X72" s="2068"/>
      <c r="Y72" s="2068"/>
      <c r="Z72" s="2068"/>
      <c r="AA72" s="2068"/>
      <c r="AB72" s="2068"/>
      <c r="AC72" s="2068"/>
      <c r="AD72" s="2068"/>
      <c r="AE72" s="2068"/>
      <c r="AF72" s="2068"/>
      <c r="AG72" s="2068"/>
      <c r="AH72" s="2068"/>
      <c r="AI72" s="2068"/>
      <c r="AJ72" s="2068"/>
      <c r="AK72" s="2068"/>
      <c r="AL72" s="2068"/>
      <c r="AM72" s="2068"/>
      <c r="AN72" s="2068"/>
      <c r="AO72" s="2068"/>
      <c r="AP72" s="2068"/>
      <c r="AQ72" s="2068"/>
      <c r="AR72" s="2068"/>
      <c r="AS72" s="2068"/>
      <c r="AT72" s="2068"/>
      <c r="AU72" s="2068"/>
      <c r="AV72" s="2068"/>
      <c r="AW72" s="2068"/>
      <c r="AX72" s="2068"/>
      <c r="AY72" s="2068"/>
      <c r="AZ72" s="2068"/>
      <c r="BA72" s="2068"/>
      <c r="BB72" s="2068"/>
      <c r="BC72" s="2068"/>
      <c r="BD72" s="2068"/>
      <c r="BE72" s="2068"/>
      <c r="BF72" s="2068"/>
      <c r="BG72" s="2068"/>
      <c r="BH72" s="2068"/>
      <c r="BI72" s="2068"/>
      <c r="BJ72" s="2068"/>
      <c r="BK72" s="2068"/>
      <c r="BL72" s="2068"/>
      <c r="BM72" s="2068"/>
      <c r="BN72" s="2068"/>
      <c r="BO72" s="2068"/>
      <c r="BP72" s="2068"/>
      <c r="BQ72" s="2068"/>
      <c r="BR72" s="2068"/>
      <c r="BS72" s="2068"/>
      <c r="BT72" s="2069"/>
      <c r="BU72" s="1994"/>
      <c r="BV72" s="1992"/>
      <c r="BW72" s="1992"/>
      <c r="BX72" s="1990"/>
      <c r="BY72" s="1990"/>
      <c r="BZ72" s="1990"/>
      <c r="CA72" s="1990"/>
      <c r="CB72" s="1990"/>
      <c r="CC72" s="1990"/>
      <c r="CD72" s="1990"/>
      <c r="CE72" s="1990"/>
      <c r="CF72" s="1990"/>
      <c r="CG72" s="1990"/>
      <c r="CH72" s="1990"/>
      <c r="CI72" s="1990"/>
      <c r="CJ72" s="1990"/>
      <c r="CK72" s="1988"/>
      <c r="CL72" s="1989"/>
      <c r="CM72" s="1991"/>
      <c r="CN72" s="1992"/>
      <c r="CO72" s="1990"/>
      <c r="CP72" s="1990"/>
      <c r="CQ72" s="1990"/>
      <c r="CR72" s="1990"/>
      <c r="CS72" s="1990"/>
      <c r="CT72" s="1990"/>
      <c r="CU72" s="1990"/>
      <c r="CV72" s="1990"/>
      <c r="CW72" s="1990"/>
      <c r="CX72" s="1990"/>
      <c r="CY72" s="1990"/>
      <c r="CZ72" s="1990"/>
      <c r="DA72" s="1990"/>
      <c r="DB72" s="1988"/>
      <c r="DC72" s="1989"/>
    </row>
    <row r="73" spans="1:108" ht="13.5" customHeight="1">
      <c r="A73" s="571" t="s">
        <v>1374</v>
      </c>
      <c r="B73" s="793"/>
      <c r="C73" s="2072" t="s">
        <v>1428</v>
      </c>
      <c r="D73" s="2072"/>
      <c r="E73" s="2072"/>
      <c r="F73" s="2072"/>
      <c r="G73" s="2072"/>
      <c r="H73" s="2072"/>
      <c r="I73" s="2072"/>
      <c r="J73" s="2072"/>
      <c r="K73" s="2072"/>
      <c r="L73" s="2072"/>
      <c r="M73" s="2072"/>
      <c r="N73" s="2072"/>
      <c r="O73" s="2072"/>
      <c r="P73" s="2072"/>
      <c r="Q73" s="2072"/>
      <c r="R73" s="2072"/>
      <c r="S73" s="2072"/>
      <c r="T73" s="2072"/>
      <c r="U73" s="2072"/>
      <c r="V73" s="2072"/>
      <c r="W73" s="2072"/>
      <c r="X73" s="2072"/>
      <c r="Y73" s="2072"/>
      <c r="Z73" s="2072"/>
      <c r="AA73" s="2072"/>
      <c r="AB73" s="2072"/>
      <c r="AC73" s="2072"/>
      <c r="AD73" s="2072"/>
      <c r="AE73" s="2072"/>
      <c r="AF73" s="2072"/>
      <c r="AG73" s="2072"/>
      <c r="AH73" s="2072"/>
      <c r="AI73" s="2072"/>
      <c r="AJ73" s="2072"/>
      <c r="AK73" s="2072"/>
      <c r="AL73" s="2072"/>
      <c r="AM73" s="2072"/>
      <c r="AN73" s="2072"/>
      <c r="AO73" s="2072"/>
      <c r="AP73" s="2072"/>
      <c r="AQ73" s="2072"/>
      <c r="AR73" s="2072"/>
      <c r="AS73" s="2072"/>
      <c r="AT73" s="2072"/>
      <c r="AU73" s="2072"/>
      <c r="AV73" s="2072"/>
      <c r="AW73" s="2072"/>
      <c r="AX73" s="2072"/>
      <c r="AY73" s="2072"/>
      <c r="AZ73" s="2072"/>
      <c r="BA73" s="2072"/>
      <c r="BB73" s="2072"/>
      <c r="BC73" s="2072"/>
      <c r="BD73" s="2072"/>
      <c r="BE73" s="2072"/>
      <c r="BF73" s="2072"/>
      <c r="BG73" s="2072"/>
      <c r="BH73" s="2072"/>
      <c r="BI73" s="2072"/>
      <c r="BJ73" s="2072"/>
      <c r="BK73" s="2072"/>
      <c r="BL73" s="2072"/>
      <c r="BM73" s="2072"/>
      <c r="BN73" s="2072"/>
      <c r="BO73" s="2072"/>
      <c r="BP73" s="2072"/>
      <c r="BQ73" s="2072"/>
      <c r="BR73" s="2072"/>
      <c r="BS73" s="2072"/>
      <c r="BT73" s="2073"/>
      <c r="BU73" s="2046">
        <v>4200</v>
      </c>
      <c r="BV73" s="2096">
        <f>BV45-BX58</f>
        <v>-14634526</v>
      </c>
      <c r="BW73" s="2084"/>
      <c r="BX73" s="2084"/>
      <c r="BY73" s="2084"/>
      <c r="BZ73" s="2084"/>
      <c r="CA73" s="2084"/>
      <c r="CB73" s="2084"/>
      <c r="CC73" s="2084"/>
      <c r="CD73" s="2084"/>
      <c r="CE73" s="2084"/>
      <c r="CF73" s="2084"/>
      <c r="CG73" s="2084"/>
      <c r="CH73" s="2084"/>
      <c r="CI73" s="2084"/>
      <c r="CJ73" s="2084"/>
      <c r="CK73" s="2084"/>
      <c r="CL73" s="2097"/>
      <c r="CM73" s="2096">
        <f>CM45-CO58</f>
        <v>-10617053</v>
      </c>
      <c r="CN73" s="2084"/>
      <c r="CO73" s="2084"/>
      <c r="CP73" s="2084"/>
      <c r="CQ73" s="2084"/>
      <c r="CR73" s="2084"/>
      <c r="CS73" s="2084"/>
      <c r="CT73" s="2084"/>
      <c r="CU73" s="2084"/>
      <c r="CV73" s="2084"/>
      <c r="CW73" s="2084"/>
      <c r="CX73" s="2084"/>
      <c r="CY73" s="2084"/>
      <c r="CZ73" s="2084"/>
      <c r="DA73" s="2084"/>
      <c r="DB73" s="2084"/>
      <c r="DC73" s="2097"/>
    </row>
    <row r="74" spans="1:108" s="467" customFormat="1" ht="13.5" customHeight="1" thickBot="1">
      <c r="A74" s="666"/>
      <c r="B74" s="796"/>
      <c r="C74" s="2146"/>
      <c r="D74" s="2146"/>
      <c r="E74" s="2146"/>
      <c r="F74" s="2146"/>
      <c r="G74" s="2146"/>
      <c r="H74" s="2146"/>
      <c r="I74" s="2146"/>
      <c r="J74" s="2146"/>
      <c r="K74" s="2146"/>
      <c r="L74" s="2146"/>
      <c r="M74" s="2146"/>
      <c r="N74" s="2146"/>
      <c r="O74" s="2146"/>
      <c r="P74" s="2146"/>
      <c r="Q74" s="2146"/>
      <c r="R74" s="2146"/>
      <c r="S74" s="2146"/>
      <c r="T74" s="2146"/>
      <c r="U74" s="2146"/>
      <c r="V74" s="2146"/>
      <c r="W74" s="2146"/>
      <c r="X74" s="2146"/>
      <c r="Y74" s="2146"/>
      <c r="Z74" s="2146"/>
      <c r="AA74" s="2146"/>
      <c r="AB74" s="2146"/>
      <c r="AC74" s="2146"/>
      <c r="AD74" s="2146"/>
      <c r="AE74" s="2146"/>
      <c r="AF74" s="2146"/>
      <c r="AG74" s="2146"/>
      <c r="AH74" s="2146"/>
      <c r="AI74" s="2146"/>
      <c r="AJ74" s="2146"/>
      <c r="AK74" s="2146"/>
      <c r="AL74" s="2146"/>
      <c r="AM74" s="2146"/>
      <c r="AN74" s="2146"/>
      <c r="AO74" s="2146"/>
      <c r="AP74" s="2146"/>
      <c r="AQ74" s="2146"/>
      <c r="AR74" s="2146"/>
      <c r="AS74" s="2146"/>
      <c r="AT74" s="2146"/>
      <c r="AU74" s="2146"/>
      <c r="AV74" s="2146"/>
      <c r="AW74" s="2146"/>
      <c r="AX74" s="2146"/>
      <c r="AY74" s="2146"/>
      <c r="AZ74" s="2146"/>
      <c r="BA74" s="2146"/>
      <c r="BB74" s="2146"/>
      <c r="BC74" s="2146"/>
      <c r="BD74" s="2146"/>
      <c r="BE74" s="2146"/>
      <c r="BF74" s="2146"/>
      <c r="BG74" s="2146"/>
      <c r="BH74" s="2146"/>
      <c r="BI74" s="2146"/>
      <c r="BJ74" s="2146"/>
      <c r="BK74" s="2146"/>
      <c r="BL74" s="2146"/>
      <c r="BM74" s="2146"/>
      <c r="BN74" s="2146"/>
      <c r="BO74" s="2146"/>
      <c r="BP74" s="2146"/>
      <c r="BQ74" s="2146"/>
      <c r="BR74" s="2146"/>
      <c r="BS74" s="2146"/>
      <c r="BT74" s="2147"/>
      <c r="BU74" s="2095"/>
      <c r="BV74" s="2143"/>
      <c r="BW74" s="2144"/>
      <c r="BX74" s="2144"/>
      <c r="BY74" s="2144"/>
      <c r="BZ74" s="2144"/>
      <c r="CA74" s="2144"/>
      <c r="CB74" s="2144"/>
      <c r="CC74" s="2144"/>
      <c r="CD74" s="2144"/>
      <c r="CE74" s="2144"/>
      <c r="CF74" s="2144"/>
      <c r="CG74" s="2144"/>
      <c r="CH74" s="2144"/>
      <c r="CI74" s="2144"/>
      <c r="CJ74" s="2144"/>
      <c r="CK74" s="2144"/>
      <c r="CL74" s="2145"/>
      <c r="CM74" s="2143"/>
      <c r="CN74" s="2144"/>
      <c r="CO74" s="2144"/>
      <c r="CP74" s="2144"/>
      <c r="CQ74" s="2144"/>
      <c r="CR74" s="2144"/>
      <c r="CS74" s="2144"/>
      <c r="CT74" s="2144"/>
      <c r="CU74" s="2144"/>
      <c r="CV74" s="2144"/>
      <c r="CW74" s="2144"/>
      <c r="CX74" s="2144"/>
      <c r="CY74" s="2144"/>
      <c r="CZ74" s="2144"/>
      <c r="DA74" s="2144"/>
      <c r="DB74" s="2144"/>
      <c r="DC74" s="2145"/>
    </row>
    <row r="75" spans="1:108" s="91" customFormat="1" ht="1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>
      <c r="B77" s="1498" t="s">
        <v>26</v>
      </c>
      <c r="C77" s="1483"/>
      <c r="D77" s="1483"/>
      <c r="E77" s="1483"/>
      <c r="F77" s="1483"/>
      <c r="G77" s="1483"/>
      <c r="H77" s="1483"/>
      <c r="I77" s="1483"/>
      <c r="J77" s="1483"/>
      <c r="K77" s="1483"/>
      <c r="L77" s="1483"/>
      <c r="M77" s="1483"/>
      <c r="N77" s="1483"/>
      <c r="O77" s="1483"/>
      <c r="P77" s="1483"/>
      <c r="Q77" s="1483"/>
      <c r="R77" s="1483"/>
      <c r="S77" s="1483"/>
      <c r="T77" s="1483"/>
      <c r="U77" s="1483"/>
      <c r="V77" s="1483"/>
      <c r="W77" s="1483"/>
      <c r="X77" s="1483"/>
      <c r="Y77" s="1483"/>
      <c r="Z77" s="1483"/>
      <c r="AA77" s="1483"/>
      <c r="AB77" s="1483"/>
      <c r="AC77" s="1483"/>
      <c r="AD77" s="1483"/>
      <c r="AE77" s="1483"/>
      <c r="AF77" s="1483"/>
      <c r="AG77" s="1483"/>
      <c r="AH77" s="1483"/>
      <c r="AI77" s="1483"/>
      <c r="AJ77" s="1483"/>
      <c r="AK77" s="1483"/>
      <c r="AL77" s="1483"/>
      <c r="AM77" s="1483"/>
      <c r="AN77" s="1483"/>
      <c r="AO77" s="1483"/>
      <c r="AP77" s="1483"/>
      <c r="AQ77" s="1483"/>
      <c r="AR77" s="1483"/>
      <c r="AS77" s="1483"/>
      <c r="AT77" s="1483"/>
      <c r="AU77" s="1483"/>
      <c r="AV77" s="1483"/>
      <c r="AW77" s="1483"/>
      <c r="AX77" s="1483"/>
      <c r="AY77" s="1483"/>
      <c r="AZ77" s="1483"/>
      <c r="BA77" s="1483"/>
      <c r="BB77" s="1483"/>
      <c r="BC77" s="1483"/>
      <c r="BD77" s="1483"/>
      <c r="BE77" s="1483"/>
      <c r="BF77" s="1483"/>
      <c r="BG77" s="1483"/>
      <c r="BH77" s="1483"/>
      <c r="BI77" s="1483"/>
      <c r="BJ77" s="1483"/>
      <c r="BK77" s="1483"/>
      <c r="BL77" s="1483"/>
      <c r="BM77" s="1483"/>
      <c r="BN77" s="1483"/>
      <c r="BO77" s="1483"/>
      <c r="BP77" s="1483"/>
      <c r="BQ77" s="1483"/>
      <c r="BR77" s="1483"/>
      <c r="BS77" s="1483"/>
      <c r="BT77" s="1499"/>
      <c r="BU77" s="2148" t="s">
        <v>10</v>
      </c>
      <c r="BV77" s="688"/>
      <c r="BW77" s="689"/>
      <c r="BX77" s="527"/>
      <c r="BY77" s="527"/>
      <c r="BZ77" s="529" t="s">
        <v>514</v>
      </c>
      <c r="CA77" s="2043" t="s">
        <v>1375</v>
      </c>
      <c r="CB77" s="2043"/>
      <c r="CC77" s="2043"/>
      <c r="CD77" s="2043"/>
      <c r="CE77" s="2043"/>
      <c r="CF77" s="2043"/>
      <c r="CG77" s="2043"/>
      <c r="CH77" s="2043"/>
      <c r="CI77" s="2043"/>
      <c r="CJ77" s="2043"/>
      <c r="CK77" s="527"/>
      <c r="CL77" s="528"/>
      <c r="CM77" s="527"/>
      <c r="CN77" s="689"/>
      <c r="CO77" s="527"/>
      <c r="CP77" s="527"/>
      <c r="CQ77" s="529" t="s">
        <v>514</v>
      </c>
      <c r="CR77" s="2043" t="s">
        <v>1375</v>
      </c>
      <c r="CS77" s="2043"/>
      <c r="CT77" s="2043"/>
      <c r="CU77" s="2043"/>
      <c r="CV77" s="2043"/>
      <c r="CW77" s="2043"/>
      <c r="CX77" s="2043"/>
      <c r="CY77" s="2043"/>
      <c r="CZ77" s="2043"/>
      <c r="DA77" s="2043"/>
      <c r="DB77" s="527"/>
      <c r="DC77" s="528"/>
    </row>
    <row r="78" spans="1:108">
      <c r="B78" s="1500"/>
      <c r="C78" s="1501"/>
      <c r="D78" s="1501"/>
      <c r="E78" s="1501"/>
      <c r="F78" s="1501"/>
      <c r="G78" s="1501"/>
      <c r="H78" s="1501"/>
      <c r="I78" s="1501"/>
      <c r="J78" s="1501"/>
      <c r="K78" s="1501"/>
      <c r="L78" s="1501"/>
      <c r="M78" s="1501"/>
      <c r="N78" s="1501"/>
      <c r="O78" s="1501"/>
      <c r="P78" s="1501"/>
      <c r="Q78" s="1501"/>
      <c r="R78" s="1501"/>
      <c r="S78" s="1501"/>
      <c r="T78" s="1501"/>
      <c r="U78" s="1501"/>
      <c r="V78" s="1501"/>
      <c r="W78" s="1501"/>
      <c r="X78" s="1501"/>
      <c r="Y78" s="1501"/>
      <c r="Z78" s="1501"/>
      <c r="AA78" s="1501"/>
      <c r="AB78" s="1501"/>
      <c r="AC78" s="1501"/>
      <c r="AD78" s="1501"/>
      <c r="AE78" s="1501"/>
      <c r="AF78" s="1501"/>
      <c r="AG78" s="1501"/>
      <c r="AH78" s="1501"/>
      <c r="AI78" s="1501"/>
      <c r="AJ78" s="1501"/>
      <c r="AK78" s="1501"/>
      <c r="AL78" s="1501"/>
      <c r="AM78" s="1501"/>
      <c r="AN78" s="1501"/>
      <c r="AO78" s="1501"/>
      <c r="AP78" s="1501"/>
      <c r="AQ78" s="1501"/>
      <c r="AR78" s="1501"/>
      <c r="AS78" s="1501"/>
      <c r="AT78" s="1501"/>
      <c r="AU78" s="1501"/>
      <c r="AV78" s="1501"/>
      <c r="AW78" s="1501"/>
      <c r="AX78" s="1501"/>
      <c r="AY78" s="1501"/>
      <c r="AZ78" s="1501"/>
      <c r="BA78" s="1501"/>
      <c r="BB78" s="1501"/>
      <c r="BC78" s="1501"/>
      <c r="BD78" s="1501"/>
      <c r="BE78" s="1501"/>
      <c r="BF78" s="1501"/>
      <c r="BG78" s="1501"/>
      <c r="BH78" s="1501"/>
      <c r="BI78" s="1501"/>
      <c r="BJ78" s="1501"/>
      <c r="BK78" s="1501"/>
      <c r="BL78" s="1501"/>
      <c r="BM78" s="1501"/>
      <c r="BN78" s="1501"/>
      <c r="BO78" s="1501"/>
      <c r="BP78" s="1501"/>
      <c r="BQ78" s="1501"/>
      <c r="BR78" s="1501"/>
      <c r="BS78" s="1501"/>
      <c r="BT78" s="1502"/>
      <c r="BU78" s="2149"/>
      <c r="BV78" s="690"/>
      <c r="BW78" s="467"/>
      <c r="BX78" s="467"/>
      <c r="BY78" s="2044">
        <v>20</v>
      </c>
      <c r="BZ78" s="2044"/>
      <c r="CA78" s="2044"/>
      <c r="CB78" s="2044"/>
      <c r="CC78" s="2045" t="s">
        <v>1350</v>
      </c>
      <c r="CD78" s="2045"/>
      <c r="CE78" s="2045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4">
        <v>20</v>
      </c>
      <c r="CQ78" s="2044"/>
      <c r="CR78" s="2044"/>
      <c r="CS78" s="2044"/>
      <c r="CT78" s="2045" t="s">
        <v>1351</v>
      </c>
      <c r="CU78" s="2045"/>
      <c r="CV78" s="2045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>
      <c r="B79" s="1503"/>
      <c r="C79" s="1504"/>
      <c r="D79" s="1504"/>
      <c r="E79" s="1504"/>
      <c r="F79" s="1504"/>
      <c r="G79" s="1504"/>
      <c r="H79" s="1504"/>
      <c r="I79" s="1504"/>
      <c r="J79" s="1504"/>
      <c r="K79" s="1504"/>
      <c r="L79" s="1504"/>
      <c r="M79" s="1504"/>
      <c r="N79" s="1504"/>
      <c r="O79" s="1504"/>
      <c r="P79" s="1504"/>
      <c r="Q79" s="1504"/>
      <c r="R79" s="1504"/>
      <c r="S79" s="1504"/>
      <c r="T79" s="1504"/>
      <c r="U79" s="1504"/>
      <c r="V79" s="1504"/>
      <c r="W79" s="1504"/>
      <c r="X79" s="1504"/>
      <c r="Y79" s="1504"/>
      <c r="Z79" s="1504"/>
      <c r="AA79" s="1504"/>
      <c r="AB79" s="1504"/>
      <c r="AC79" s="1504"/>
      <c r="AD79" s="1504"/>
      <c r="AE79" s="1504"/>
      <c r="AF79" s="1504"/>
      <c r="AG79" s="1504"/>
      <c r="AH79" s="1504"/>
      <c r="AI79" s="1504"/>
      <c r="AJ79" s="1504"/>
      <c r="AK79" s="1504"/>
      <c r="AL79" s="1504"/>
      <c r="AM79" s="1504"/>
      <c r="AN79" s="1504"/>
      <c r="AO79" s="1504"/>
      <c r="AP79" s="1504"/>
      <c r="AQ79" s="1504"/>
      <c r="AR79" s="1504"/>
      <c r="AS79" s="1504"/>
      <c r="AT79" s="1504"/>
      <c r="AU79" s="1504"/>
      <c r="AV79" s="1504"/>
      <c r="AW79" s="1504"/>
      <c r="AX79" s="1504"/>
      <c r="AY79" s="1504"/>
      <c r="AZ79" s="1504"/>
      <c r="BA79" s="1504"/>
      <c r="BB79" s="1504"/>
      <c r="BC79" s="1504"/>
      <c r="BD79" s="1504"/>
      <c r="BE79" s="1504"/>
      <c r="BF79" s="1504"/>
      <c r="BG79" s="1504"/>
      <c r="BH79" s="1504"/>
      <c r="BI79" s="1504"/>
      <c r="BJ79" s="1504"/>
      <c r="BK79" s="1504"/>
      <c r="BL79" s="1504"/>
      <c r="BM79" s="1504"/>
      <c r="BN79" s="1504"/>
      <c r="BO79" s="1504"/>
      <c r="BP79" s="1504"/>
      <c r="BQ79" s="1504"/>
      <c r="BR79" s="1504"/>
      <c r="BS79" s="1504"/>
      <c r="BT79" s="1505"/>
      <c r="BU79" s="2150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>
      <c r="B80" s="788"/>
      <c r="C80" s="2056" t="s">
        <v>1429</v>
      </c>
      <c r="D80" s="2056"/>
      <c r="E80" s="2056"/>
      <c r="F80" s="2056"/>
      <c r="G80" s="2056"/>
      <c r="H80" s="2056"/>
      <c r="I80" s="2056"/>
      <c r="J80" s="2056"/>
      <c r="K80" s="2056"/>
      <c r="L80" s="2056"/>
      <c r="M80" s="2056"/>
      <c r="N80" s="2056"/>
      <c r="O80" s="2056"/>
      <c r="P80" s="2056"/>
      <c r="Q80" s="2056"/>
      <c r="R80" s="2056"/>
      <c r="S80" s="2056"/>
      <c r="T80" s="2056"/>
      <c r="U80" s="2056"/>
      <c r="V80" s="2056"/>
      <c r="W80" s="2056"/>
      <c r="X80" s="2056"/>
      <c r="Y80" s="2056"/>
      <c r="Z80" s="2056"/>
      <c r="AA80" s="2056"/>
      <c r="AB80" s="2056"/>
      <c r="AC80" s="2056"/>
      <c r="AD80" s="2056"/>
      <c r="AE80" s="2056"/>
      <c r="AF80" s="2056"/>
      <c r="AG80" s="2056"/>
      <c r="AH80" s="2056"/>
      <c r="AI80" s="2056"/>
      <c r="AJ80" s="2056"/>
      <c r="AK80" s="2056"/>
      <c r="AL80" s="2056"/>
      <c r="AM80" s="2056"/>
      <c r="AN80" s="2056"/>
      <c r="AO80" s="2056"/>
      <c r="AP80" s="2056"/>
      <c r="AQ80" s="2056"/>
      <c r="AR80" s="2056"/>
      <c r="AS80" s="2056"/>
      <c r="AT80" s="2056"/>
      <c r="AU80" s="2056"/>
      <c r="AV80" s="2056"/>
      <c r="AW80" s="2056"/>
      <c r="AX80" s="2056"/>
      <c r="AY80" s="2056"/>
      <c r="AZ80" s="2056"/>
      <c r="BA80" s="2056"/>
      <c r="BB80" s="2056"/>
      <c r="BC80" s="2056"/>
      <c r="BD80" s="2056"/>
      <c r="BE80" s="2056"/>
      <c r="BF80" s="2056"/>
      <c r="BG80" s="2056"/>
      <c r="BH80" s="2056"/>
      <c r="BI80" s="2056"/>
      <c r="BJ80" s="2056"/>
      <c r="BK80" s="2056"/>
      <c r="BL80" s="2056"/>
      <c r="BM80" s="2056"/>
      <c r="BN80" s="2056"/>
      <c r="BO80" s="2056"/>
      <c r="BP80" s="2056"/>
      <c r="BQ80" s="2056"/>
      <c r="BR80" s="2056"/>
      <c r="BS80" s="2056"/>
      <c r="BT80" s="2056"/>
      <c r="BU80" s="2058">
        <v>4310</v>
      </c>
      <c r="BV80" s="2101">
        <f>BV82+BV85+BV87+BV90+BV92</f>
        <v>7526861</v>
      </c>
      <c r="BW80" s="2101"/>
      <c r="BX80" s="2101"/>
      <c r="BY80" s="2101"/>
      <c r="BZ80" s="2101"/>
      <c r="CA80" s="2101"/>
      <c r="CB80" s="2101"/>
      <c r="CC80" s="2101"/>
      <c r="CD80" s="2101"/>
      <c r="CE80" s="2101"/>
      <c r="CF80" s="2101"/>
      <c r="CG80" s="2101"/>
      <c r="CH80" s="2101"/>
      <c r="CI80" s="2101"/>
      <c r="CJ80" s="2101"/>
      <c r="CK80" s="2101"/>
      <c r="CL80" s="2102"/>
      <c r="CM80" s="2101">
        <f>CM82+CM85+CM87+CM90+CM92</f>
        <v>9858996</v>
      </c>
      <c r="CN80" s="2101"/>
      <c r="CO80" s="2101"/>
      <c r="CP80" s="2101"/>
      <c r="CQ80" s="2101"/>
      <c r="CR80" s="2101"/>
      <c r="CS80" s="2101"/>
      <c r="CT80" s="2101"/>
      <c r="CU80" s="2101"/>
      <c r="CV80" s="2101"/>
      <c r="CW80" s="2101"/>
      <c r="CX80" s="2101"/>
      <c r="CY80" s="2101"/>
      <c r="CZ80" s="2101"/>
      <c r="DA80" s="2101"/>
      <c r="DB80" s="2101"/>
      <c r="DC80" s="2102"/>
    </row>
    <row r="81" spans="1:107" ht="15" customHeight="1">
      <c r="A81" s="571" t="s">
        <v>1373</v>
      </c>
      <c r="B81" s="789"/>
      <c r="C81" s="1988" t="s">
        <v>1430</v>
      </c>
      <c r="D81" s="1988"/>
      <c r="E81" s="1988"/>
      <c r="F81" s="1988"/>
      <c r="G81" s="1988"/>
      <c r="H81" s="1988"/>
      <c r="I81" s="1988"/>
      <c r="J81" s="1988"/>
      <c r="K81" s="1988"/>
      <c r="L81" s="1988"/>
      <c r="M81" s="1988"/>
      <c r="N81" s="1988"/>
      <c r="O81" s="1988"/>
      <c r="P81" s="1988"/>
      <c r="Q81" s="1988"/>
      <c r="R81" s="1988"/>
      <c r="S81" s="1988"/>
      <c r="T81" s="1988"/>
      <c r="U81" s="1988"/>
      <c r="V81" s="1988"/>
      <c r="W81" s="1988"/>
      <c r="X81" s="1988"/>
      <c r="Y81" s="1988"/>
      <c r="Z81" s="1988"/>
      <c r="AA81" s="1988"/>
      <c r="AB81" s="1988"/>
      <c r="AC81" s="1988"/>
      <c r="AD81" s="1988"/>
      <c r="AE81" s="1988"/>
      <c r="AF81" s="1988"/>
      <c r="AG81" s="1988"/>
      <c r="AH81" s="1988"/>
      <c r="AI81" s="1988"/>
      <c r="AJ81" s="1988"/>
      <c r="AK81" s="1988"/>
      <c r="AL81" s="1988"/>
      <c r="AM81" s="1988"/>
      <c r="AN81" s="1988"/>
      <c r="AO81" s="1988"/>
      <c r="AP81" s="1988"/>
      <c r="AQ81" s="1988"/>
      <c r="AR81" s="1988"/>
      <c r="AS81" s="1988"/>
      <c r="AT81" s="1988"/>
      <c r="AU81" s="1988"/>
      <c r="AV81" s="1988"/>
      <c r="AW81" s="1988"/>
      <c r="AX81" s="1988"/>
      <c r="AY81" s="1988"/>
      <c r="AZ81" s="1988"/>
      <c r="BA81" s="1988"/>
      <c r="BB81" s="1988"/>
      <c r="BC81" s="1988"/>
      <c r="BD81" s="1988"/>
      <c r="BE81" s="1988"/>
      <c r="BF81" s="1988"/>
      <c r="BG81" s="1988"/>
      <c r="BH81" s="1988"/>
      <c r="BI81" s="1988"/>
      <c r="BJ81" s="1988"/>
      <c r="BK81" s="1988"/>
      <c r="BL81" s="1988"/>
      <c r="BM81" s="1988"/>
      <c r="BN81" s="1988"/>
      <c r="BO81" s="1988"/>
      <c r="BP81" s="1988"/>
      <c r="BQ81" s="1988"/>
      <c r="BR81" s="1988"/>
      <c r="BS81" s="1988"/>
      <c r="BT81" s="1988"/>
      <c r="BU81" s="2059"/>
      <c r="BV81" s="2064"/>
      <c r="BW81" s="2064"/>
      <c r="BX81" s="2064"/>
      <c r="BY81" s="2064"/>
      <c r="BZ81" s="2064"/>
      <c r="CA81" s="2064"/>
      <c r="CB81" s="2064"/>
      <c r="CC81" s="2064"/>
      <c r="CD81" s="2064"/>
      <c r="CE81" s="2064"/>
      <c r="CF81" s="2064"/>
      <c r="CG81" s="2064"/>
      <c r="CH81" s="2064"/>
      <c r="CI81" s="2064"/>
      <c r="CJ81" s="2064"/>
      <c r="CK81" s="2064"/>
      <c r="CL81" s="2065"/>
      <c r="CM81" s="2064"/>
      <c r="CN81" s="2064"/>
      <c r="CO81" s="2064"/>
      <c r="CP81" s="2064"/>
      <c r="CQ81" s="2064"/>
      <c r="CR81" s="2064"/>
      <c r="CS81" s="2064"/>
      <c r="CT81" s="2064"/>
      <c r="CU81" s="2064"/>
      <c r="CV81" s="2064"/>
      <c r="CW81" s="2064"/>
      <c r="CX81" s="2064"/>
      <c r="CY81" s="2064"/>
      <c r="CZ81" s="2064"/>
      <c r="DA81" s="2064"/>
      <c r="DB81" s="2064"/>
      <c r="DC81" s="2065"/>
    </row>
    <row r="82" spans="1:107" ht="14.25" customHeight="1">
      <c r="B82" s="797"/>
      <c r="C82" s="1996" t="s">
        <v>17</v>
      </c>
      <c r="D82" s="1996"/>
      <c r="E82" s="1996"/>
      <c r="F82" s="1996"/>
      <c r="G82" s="1996"/>
      <c r="H82" s="1996"/>
      <c r="I82" s="1996"/>
      <c r="J82" s="1996"/>
      <c r="K82" s="1996"/>
      <c r="L82" s="1996"/>
      <c r="M82" s="1996"/>
      <c r="N82" s="1996"/>
      <c r="O82" s="1996"/>
      <c r="P82" s="1996"/>
      <c r="Q82" s="1996"/>
      <c r="R82" s="1996"/>
      <c r="S82" s="1996"/>
      <c r="T82" s="1996"/>
      <c r="U82" s="1996"/>
      <c r="V82" s="1996"/>
      <c r="W82" s="1996"/>
      <c r="X82" s="1996"/>
      <c r="Y82" s="1996"/>
      <c r="Z82" s="1996"/>
      <c r="AA82" s="1996"/>
      <c r="AB82" s="1996"/>
      <c r="AC82" s="1996"/>
      <c r="AD82" s="1996"/>
      <c r="AE82" s="1996"/>
      <c r="AF82" s="1996"/>
      <c r="AG82" s="1996"/>
      <c r="AH82" s="1996"/>
      <c r="AI82" s="1996"/>
      <c r="AJ82" s="1996"/>
      <c r="AK82" s="1996"/>
      <c r="AL82" s="1996"/>
      <c r="AM82" s="1996"/>
      <c r="AN82" s="1996"/>
      <c r="AO82" s="1996"/>
      <c r="AP82" s="1996"/>
      <c r="AQ82" s="1996"/>
      <c r="AR82" s="1996"/>
      <c r="AS82" s="1996"/>
      <c r="AT82" s="1996"/>
      <c r="AU82" s="1996"/>
      <c r="AV82" s="1996"/>
      <c r="AW82" s="1996"/>
      <c r="AX82" s="1996"/>
      <c r="AY82" s="1996"/>
      <c r="AZ82" s="1996"/>
      <c r="BA82" s="1996"/>
      <c r="BB82" s="1996"/>
      <c r="BC82" s="1996"/>
      <c r="BD82" s="1996"/>
      <c r="BE82" s="1996"/>
      <c r="BF82" s="1996"/>
      <c r="BG82" s="1996"/>
      <c r="BH82" s="1996"/>
      <c r="BI82" s="1996"/>
      <c r="BJ82" s="1996"/>
      <c r="BK82" s="1996"/>
      <c r="BL82" s="1996"/>
      <c r="BM82" s="1996"/>
      <c r="BN82" s="1996"/>
      <c r="BO82" s="1996"/>
      <c r="BP82" s="1996"/>
      <c r="BQ82" s="1996"/>
      <c r="BR82" s="1996"/>
      <c r="BS82" s="1996"/>
      <c r="BT82" s="1996"/>
      <c r="BU82" s="2089">
        <v>4311</v>
      </c>
      <c r="BV82" s="2002">
        <v>7526861</v>
      </c>
      <c r="BW82" s="1958"/>
      <c r="BX82" s="1958"/>
      <c r="BY82" s="1958"/>
      <c r="BZ82" s="1958"/>
      <c r="CA82" s="1958"/>
      <c r="CB82" s="1958"/>
      <c r="CC82" s="1958"/>
      <c r="CD82" s="1958"/>
      <c r="CE82" s="1958"/>
      <c r="CF82" s="1958"/>
      <c r="CG82" s="1958"/>
      <c r="CH82" s="1958"/>
      <c r="CI82" s="1958"/>
      <c r="CJ82" s="1958"/>
      <c r="CK82" s="1958"/>
      <c r="CL82" s="1959"/>
      <c r="CM82" s="2002">
        <v>9858996</v>
      </c>
      <c r="CN82" s="1958"/>
      <c r="CO82" s="1958"/>
      <c r="CP82" s="1958"/>
      <c r="CQ82" s="1958"/>
      <c r="CR82" s="1958"/>
      <c r="CS82" s="1958"/>
      <c r="CT82" s="1958"/>
      <c r="CU82" s="1958"/>
      <c r="CV82" s="1958"/>
      <c r="CW82" s="1958"/>
      <c r="CX82" s="1958"/>
      <c r="CY82" s="1958"/>
      <c r="CZ82" s="1958"/>
      <c r="DA82" s="1958"/>
      <c r="DB82" s="1958"/>
      <c r="DC82" s="1959"/>
    </row>
    <row r="83" spans="1:107" ht="13.5" customHeight="1">
      <c r="B83" s="789"/>
      <c r="C83" s="1988" t="s">
        <v>1431</v>
      </c>
      <c r="D83" s="1988"/>
      <c r="E83" s="1988"/>
      <c r="F83" s="1988"/>
      <c r="G83" s="1988"/>
      <c r="H83" s="1988"/>
      <c r="I83" s="1988"/>
      <c r="J83" s="1988"/>
      <c r="K83" s="1988"/>
      <c r="L83" s="1988"/>
      <c r="M83" s="1988"/>
      <c r="N83" s="1988"/>
      <c r="O83" s="1988"/>
      <c r="P83" s="1988"/>
      <c r="Q83" s="1988"/>
      <c r="R83" s="1988"/>
      <c r="S83" s="1988"/>
      <c r="T83" s="1988"/>
      <c r="U83" s="1988"/>
      <c r="V83" s="1988"/>
      <c r="W83" s="1988"/>
      <c r="X83" s="1988"/>
      <c r="Y83" s="1988"/>
      <c r="Z83" s="1988"/>
      <c r="AA83" s="1988"/>
      <c r="AB83" s="1988"/>
      <c r="AC83" s="1988"/>
      <c r="AD83" s="1988"/>
      <c r="AE83" s="1988"/>
      <c r="AF83" s="1988"/>
      <c r="AG83" s="1988"/>
      <c r="AH83" s="1988"/>
      <c r="AI83" s="1988"/>
      <c r="AJ83" s="1988"/>
      <c r="AK83" s="1988"/>
      <c r="AL83" s="1988"/>
      <c r="AM83" s="1988"/>
      <c r="AN83" s="1988"/>
      <c r="AO83" s="1988"/>
      <c r="AP83" s="1988"/>
      <c r="AQ83" s="1988"/>
      <c r="AR83" s="1988"/>
      <c r="AS83" s="1988"/>
      <c r="AT83" s="1988"/>
      <c r="AU83" s="1988"/>
      <c r="AV83" s="1988"/>
      <c r="AW83" s="1988"/>
      <c r="AX83" s="1988"/>
      <c r="AY83" s="1988"/>
      <c r="AZ83" s="1988"/>
      <c r="BA83" s="1988"/>
      <c r="BB83" s="1988"/>
      <c r="BC83" s="1988"/>
      <c r="BD83" s="1988"/>
      <c r="BE83" s="1988"/>
      <c r="BF83" s="1988"/>
      <c r="BG83" s="1988"/>
      <c r="BH83" s="1988"/>
      <c r="BI83" s="1988"/>
      <c r="BJ83" s="1988"/>
      <c r="BK83" s="1988"/>
      <c r="BL83" s="1988"/>
      <c r="BM83" s="1988"/>
      <c r="BN83" s="1988"/>
      <c r="BO83" s="1988"/>
      <c r="BP83" s="1988"/>
      <c r="BQ83" s="1988"/>
      <c r="BR83" s="1988"/>
      <c r="BS83" s="1988"/>
      <c r="BT83" s="1988"/>
      <c r="BU83" s="2089"/>
      <c r="BV83" s="2002"/>
      <c r="BW83" s="1958"/>
      <c r="BX83" s="1958"/>
      <c r="BY83" s="1958"/>
      <c r="BZ83" s="1958"/>
      <c r="CA83" s="1958"/>
      <c r="CB83" s="1958"/>
      <c r="CC83" s="1958"/>
      <c r="CD83" s="1958"/>
      <c r="CE83" s="1958"/>
      <c r="CF83" s="1958"/>
      <c r="CG83" s="1958"/>
      <c r="CH83" s="1958"/>
      <c r="CI83" s="1958"/>
      <c r="CJ83" s="1958"/>
      <c r="CK83" s="1958"/>
      <c r="CL83" s="1959"/>
      <c r="CM83" s="2002"/>
      <c r="CN83" s="1958"/>
      <c r="CO83" s="1958"/>
      <c r="CP83" s="1958"/>
      <c r="CQ83" s="1958"/>
      <c r="CR83" s="1958"/>
      <c r="CS83" s="1958"/>
      <c r="CT83" s="1958"/>
      <c r="CU83" s="1958"/>
      <c r="CV83" s="1958"/>
      <c r="CW83" s="1958"/>
      <c r="CX83" s="1958"/>
      <c r="CY83" s="1958"/>
      <c r="CZ83" s="1958"/>
      <c r="DA83" s="1958"/>
      <c r="DB83" s="1958"/>
      <c r="DC83" s="1959"/>
    </row>
    <row r="84" spans="1:107" ht="27.75" customHeight="1">
      <c r="B84" s="789"/>
      <c r="C84" s="2080" t="s">
        <v>1432</v>
      </c>
      <c r="D84" s="2080"/>
      <c r="E84" s="2080"/>
      <c r="F84" s="2080"/>
      <c r="G84" s="2080"/>
      <c r="H84" s="2080"/>
      <c r="I84" s="2080"/>
      <c r="J84" s="2080"/>
      <c r="K84" s="2080"/>
      <c r="L84" s="2080"/>
      <c r="M84" s="2080"/>
      <c r="N84" s="2080"/>
      <c r="O84" s="2080"/>
      <c r="P84" s="2080"/>
      <c r="Q84" s="2080"/>
      <c r="R84" s="2080"/>
      <c r="S84" s="2080"/>
      <c r="T84" s="2080"/>
      <c r="U84" s="2080"/>
      <c r="V84" s="2080"/>
      <c r="W84" s="2080"/>
      <c r="X84" s="2080"/>
      <c r="Y84" s="2080"/>
      <c r="Z84" s="2080"/>
      <c r="AA84" s="2080"/>
      <c r="AB84" s="2080"/>
      <c r="AC84" s="2080"/>
      <c r="AD84" s="2080"/>
      <c r="AE84" s="2080"/>
      <c r="AF84" s="2080"/>
      <c r="AG84" s="2080"/>
      <c r="AH84" s="2080"/>
      <c r="AI84" s="2080"/>
      <c r="AJ84" s="2080"/>
      <c r="AK84" s="2080"/>
      <c r="AL84" s="2080"/>
      <c r="AM84" s="2080"/>
      <c r="AN84" s="2080"/>
      <c r="AO84" s="2080"/>
      <c r="AP84" s="2080"/>
      <c r="AQ84" s="2080"/>
      <c r="AR84" s="2080"/>
      <c r="AS84" s="2080"/>
      <c r="AT84" s="2080"/>
      <c r="AU84" s="2080"/>
      <c r="AV84" s="2080"/>
      <c r="AW84" s="2080"/>
      <c r="AX84" s="2080"/>
      <c r="AY84" s="2080"/>
      <c r="AZ84" s="2080"/>
      <c r="BA84" s="2080"/>
      <c r="BB84" s="2080"/>
      <c r="BC84" s="2080"/>
      <c r="BD84" s="2080"/>
      <c r="BE84" s="2080"/>
      <c r="BF84" s="2080"/>
      <c r="BG84" s="2080"/>
      <c r="BH84" s="2080"/>
      <c r="BI84" s="2080"/>
      <c r="BJ84" s="2080"/>
      <c r="BK84" s="2080"/>
      <c r="BL84" s="2080"/>
      <c r="BM84" s="2080"/>
      <c r="BN84" s="2080"/>
      <c r="BO84" s="2080"/>
      <c r="BP84" s="2080"/>
      <c r="BQ84" s="2080"/>
      <c r="BR84" s="2080"/>
      <c r="BS84" s="2080"/>
      <c r="BT84" s="2080"/>
      <c r="BU84" s="783">
        <v>431101</v>
      </c>
      <c r="BV84" s="2002">
        <v>7526861</v>
      </c>
      <c r="BW84" s="1958"/>
      <c r="BX84" s="1958"/>
      <c r="BY84" s="1958"/>
      <c r="BZ84" s="1958"/>
      <c r="CA84" s="1958"/>
      <c r="CB84" s="1958"/>
      <c r="CC84" s="1958"/>
      <c r="CD84" s="1958"/>
      <c r="CE84" s="1958"/>
      <c r="CF84" s="1958"/>
      <c r="CG84" s="1958"/>
      <c r="CH84" s="1958"/>
      <c r="CI84" s="1958"/>
      <c r="CJ84" s="1958"/>
      <c r="CK84" s="1958"/>
      <c r="CL84" s="1959"/>
      <c r="CM84" s="2001">
        <v>9858996</v>
      </c>
      <c r="CN84" s="1958"/>
      <c r="CO84" s="1958"/>
      <c r="CP84" s="1958"/>
      <c r="CQ84" s="1958"/>
      <c r="CR84" s="1958"/>
      <c r="CS84" s="1958"/>
      <c r="CT84" s="1958"/>
      <c r="CU84" s="1958"/>
      <c r="CV84" s="1958"/>
      <c r="CW84" s="1958"/>
      <c r="CX84" s="1958"/>
      <c r="CY84" s="1958"/>
      <c r="CZ84" s="1958"/>
      <c r="DA84" s="1958"/>
      <c r="DB84" s="1958"/>
      <c r="DC84" s="1959"/>
    </row>
    <row r="85" spans="1:107" ht="13.5" customHeight="1">
      <c r="B85" s="793"/>
      <c r="C85" s="1996" t="s">
        <v>1433</v>
      </c>
      <c r="D85" s="1996"/>
      <c r="E85" s="1996"/>
      <c r="F85" s="1996"/>
      <c r="G85" s="1996"/>
      <c r="H85" s="1996"/>
      <c r="I85" s="1996"/>
      <c r="J85" s="1996"/>
      <c r="K85" s="1996"/>
      <c r="L85" s="1996"/>
      <c r="M85" s="1996"/>
      <c r="N85" s="1996"/>
      <c r="O85" s="1996"/>
      <c r="P85" s="1996"/>
      <c r="Q85" s="1996"/>
      <c r="R85" s="1996"/>
      <c r="S85" s="1996"/>
      <c r="T85" s="1996"/>
      <c r="U85" s="1996"/>
      <c r="V85" s="1996"/>
      <c r="W85" s="1996"/>
      <c r="X85" s="1996"/>
      <c r="Y85" s="1996"/>
      <c r="Z85" s="1996"/>
      <c r="AA85" s="1996"/>
      <c r="AB85" s="1996"/>
      <c r="AC85" s="1996"/>
      <c r="AD85" s="1996"/>
      <c r="AE85" s="1996"/>
      <c r="AF85" s="1996"/>
      <c r="AG85" s="1996"/>
      <c r="AH85" s="1996"/>
      <c r="AI85" s="1996"/>
      <c r="AJ85" s="1996"/>
      <c r="AK85" s="1996"/>
      <c r="AL85" s="1996"/>
      <c r="AM85" s="1996"/>
      <c r="AN85" s="1996"/>
      <c r="AO85" s="1996"/>
      <c r="AP85" s="1996"/>
      <c r="AQ85" s="1996"/>
      <c r="AR85" s="1996"/>
      <c r="AS85" s="1996"/>
      <c r="AT85" s="1996"/>
      <c r="AU85" s="1996"/>
      <c r="AV85" s="1996"/>
      <c r="AW85" s="1996"/>
      <c r="AX85" s="1996"/>
      <c r="AY85" s="1996"/>
      <c r="AZ85" s="1996"/>
      <c r="BA85" s="1996"/>
      <c r="BB85" s="1996"/>
      <c r="BC85" s="1996"/>
      <c r="BD85" s="1996"/>
      <c r="BE85" s="1996"/>
      <c r="BF85" s="1996"/>
      <c r="BG85" s="1996"/>
      <c r="BH85" s="1996"/>
      <c r="BI85" s="1996"/>
      <c r="BJ85" s="1996"/>
      <c r="BK85" s="1996"/>
      <c r="BL85" s="1996"/>
      <c r="BM85" s="1996"/>
      <c r="BN85" s="1996"/>
      <c r="BO85" s="1996"/>
      <c r="BP85" s="1996"/>
      <c r="BQ85" s="1996"/>
      <c r="BR85" s="1996"/>
      <c r="BS85" s="1996"/>
      <c r="BT85" s="1996"/>
      <c r="BU85" s="787">
        <v>4312</v>
      </c>
      <c r="BV85" s="2002">
        <v>0</v>
      </c>
      <c r="BW85" s="1958"/>
      <c r="BX85" s="1958"/>
      <c r="BY85" s="1958"/>
      <c r="BZ85" s="1958"/>
      <c r="CA85" s="1958"/>
      <c r="CB85" s="1958"/>
      <c r="CC85" s="1958"/>
      <c r="CD85" s="1958"/>
      <c r="CE85" s="1958"/>
      <c r="CF85" s="1958"/>
      <c r="CG85" s="1958"/>
      <c r="CH85" s="1958"/>
      <c r="CI85" s="1958"/>
      <c r="CJ85" s="1958"/>
      <c r="CK85" s="1958"/>
      <c r="CL85" s="1959"/>
      <c r="CM85" s="2002">
        <v>0</v>
      </c>
      <c r="CN85" s="1958"/>
      <c r="CO85" s="1958"/>
      <c r="CP85" s="1958"/>
      <c r="CQ85" s="1958"/>
      <c r="CR85" s="1958"/>
      <c r="CS85" s="1958"/>
      <c r="CT85" s="1958"/>
      <c r="CU85" s="1958"/>
      <c r="CV85" s="1958"/>
      <c r="CW85" s="1958"/>
      <c r="CX85" s="1958"/>
      <c r="CY85" s="1958"/>
      <c r="CZ85" s="1958"/>
      <c r="DA85" s="1958"/>
      <c r="DB85" s="1958"/>
      <c r="DC85" s="1959"/>
    </row>
    <row r="86" spans="1:107" ht="27.75" customHeight="1">
      <c r="B86" s="793"/>
      <c r="C86" s="2080" t="s">
        <v>1434</v>
      </c>
      <c r="D86" s="2080"/>
      <c r="E86" s="2080"/>
      <c r="F86" s="2080"/>
      <c r="G86" s="2080"/>
      <c r="H86" s="2080"/>
      <c r="I86" s="2080"/>
      <c r="J86" s="2080"/>
      <c r="K86" s="2080"/>
      <c r="L86" s="2080"/>
      <c r="M86" s="2080"/>
      <c r="N86" s="2080"/>
      <c r="O86" s="2080"/>
      <c r="P86" s="2080"/>
      <c r="Q86" s="2080"/>
      <c r="R86" s="2080"/>
      <c r="S86" s="2080"/>
      <c r="T86" s="2080"/>
      <c r="U86" s="2080"/>
      <c r="V86" s="2080"/>
      <c r="W86" s="2080"/>
      <c r="X86" s="2080"/>
      <c r="Y86" s="2080"/>
      <c r="Z86" s="2080"/>
      <c r="AA86" s="2080"/>
      <c r="AB86" s="2080"/>
      <c r="AC86" s="2080"/>
      <c r="AD86" s="2080"/>
      <c r="AE86" s="2080"/>
      <c r="AF86" s="2080"/>
      <c r="AG86" s="2080"/>
      <c r="AH86" s="2080"/>
      <c r="AI86" s="2080"/>
      <c r="AJ86" s="2080"/>
      <c r="AK86" s="2080"/>
      <c r="AL86" s="2080"/>
      <c r="AM86" s="2080"/>
      <c r="AN86" s="2080"/>
      <c r="AO86" s="2080"/>
      <c r="AP86" s="2080"/>
      <c r="AQ86" s="2080"/>
      <c r="AR86" s="2080"/>
      <c r="AS86" s="2080"/>
      <c r="AT86" s="2080"/>
      <c r="AU86" s="2080"/>
      <c r="AV86" s="2080"/>
      <c r="AW86" s="2080"/>
      <c r="AX86" s="2080"/>
      <c r="AY86" s="2080"/>
      <c r="AZ86" s="2080"/>
      <c r="BA86" s="2080"/>
      <c r="BB86" s="2080"/>
      <c r="BC86" s="2080"/>
      <c r="BD86" s="2080"/>
      <c r="BE86" s="2080"/>
      <c r="BF86" s="2080"/>
      <c r="BG86" s="2080"/>
      <c r="BH86" s="2080"/>
      <c r="BI86" s="2080"/>
      <c r="BJ86" s="2080"/>
      <c r="BK86" s="2080"/>
      <c r="BL86" s="2080"/>
      <c r="BM86" s="2080"/>
      <c r="BN86" s="2080"/>
      <c r="BO86" s="2080"/>
      <c r="BP86" s="2080"/>
      <c r="BQ86" s="2080"/>
      <c r="BR86" s="2080"/>
      <c r="BS86" s="2080"/>
      <c r="BT86" s="2080"/>
      <c r="BU86" s="785">
        <v>431201</v>
      </c>
      <c r="BV86" s="2002">
        <v>0</v>
      </c>
      <c r="BW86" s="1958"/>
      <c r="BX86" s="1958"/>
      <c r="BY86" s="1958"/>
      <c r="BZ86" s="1958"/>
      <c r="CA86" s="1958"/>
      <c r="CB86" s="1958"/>
      <c r="CC86" s="1958"/>
      <c r="CD86" s="1958"/>
      <c r="CE86" s="1958"/>
      <c r="CF86" s="1958"/>
      <c r="CG86" s="1958"/>
      <c r="CH86" s="1958"/>
      <c r="CI86" s="1958"/>
      <c r="CJ86" s="1958"/>
      <c r="CK86" s="1958"/>
      <c r="CL86" s="1959"/>
      <c r="CM86" s="2002">
        <v>0</v>
      </c>
      <c r="CN86" s="1958"/>
      <c r="CO86" s="1958"/>
      <c r="CP86" s="1958"/>
      <c r="CQ86" s="1958"/>
      <c r="CR86" s="1958"/>
      <c r="CS86" s="1958"/>
      <c r="CT86" s="1958"/>
      <c r="CU86" s="1958"/>
      <c r="CV86" s="1958"/>
      <c r="CW86" s="1958"/>
      <c r="CX86" s="1958"/>
      <c r="CY86" s="1958"/>
      <c r="CZ86" s="1958"/>
      <c r="DA86" s="1958"/>
      <c r="DB86" s="1958"/>
      <c r="DC86" s="1959"/>
    </row>
    <row r="87" spans="1:107" ht="13.5" customHeight="1">
      <c r="B87" s="793"/>
      <c r="C87" s="1996" t="s">
        <v>1435</v>
      </c>
      <c r="D87" s="1996"/>
      <c r="E87" s="1996"/>
      <c r="F87" s="1996"/>
      <c r="G87" s="1996"/>
      <c r="H87" s="1996"/>
      <c r="I87" s="1996"/>
      <c r="J87" s="1996"/>
      <c r="K87" s="1996"/>
      <c r="L87" s="1996"/>
      <c r="M87" s="1996"/>
      <c r="N87" s="1996"/>
      <c r="O87" s="1996"/>
      <c r="P87" s="1996"/>
      <c r="Q87" s="1996"/>
      <c r="R87" s="1996"/>
      <c r="S87" s="1996"/>
      <c r="T87" s="1996"/>
      <c r="U87" s="1996"/>
      <c r="V87" s="1996"/>
      <c r="W87" s="1996"/>
      <c r="X87" s="1996"/>
      <c r="Y87" s="1996"/>
      <c r="Z87" s="1996"/>
      <c r="AA87" s="1996"/>
      <c r="AB87" s="1996"/>
      <c r="AC87" s="1996"/>
      <c r="AD87" s="1996"/>
      <c r="AE87" s="1996"/>
      <c r="AF87" s="1996"/>
      <c r="AG87" s="1996"/>
      <c r="AH87" s="1996"/>
      <c r="AI87" s="1996"/>
      <c r="AJ87" s="1996"/>
      <c r="AK87" s="1996"/>
      <c r="AL87" s="1996"/>
      <c r="AM87" s="1996"/>
      <c r="AN87" s="1996"/>
      <c r="AO87" s="1996"/>
      <c r="AP87" s="1996"/>
      <c r="AQ87" s="1996"/>
      <c r="AR87" s="1996"/>
      <c r="AS87" s="1996"/>
      <c r="AT87" s="1996"/>
      <c r="AU87" s="1996"/>
      <c r="AV87" s="1996"/>
      <c r="AW87" s="1996"/>
      <c r="AX87" s="1996"/>
      <c r="AY87" s="1996"/>
      <c r="AZ87" s="1996"/>
      <c r="BA87" s="1996"/>
      <c r="BB87" s="1996"/>
      <c r="BC87" s="1996"/>
      <c r="BD87" s="1996"/>
      <c r="BE87" s="1996"/>
      <c r="BF87" s="1996"/>
      <c r="BG87" s="1996"/>
      <c r="BH87" s="1996"/>
      <c r="BI87" s="1996"/>
      <c r="BJ87" s="1996"/>
      <c r="BK87" s="1996"/>
      <c r="BL87" s="1996"/>
      <c r="BM87" s="1996"/>
      <c r="BN87" s="1996"/>
      <c r="BO87" s="1996"/>
      <c r="BP87" s="1996"/>
      <c r="BQ87" s="1996"/>
      <c r="BR87" s="1996"/>
      <c r="BS87" s="1996"/>
      <c r="BT87" s="1996"/>
      <c r="BU87" s="784">
        <v>4313</v>
      </c>
      <c r="BV87" s="2002">
        <v>0</v>
      </c>
      <c r="BW87" s="1958"/>
      <c r="BX87" s="1958"/>
      <c r="BY87" s="1958"/>
      <c r="BZ87" s="1958"/>
      <c r="CA87" s="1958"/>
      <c r="CB87" s="1958"/>
      <c r="CC87" s="1958"/>
      <c r="CD87" s="1958"/>
      <c r="CE87" s="1958"/>
      <c r="CF87" s="1958"/>
      <c r="CG87" s="1958"/>
      <c r="CH87" s="1958"/>
      <c r="CI87" s="1958"/>
      <c r="CJ87" s="1958"/>
      <c r="CK87" s="1958"/>
      <c r="CL87" s="1959"/>
      <c r="CM87" s="2001">
        <v>0</v>
      </c>
      <c r="CN87" s="1958"/>
      <c r="CO87" s="1958"/>
      <c r="CP87" s="1958"/>
      <c r="CQ87" s="1958"/>
      <c r="CR87" s="1958"/>
      <c r="CS87" s="1958"/>
      <c r="CT87" s="1958"/>
      <c r="CU87" s="1958"/>
      <c r="CV87" s="1958"/>
      <c r="CW87" s="1958"/>
      <c r="CX87" s="1958"/>
      <c r="CY87" s="1958"/>
      <c r="CZ87" s="1958"/>
      <c r="DA87" s="1958"/>
      <c r="DB87" s="1958"/>
      <c r="DC87" s="1959"/>
    </row>
    <row r="88" spans="1:107" ht="13.5" customHeight="1">
      <c r="B88" s="793"/>
      <c r="C88" s="2092" t="s">
        <v>1436</v>
      </c>
      <c r="D88" s="2092"/>
      <c r="E88" s="2092"/>
      <c r="F88" s="2092"/>
      <c r="G88" s="2092"/>
      <c r="H88" s="2092"/>
      <c r="I88" s="2092"/>
      <c r="J88" s="2092"/>
      <c r="K88" s="2092"/>
      <c r="L88" s="2092"/>
      <c r="M88" s="2092"/>
      <c r="N88" s="2092"/>
      <c r="O88" s="2092"/>
      <c r="P88" s="2092"/>
      <c r="Q88" s="2092"/>
      <c r="R88" s="2092"/>
      <c r="S88" s="2092"/>
      <c r="T88" s="2092"/>
      <c r="U88" s="2092"/>
      <c r="V88" s="2092"/>
      <c r="W88" s="2092"/>
      <c r="X88" s="2092"/>
      <c r="Y88" s="2092"/>
      <c r="Z88" s="2092"/>
      <c r="AA88" s="2092"/>
      <c r="AB88" s="2092"/>
      <c r="AC88" s="2092"/>
      <c r="AD88" s="2092"/>
      <c r="AE88" s="2092"/>
      <c r="AF88" s="2092"/>
      <c r="AG88" s="2092"/>
      <c r="AH88" s="2092"/>
      <c r="AI88" s="2092"/>
      <c r="AJ88" s="2092"/>
      <c r="AK88" s="2092"/>
      <c r="AL88" s="2092"/>
      <c r="AM88" s="2092"/>
      <c r="AN88" s="2092"/>
      <c r="AO88" s="2092"/>
      <c r="AP88" s="2092"/>
      <c r="AQ88" s="2092"/>
      <c r="AR88" s="2092"/>
      <c r="AS88" s="2092"/>
      <c r="AT88" s="2092"/>
      <c r="AU88" s="2092"/>
      <c r="AV88" s="2092"/>
      <c r="AW88" s="2092"/>
      <c r="AX88" s="2092"/>
      <c r="AY88" s="2092"/>
      <c r="AZ88" s="2092"/>
      <c r="BA88" s="2092"/>
      <c r="BB88" s="2092"/>
      <c r="BC88" s="2092"/>
      <c r="BD88" s="2092"/>
      <c r="BE88" s="2092"/>
      <c r="BF88" s="2092"/>
      <c r="BG88" s="2092"/>
      <c r="BH88" s="2092"/>
      <c r="BI88" s="2092"/>
      <c r="BJ88" s="2092"/>
      <c r="BK88" s="2092"/>
      <c r="BL88" s="2092"/>
      <c r="BM88" s="2092"/>
      <c r="BN88" s="2092"/>
      <c r="BO88" s="2092"/>
      <c r="BP88" s="2092"/>
      <c r="BQ88" s="2092"/>
      <c r="BR88" s="2092"/>
      <c r="BS88" s="2092"/>
      <c r="BT88" s="2092"/>
      <c r="BU88" s="1993">
        <v>431301</v>
      </c>
      <c r="BV88" s="1493">
        <v>0</v>
      </c>
      <c r="BW88" s="2048"/>
      <c r="BX88" s="2048"/>
      <c r="BY88" s="2048"/>
      <c r="BZ88" s="2048"/>
      <c r="CA88" s="2048"/>
      <c r="CB88" s="2048"/>
      <c r="CC88" s="2048"/>
      <c r="CD88" s="2048"/>
      <c r="CE88" s="2048"/>
      <c r="CF88" s="2048"/>
      <c r="CG88" s="2048"/>
      <c r="CH88" s="2048"/>
      <c r="CI88" s="2048"/>
      <c r="CJ88" s="2048"/>
      <c r="CK88" s="2048"/>
      <c r="CL88" s="2049"/>
      <c r="CM88" s="1493">
        <v>0</v>
      </c>
      <c r="CN88" s="2048"/>
      <c r="CO88" s="2048"/>
      <c r="CP88" s="2048"/>
      <c r="CQ88" s="2048"/>
      <c r="CR88" s="2048"/>
      <c r="CS88" s="2048"/>
      <c r="CT88" s="2048"/>
      <c r="CU88" s="2048"/>
      <c r="CV88" s="2048"/>
      <c r="CW88" s="2048"/>
      <c r="CX88" s="2048"/>
      <c r="CY88" s="2048"/>
      <c r="CZ88" s="2048"/>
      <c r="DA88" s="2048"/>
      <c r="DB88" s="2048"/>
      <c r="DC88" s="2049"/>
    </row>
    <row r="89" spans="1:107" ht="13.5" customHeight="1">
      <c r="B89" s="789"/>
      <c r="C89" s="1999" t="s">
        <v>1437</v>
      </c>
      <c r="D89" s="1999"/>
      <c r="E89" s="1999"/>
      <c r="F89" s="1999"/>
      <c r="G89" s="1999"/>
      <c r="H89" s="1999"/>
      <c r="I89" s="1999"/>
      <c r="J89" s="1999"/>
      <c r="K89" s="1999"/>
      <c r="L89" s="1999"/>
      <c r="M89" s="1999"/>
      <c r="N89" s="1999"/>
      <c r="O89" s="1999"/>
      <c r="P89" s="1999"/>
      <c r="Q89" s="1999"/>
      <c r="R89" s="1999"/>
      <c r="S89" s="1999"/>
      <c r="T89" s="1999"/>
      <c r="U89" s="1999"/>
      <c r="V89" s="1999"/>
      <c r="W89" s="1999"/>
      <c r="X89" s="1999"/>
      <c r="Y89" s="1999"/>
      <c r="Z89" s="1999"/>
      <c r="AA89" s="1999"/>
      <c r="AB89" s="1999"/>
      <c r="AC89" s="1999"/>
      <c r="AD89" s="1999"/>
      <c r="AE89" s="1999"/>
      <c r="AF89" s="1999"/>
      <c r="AG89" s="1999"/>
      <c r="AH89" s="1999"/>
      <c r="AI89" s="1999"/>
      <c r="AJ89" s="1999"/>
      <c r="AK89" s="1999"/>
      <c r="AL89" s="1999"/>
      <c r="AM89" s="1999"/>
      <c r="AN89" s="1999"/>
      <c r="AO89" s="1999"/>
      <c r="AP89" s="1999"/>
      <c r="AQ89" s="1999"/>
      <c r="AR89" s="1999"/>
      <c r="AS89" s="1999"/>
      <c r="AT89" s="1999"/>
      <c r="AU89" s="1999"/>
      <c r="AV89" s="1999"/>
      <c r="AW89" s="1999"/>
      <c r="AX89" s="1999"/>
      <c r="AY89" s="1999"/>
      <c r="AZ89" s="1999"/>
      <c r="BA89" s="1999"/>
      <c r="BB89" s="1999"/>
      <c r="BC89" s="1999"/>
      <c r="BD89" s="1999"/>
      <c r="BE89" s="1999"/>
      <c r="BF89" s="1999"/>
      <c r="BG89" s="1999"/>
      <c r="BH89" s="1999"/>
      <c r="BI89" s="1999"/>
      <c r="BJ89" s="1999"/>
      <c r="BK89" s="1999"/>
      <c r="BL89" s="1999"/>
      <c r="BM89" s="1999"/>
      <c r="BN89" s="1999"/>
      <c r="BO89" s="1999"/>
      <c r="BP89" s="1999"/>
      <c r="BQ89" s="1999"/>
      <c r="BR89" s="1999"/>
      <c r="BS89" s="1999"/>
      <c r="BT89" s="1999"/>
      <c r="BU89" s="1994"/>
      <c r="BV89" s="2051"/>
      <c r="BW89" s="2051"/>
      <c r="BX89" s="2051"/>
      <c r="BY89" s="2051"/>
      <c r="BZ89" s="2051"/>
      <c r="CA89" s="2051"/>
      <c r="CB89" s="2051"/>
      <c r="CC89" s="2051"/>
      <c r="CD89" s="2051"/>
      <c r="CE89" s="2051"/>
      <c r="CF89" s="2051"/>
      <c r="CG89" s="2051"/>
      <c r="CH89" s="2051"/>
      <c r="CI89" s="2051"/>
      <c r="CJ89" s="2051"/>
      <c r="CK89" s="2051"/>
      <c r="CL89" s="2052"/>
      <c r="CM89" s="2051"/>
      <c r="CN89" s="2051"/>
      <c r="CO89" s="2051"/>
      <c r="CP89" s="2051"/>
      <c r="CQ89" s="2051"/>
      <c r="CR89" s="2051"/>
      <c r="CS89" s="2051"/>
      <c r="CT89" s="2051"/>
      <c r="CU89" s="2051"/>
      <c r="CV89" s="2051"/>
      <c r="CW89" s="2051"/>
      <c r="CX89" s="2051"/>
      <c r="CY89" s="2051"/>
      <c r="CZ89" s="2051"/>
      <c r="DA89" s="2051"/>
      <c r="DB89" s="2051"/>
      <c r="DC89" s="2052"/>
    </row>
    <row r="90" spans="1:107" ht="13.5" customHeight="1">
      <c r="B90" s="789"/>
      <c r="C90" s="1996" t="s">
        <v>1438</v>
      </c>
      <c r="D90" s="1996"/>
      <c r="E90" s="1996"/>
      <c r="F90" s="1996"/>
      <c r="G90" s="1996"/>
      <c r="H90" s="1996"/>
      <c r="I90" s="1996"/>
      <c r="J90" s="1996"/>
      <c r="K90" s="1996"/>
      <c r="L90" s="1996"/>
      <c r="M90" s="1996"/>
      <c r="N90" s="1996"/>
      <c r="O90" s="1996"/>
      <c r="P90" s="1996"/>
      <c r="Q90" s="1996"/>
      <c r="R90" s="1996"/>
      <c r="S90" s="1996"/>
      <c r="T90" s="1996"/>
      <c r="U90" s="1996"/>
      <c r="V90" s="1996"/>
      <c r="W90" s="1996"/>
      <c r="X90" s="1996"/>
      <c r="Y90" s="1996"/>
      <c r="Z90" s="1996"/>
      <c r="AA90" s="1996"/>
      <c r="AB90" s="1996"/>
      <c r="AC90" s="1996"/>
      <c r="AD90" s="1996"/>
      <c r="AE90" s="1996"/>
      <c r="AF90" s="1996"/>
      <c r="AG90" s="1996"/>
      <c r="AH90" s="1996"/>
      <c r="AI90" s="1996"/>
      <c r="AJ90" s="1996"/>
      <c r="AK90" s="1996"/>
      <c r="AL90" s="1996"/>
      <c r="AM90" s="1996"/>
      <c r="AN90" s="1996"/>
      <c r="AO90" s="1996"/>
      <c r="AP90" s="1996"/>
      <c r="AQ90" s="1996"/>
      <c r="AR90" s="1996"/>
      <c r="AS90" s="1996"/>
      <c r="AT90" s="1996"/>
      <c r="AU90" s="1996"/>
      <c r="AV90" s="1996"/>
      <c r="AW90" s="1996"/>
      <c r="AX90" s="1996"/>
      <c r="AY90" s="1996"/>
      <c r="AZ90" s="1996"/>
      <c r="BA90" s="1996"/>
      <c r="BB90" s="1996"/>
      <c r="BC90" s="1996"/>
      <c r="BD90" s="1996"/>
      <c r="BE90" s="1996"/>
      <c r="BF90" s="1996"/>
      <c r="BG90" s="1996"/>
      <c r="BH90" s="1996"/>
      <c r="BI90" s="1996"/>
      <c r="BJ90" s="1996"/>
      <c r="BK90" s="1996"/>
      <c r="BL90" s="1996"/>
      <c r="BM90" s="1996"/>
      <c r="BN90" s="1996"/>
      <c r="BO90" s="1996"/>
      <c r="BP90" s="1996"/>
      <c r="BQ90" s="1996"/>
      <c r="BR90" s="1996"/>
      <c r="BS90" s="1996"/>
      <c r="BT90" s="1996"/>
      <c r="BU90" s="782">
        <v>4314</v>
      </c>
      <c r="BV90" s="2151">
        <v>0</v>
      </c>
      <c r="BW90" s="2152"/>
      <c r="BX90" s="2152"/>
      <c r="BY90" s="2152"/>
      <c r="BZ90" s="2152"/>
      <c r="CA90" s="2152"/>
      <c r="CB90" s="2152"/>
      <c r="CC90" s="2152"/>
      <c r="CD90" s="2152"/>
      <c r="CE90" s="2152"/>
      <c r="CF90" s="2152"/>
      <c r="CG90" s="2152"/>
      <c r="CH90" s="2152"/>
      <c r="CI90" s="2152"/>
      <c r="CJ90" s="2152"/>
      <c r="CK90" s="2152"/>
      <c r="CL90" s="2153"/>
      <c r="CM90" s="2151">
        <v>0</v>
      </c>
      <c r="CN90" s="2152"/>
      <c r="CO90" s="2152"/>
      <c r="CP90" s="2152"/>
      <c r="CQ90" s="2152"/>
      <c r="CR90" s="2152"/>
      <c r="CS90" s="2152"/>
      <c r="CT90" s="2152"/>
      <c r="CU90" s="2152"/>
      <c r="CV90" s="2152"/>
      <c r="CW90" s="2152"/>
      <c r="CX90" s="2152"/>
      <c r="CY90" s="2152"/>
      <c r="CZ90" s="2152"/>
      <c r="DA90" s="2152"/>
      <c r="DB90" s="2152"/>
      <c r="DC90" s="2153"/>
    </row>
    <row r="91" spans="1:107" ht="26.25" customHeight="1">
      <c r="B91" s="789"/>
      <c r="C91" s="2010" t="s">
        <v>1439</v>
      </c>
      <c r="D91" s="2010"/>
      <c r="E91" s="2010"/>
      <c r="F91" s="2010"/>
      <c r="G91" s="2010"/>
      <c r="H91" s="2010"/>
      <c r="I91" s="2010"/>
      <c r="J91" s="2010"/>
      <c r="K91" s="2010"/>
      <c r="L91" s="2010"/>
      <c r="M91" s="2010"/>
      <c r="N91" s="2010"/>
      <c r="O91" s="2010"/>
      <c r="P91" s="2010"/>
      <c r="Q91" s="2010"/>
      <c r="R91" s="2010"/>
      <c r="S91" s="2010"/>
      <c r="T91" s="2010"/>
      <c r="U91" s="2010"/>
      <c r="V91" s="2010"/>
      <c r="W91" s="2010"/>
      <c r="X91" s="2010"/>
      <c r="Y91" s="2010"/>
      <c r="Z91" s="2010"/>
      <c r="AA91" s="2010"/>
      <c r="AB91" s="2010"/>
      <c r="AC91" s="2010"/>
      <c r="AD91" s="2010"/>
      <c r="AE91" s="2010"/>
      <c r="AF91" s="2010"/>
      <c r="AG91" s="2010"/>
      <c r="AH91" s="2010"/>
      <c r="AI91" s="2010"/>
      <c r="AJ91" s="2010"/>
      <c r="AK91" s="2010"/>
      <c r="AL91" s="2010"/>
      <c r="AM91" s="2010"/>
      <c r="AN91" s="2010"/>
      <c r="AO91" s="2010"/>
      <c r="AP91" s="2010"/>
      <c r="AQ91" s="2010"/>
      <c r="AR91" s="2010"/>
      <c r="AS91" s="2010"/>
      <c r="AT91" s="2010"/>
      <c r="AU91" s="2010"/>
      <c r="AV91" s="2010"/>
      <c r="AW91" s="2010"/>
      <c r="AX91" s="2010"/>
      <c r="AY91" s="2010"/>
      <c r="AZ91" s="2010"/>
      <c r="BA91" s="2010"/>
      <c r="BB91" s="2010"/>
      <c r="BC91" s="2010"/>
      <c r="BD91" s="2010"/>
      <c r="BE91" s="2010"/>
      <c r="BF91" s="2010"/>
      <c r="BG91" s="2010"/>
      <c r="BH91" s="2010"/>
      <c r="BI91" s="2010"/>
      <c r="BJ91" s="2010"/>
      <c r="BK91" s="2010"/>
      <c r="BL91" s="2010"/>
      <c r="BM91" s="2010"/>
      <c r="BN91" s="2010"/>
      <c r="BO91" s="2010"/>
      <c r="BP91" s="2010"/>
      <c r="BQ91" s="2010"/>
      <c r="BR91" s="2010"/>
      <c r="BS91" s="2010"/>
      <c r="BT91" s="2010"/>
      <c r="BU91" s="786">
        <v>431401</v>
      </c>
      <c r="BV91" s="2151">
        <v>0</v>
      </c>
      <c r="BW91" s="2152"/>
      <c r="BX91" s="2152"/>
      <c r="BY91" s="2152"/>
      <c r="BZ91" s="2152"/>
      <c r="CA91" s="2152"/>
      <c r="CB91" s="2152"/>
      <c r="CC91" s="2152"/>
      <c r="CD91" s="2152"/>
      <c r="CE91" s="2152"/>
      <c r="CF91" s="2152"/>
      <c r="CG91" s="2152"/>
      <c r="CH91" s="2152"/>
      <c r="CI91" s="2152"/>
      <c r="CJ91" s="2152"/>
      <c r="CK91" s="2152"/>
      <c r="CL91" s="2153"/>
      <c r="CM91" s="2151">
        <v>0</v>
      </c>
      <c r="CN91" s="2152"/>
      <c r="CO91" s="2152"/>
      <c r="CP91" s="2152"/>
      <c r="CQ91" s="2152"/>
      <c r="CR91" s="2152"/>
      <c r="CS91" s="2152"/>
      <c r="CT91" s="2152"/>
      <c r="CU91" s="2152"/>
      <c r="CV91" s="2152"/>
      <c r="CW91" s="2152"/>
      <c r="CX91" s="2152"/>
      <c r="CY91" s="2152"/>
      <c r="CZ91" s="2152"/>
      <c r="DA91" s="2152"/>
      <c r="DB91" s="2152"/>
      <c r="DC91" s="2153"/>
    </row>
    <row r="92" spans="1:107" ht="13.5" customHeight="1">
      <c r="B92" s="798"/>
      <c r="C92" s="2016" t="s">
        <v>1440</v>
      </c>
      <c r="D92" s="2016"/>
      <c r="E92" s="2016"/>
      <c r="F92" s="2016"/>
      <c r="G92" s="2016"/>
      <c r="H92" s="2016"/>
      <c r="I92" s="2016"/>
      <c r="J92" s="2016"/>
      <c r="K92" s="2016"/>
      <c r="L92" s="2016"/>
      <c r="M92" s="2016"/>
      <c r="N92" s="2016"/>
      <c r="O92" s="2016"/>
      <c r="P92" s="2016"/>
      <c r="Q92" s="2016"/>
      <c r="R92" s="2016"/>
      <c r="S92" s="2016"/>
      <c r="T92" s="2016"/>
      <c r="U92" s="2016"/>
      <c r="V92" s="2016"/>
      <c r="W92" s="2016"/>
      <c r="X92" s="2016"/>
      <c r="Y92" s="2016"/>
      <c r="Z92" s="2016"/>
      <c r="AA92" s="2016"/>
      <c r="AB92" s="2016"/>
      <c r="AC92" s="2016"/>
      <c r="AD92" s="2016"/>
      <c r="AE92" s="2016"/>
      <c r="AF92" s="2016"/>
      <c r="AG92" s="2016"/>
      <c r="AH92" s="2016"/>
      <c r="AI92" s="2016"/>
      <c r="AJ92" s="2016"/>
      <c r="AK92" s="2016"/>
      <c r="AL92" s="2016"/>
      <c r="AM92" s="2016"/>
      <c r="AN92" s="2016"/>
      <c r="AO92" s="2016"/>
      <c r="AP92" s="2016"/>
      <c r="AQ92" s="2016"/>
      <c r="AR92" s="2016"/>
      <c r="AS92" s="2016"/>
      <c r="AT92" s="2016"/>
      <c r="AU92" s="2016"/>
      <c r="AV92" s="2016"/>
      <c r="AW92" s="2016"/>
      <c r="AX92" s="2016"/>
      <c r="AY92" s="2016"/>
      <c r="AZ92" s="2016"/>
      <c r="BA92" s="2016"/>
      <c r="BB92" s="2016"/>
      <c r="BC92" s="2016"/>
      <c r="BD92" s="2016"/>
      <c r="BE92" s="2016"/>
      <c r="BF92" s="2016"/>
      <c r="BG92" s="2016"/>
      <c r="BH92" s="2016"/>
      <c r="BI92" s="2016"/>
      <c r="BJ92" s="2016"/>
      <c r="BK92" s="2016"/>
      <c r="BL92" s="2016"/>
      <c r="BM92" s="2016"/>
      <c r="BN92" s="2016"/>
      <c r="BO92" s="2016"/>
      <c r="BP92" s="2016"/>
      <c r="BQ92" s="2016"/>
      <c r="BR92" s="2016"/>
      <c r="BS92" s="2016"/>
      <c r="BT92" s="2016"/>
      <c r="BU92" s="787">
        <v>4319</v>
      </c>
      <c r="BV92" s="2112">
        <v>0</v>
      </c>
      <c r="BW92" s="2112"/>
      <c r="BX92" s="2112"/>
      <c r="BY92" s="2112"/>
      <c r="BZ92" s="2112"/>
      <c r="CA92" s="2112"/>
      <c r="CB92" s="2112"/>
      <c r="CC92" s="2112"/>
      <c r="CD92" s="2112"/>
      <c r="CE92" s="2112"/>
      <c r="CF92" s="2112"/>
      <c r="CG92" s="2112"/>
      <c r="CH92" s="2112"/>
      <c r="CI92" s="2112"/>
      <c r="CJ92" s="2112"/>
      <c r="CK92" s="2112"/>
      <c r="CL92" s="2154"/>
      <c r="CM92" s="2109">
        <v>0</v>
      </c>
      <c r="CN92" s="2112"/>
      <c r="CO92" s="2112"/>
      <c r="CP92" s="2112"/>
      <c r="CQ92" s="2112"/>
      <c r="CR92" s="2112"/>
      <c r="CS92" s="2112"/>
      <c r="CT92" s="2112"/>
      <c r="CU92" s="2112"/>
      <c r="CV92" s="2112"/>
      <c r="CW92" s="2112"/>
      <c r="CX92" s="2112"/>
      <c r="CY92" s="2112"/>
      <c r="CZ92" s="2112"/>
      <c r="DA92" s="2112"/>
      <c r="DB92" s="2112"/>
      <c r="DC92" s="2154"/>
    </row>
    <row r="93" spans="1:107" ht="13.5" customHeight="1">
      <c r="B93" s="2157" t="s">
        <v>519</v>
      </c>
      <c r="C93" s="1999"/>
      <c r="D93" s="1999"/>
      <c r="E93" s="1999"/>
      <c r="F93" s="1999"/>
      <c r="G93" s="1999"/>
      <c r="H93" s="1999"/>
      <c r="I93" s="1999"/>
      <c r="J93" s="1999"/>
      <c r="K93" s="1999"/>
      <c r="L93" s="1999"/>
      <c r="M93" s="1999"/>
      <c r="N93" s="1999"/>
      <c r="O93" s="1999"/>
      <c r="P93" s="1999"/>
      <c r="Q93" s="1999"/>
      <c r="R93" s="1999"/>
      <c r="S93" s="1999"/>
      <c r="T93" s="1999"/>
      <c r="U93" s="1999"/>
      <c r="V93" s="1999"/>
      <c r="W93" s="1999"/>
      <c r="X93" s="1999"/>
      <c r="Y93" s="1999"/>
      <c r="Z93" s="1999"/>
      <c r="AA93" s="1999"/>
      <c r="AB93" s="1999"/>
      <c r="AC93" s="1999"/>
      <c r="AD93" s="1999"/>
      <c r="AE93" s="1999"/>
      <c r="AF93" s="1999"/>
      <c r="AG93" s="1999"/>
      <c r="AH93" s="1999"/>
      <c r="AI93" s="1999"/>
      <c r="AJ93" s="1999"/>
      <c r="AK93" s="1999"/>
      <c r="AL93" s="1999"/>
      <c r="AM93" s="1999"/>
      <c r="AN93" s="1999"/>
      <c r="AO93" s="1999"/>
      <c r="AP93" s="1999"/>
      <c r="AQ93" s="1999"/>
      <c r="AR93" s="1999"/>
      <c r="AS93" s="1999"/>
      <c r="AT93" s="1999"/>
      <c r="AU93" s="1999"/>
      <c r="AV93" s="1999"/>
      <c r="AW93" s="1999"/>
      <c r="AX93" s="1999"/>
      <c r="AY93" s="1999"/>
      <c r="AZ93" s="1999"/>
      <c r="BA93" s="1999"/>
      <c r="BB93" s="1999"/>
      <c r="BC93" s="1999"/>
      <c r="BD93" s="1999"/>
      <c r="BE93" s="1999"/>
      <c r="BF93" s="1999"/>
      <c r="BG93" s="1999"/>
      <c r="BH93" s="1999"/>
      <c r="BI93" s="1999"/>
      <c r="BJ93" s="1999"/>
      <c r="BK93" s="1999"/>
      <c r="BL93" s="1999"/>
      <c r="BM93" s="1999"/>
      <c r="BN93" s="1999"/>
      <c r="BO93" s="1999"/>
      <c r="BP93" s="1999"/>
      <c r="BQ93" s="1999"/>
      <c r="BR93" s="1999"/>
      <c r="BS93" s="1999"/>
      <c r="BT93" s="1999"/>
      <c r="BU93" s="783">
        <v>431901</v>
      </c>
      <c r="BV93" s="2002">
        <v>0</v>
      </c>
      <c r="BW93" s="1958"/>
      <c r="BX93" s="1958"/>
      <c r="BY93" s="1958"/>
      <c r="BZ93" s="1958"/>
      <c r="CA93" s="1958"/>
      <c r="CB93" s="1958"/>
      <c r="CC93" s="1958"/>
      <c r="CD93" s="1958"/>
      <c r="CE93" s="1958"/>
      <c r="CF93" s="1958"/>
      <c r="CG93" s="1958"/>
      <c r="CH93" s="1958"/>
      <c r="CI93" s="1958"/>
      <c r="CJ93" s="1958"/>
      <c r="CK93" s="1958"/>
      <c r="CL93" s="1959"/>
      <c r="CM93" s="2158"/>
      <c r="CN93" s="2159"/>
      <c r="CO93" s="1990">
        <v>0</v>
      </c>
      <c r="CP93" s="1990"/>
      <c r="CQ93" s="1990"/>
      <c r="CR93" s="1990"/>
      <c r="CS93" s="1990"/>
      <c r="CT93" s="1990"/>
      <c r="CU93" s="1990"/>
      <c r="CV93" s="1990"/>
      <c r="CW93" s="1990"/>
      <c r="CX93" s="1990"/>
      <c r="CY93" s="1990"/>
      <c r="CZ93" s="1990"/>
      <c r="DA93" s="1990"/>
      <c r="DB93" s="2155"/>
      <c r="DC93" s="2156"/>
    </row>
    <row r="94" spans="1:107" ht="13.5" customHeight="1">
      <c r="B94" s="798"/>
      <c r="C94" s="2016" t="s">
        <v>1400</v>
      </c>
      <c r="D94" s="2016"/>
      <c r="E94" s="2016"/>
      <c r="F94" s="2016"/>
      <c r="G94" s="2016"/>
      <c r="H94" s="2016"/>
      <c r="I94" s="2016"/>
      <c r="J94" s="2016"/>
      <c r="K94" s="2016"/>
      <c r="L94" s="2016"/>
      <c r="M94" s="2016"/>
      <c r="N94" s="2016"/>
      <c r="O94" s="2016"/>
      <c r="P94" s="2016"/>
      <c r="Q94" s="2016"/>
      <c r="R94" s="2016"/>
      <c r="S94" s="2016"/>
      <c r="T94" s="2016"/>
      <c r="U94" s="2016"/>
      <c r="V94" s="2016"/>
      <c r="W94" s="2016"/>
      <c r="X94" s="2016"/>
      <c r="Y94" s="2016"/>
      <c r="Z94" s="2016"/>
      <c r="AA94" s="2016"/>
      <c r="AB94" s="2016"/>
      <c r="AC94" s="2016"/>
      <c r="AD94" s="2016"/>
      <c r="AE94" s="2016"/>
      <c r="AF94" s="2016"/>
      <c r="AG94" s="2016"/>
      <c r="AH94" s="2016"/>
      <c r="AI94" s="2016"/>
      <c r="AJ94" s="2016"/>
      <c r="AK94" s="2016"/>
      <c r="AL94" s="2016"/>
      <c r="AM94" s="2016"/>
      <c r="AN94" s="2016"/>
      <c r="AO94" s="2016"/>
      <c r="AP94" s="2016"/>
      <c r="AQ94" s="2016"/>
      <c r="AR94" s="2016"/>
      <c r="AS94" s="2016"/>
      <c r="AT94" s="2016"/>
      <c r="AU94" s="2016"/>
      <c r="AV94" s="2016"/>
      <c r="AW94" s="2016"/>
      <c r="AX94" s="2016"/>
      <c r="AY94" s="2016"/>
      <c r="AZ94" s="2016"/>
      <c r="BA94" s="2016"/>
      <c r="BB94" s="2016"/>
      <c r="BC94" s="2016"/>
      <c r="BD94" s="2016"/>
      <c r="BE94" s="2016"/>
      <c r="BF94" s="2016"/>
      <c r="BG94" s="2016"/>
      <c r="BH94" s="2016"/>
      <c r="BI94" s="2016"/>
      <c r="BJ94" s="2016"/>
      <c r="BK94" s="2016"/>
      <c r="BL94" s="2016"/>
      <c r="BM94" s="2016"/>
      <c r="BN94" s="2016"/>
      <c r="BO94" s="2016"/>
      <c r="BP94" s="2016"/>
      <c r="BQ94" s="2016"/>
      <c r="BR94" s="2016"/>
      <c r="BS94" s="2016"/>
      <c r="BT94" s="2016"/>
      <c r="BU94" s="787">
        <v>4320</v>
      </c>
      <c r="BV94" s="2083" t="s">
        <v>39</v>
      </c>
      <c r="BW94" s="2083"/>
      <c r="BX94" s="2084">
        <f>BX95+BX98+BX100+BX102</f>
        <v>2709683</v>
      </c>
      <c r="BY94" s="2084"/>
      <c r="BZ94" s="2084"/>
      <c r="CA94" s="2084"/>
      <c r="CB94" s="2084"/>
      <c r="CC94" s="2084"/>
      <c r="CD94" s="2084"/>
      <c r="CE94" s="2084"/>
      <c r="CF94" s="2084"/>
      <c r="CG94" s="2084"/>
      <c r="CH94" s="2084"/>
      <c r="CI94" s="2084"/>
      <c r="CJ94" s="2084"/>
      <c r="CK94" s="2087" t="s">
        <v>40</v>
      </c>
      <c r="CL94" s="2088"/>
      <c r="CM94" s="2083" t="s">
        <v>39</v>
      </c>
      <c r="CN94" s="2083"/>
      <c r="CO94" s="2084">
        <f>CO95+CO98+CO100+CO102</f>
        <v>7304054</v>
      </c>
      <c r="CP94" s="2084"/>
      <c r="CQ94" s="2084"/>
      <c r="CR94" s="2084"/>
      <c r="CS94" s="2084"/>
      <c r="CT94" s="2084"/>
      <c r="CU94" s="2084"/>
      <c r="CV94" s="2084"/>
      <c r="CW94" s="2084"/>
      <c r="CX94" s="2084"/>
      <c r="CY94" s="2084"/>
      <c r="CZ94" s="2084"/>
      <c r="DA94" s="2084"/>
      <c r="DB94" s="2087" t="s">
        <v>40</v>
      </c>
      <c r="DC94" s="2088"/>
    </row>
    <row r="95" spans="1:107" ht="13.5" customHeight="1">
      <c r="B95" s="797"/>
      <c r="C95" s="1996" t="s">
        <v>17</v>
      </c>
      <c r="D95" s="1996"/>
      <c r="E95" s="1996"/>
      <c r="F95" s="1996"/>
      <c r="G95" s="1996"/>
      <c r="H95" s="1996"/>
      <c r="I95" s="1996"/>
      <c r="J95" s="1996"/>
      <c r="K95" s="1996"/>
      <c r="L95" s="1996"/>
      <c r="M95" s="1996"/>
      <c r="N95" s="1996"/>
      <c r="O95" s="1996"/>
      <c r="P95" s="1996"/>
      <c r="Q95" s="1996"/>
      <c r="R95" s="1996"/>
      <c r="S95" s="1996"/>
      <c r="T95" s="1996"/>
      <c r="U95" s="1996"/>
      <c r="V95" s="1996"/>
      <c r="W95" s="1996"/>
      <c r="X95" s="1996"/>
      <c r="Y95" s="1996"/>
      <c r="Z95" s="1996"/>
      <c r="AA95" s="1996"/>
      <c r="AB95" s="1996"/>
      <c r="AC95" s="1996"/>
      <c r="AD95" s="1996"/>
      <c r="AE95" s="1996"/>
      <c r="AF95" s="1996"/>
      <c r="AG95" s="1996"/>
      <c r="AH95" s="1996"/>
      <c r="AI95" s="1996"/>
      <c r="AJ95" s="1996"/>
      <c r="AK95" s="1996"/>
      <c r="AL95" s="1996"/>
      <c r="AM95" s="1996"/>
      <c r="AN95" s="1996"/>
      <c r="AO95" s="1996"/>
      <c r="AP95" s="1996"/>
      <c r="AQ95" s="1996"/>
      <c r="AR95" s="1996"/>
      <c r="AS95" s="1996"/>
      <c r="AT95" s="1996"/>
      <c r="AU95" s="1996"/>
      <c r="AV95" s="1996"/>
      <c r="AW95" s="1996"/>
      <c r="AX95" s="1996"/>
      <c r="AY95" s="1996"/>
      <c r="AZ95" s="1996"/>
      <c r="BA95" s="1996"/>
      <c r="BB95" s="1996"/>
      <c r="BC95" s="1996"/>
      <c r="BD95" s="1996"/>
      <c r="BE95" s="1996"/>
      <c r="BF95" s="1996"/>
      <c r="BG95" s="1996"/>
      <c r="BH95" s="1996"/>
      <c r="BI95" s="1996"/>
      <c r="BJ95" s="1996"/>
      <c r="BK95" s="1996"/>
      <c r="BL95" s="1996"/>
      <c r="BM95" s="1996"/>
      <c r="BN95" s="1996"/>
      <c r="BO95" s="1996"/>
      <c r="BP95" s="1996"/>
      <c r="BQ95" s="1996"/>
      <c r="BR95" s="1996"/>
      <c r="BS95" s="1996"/>
      <c r="BT95" s="1996"/>
      <c r="BU95" s="2089">
        <v>4321</v>
      </c>
      <c r="BV95" s="1995" t="s">
        <v>39</v>
      </c>
      <c r="BW95" s="1995"/>
      <c r="BX95" s="1493">
        <v>0</v>
      </c>
      <c r="BY95" s="1493"/>
      <c r="BZ95" s="1493"/>
      <c r="CA95" s="1493"/>
      <c r="CB95" s="1493"/>
      <c r="CC95" s="1493"/>
      <c r="CD95" s="1493"/>
      <c r="CE95" s="1493"/>
      <c r="CF95" s="1493"/>
      <c r="CG95" s="1493"/>
      <c r="CH95" s="1493"/>
      <c r="CI95" s="1493"/>
      <c r="CJ95" s="1493"/>
      <c r="CK95" s="1996" t="s">
        <v>40</v>
      </c>
      <c r="CL95" s="1997"/>
      <c r="CM95" s="1995" t="s">
        <v>39</v>
      </c>
      <c r="CN95" s="1995"/>
      <c r="CO95" s="1493">
        <v>0</v>
      </c>
      <c r="CP95" s="1493"/>
      <c r="CQ95" s="1493"/>
      <c r="CR95" s="1493"/>
      <c r="CS95" s="1493"/>
      <c r="CT95" s="1493"/>
      <c r="CU95" s="1493"/>
      <c r="CV95" s="1493"/>
      <c r="CW95" s="1493"/>
      <c r="CX95" s="1493"/>
      <c r="CY95" s="1493"/>
      <c r="CZ95" s="1493"/>
      <c r="DA95" s="1493"/>
      <c r="DB95" s="1996" t="s">
        <v>40</v>
      </c>
      <c r="DC95" s="1997"/>
    </row>
    <row r="96" spans="1:107" ht="27" customHeight="1">
      <c r="B96" s="799"/>
      <c r="C96" s="2007" t="s">
        <v>1441</v>
      </c>
      <c r="D96" s="2007"/>
      <c r="E96" s="2007"/>
      <c r="F96" s="2007"/>
      <c r="G96" s="2007"/>
      <c r="H96" s="2007"/>
      <c r="I96" s="2007"/>
      <c r="J96" s="2007"/>
      <c r="K96" s="2007"/>
      <c r="L96" s="2007"/>
      <c r="M96" s="2007"/>
      <c r="N96" s="2007"/>
      <c r="O96" s="2007"/>
      <c r="P96" s="2007"/>
      <c r="Q96" s="2007"/>
      <c r="R96" s="2007"/>
      <c r="S96" s="2007"/>
      <c r="T96" s="2007"/>
      <c r="U96" s="2007"/>
      <c r="V96" s="2007"/>
      <c r="W96" s="2007"/>
      <c r="X96" s="2007"/>
      <c r="Y96" s="2007"/>
      <c r="Z96" s="2007"/>
      <c r="AA96" s="2007"/>
      <c r="AB96" s="2007"/>
      <c r="AC96" s="2007"/>
      <c r="AD96" s="2007"/>
      <c r="AE96" s="2007"/>
      <c r="AF96" s="2007"/>
      <c r="AG96" s="2007"/>
      <c r="AH96" s="2007"/>
      <c r="AI96" s="2007"/>
      <c r="AJ96" s="2007"/>
      <c r="AK96" s="2007"/>
      <c r="AL96" s="2007"/>
      <c r="AM96" s="2007"/>
      <c r="AN96" s="2007"/>
      <c r="AO96" s="2007"/>
      <c r="AP96" s="2007"/>
      <c r="AQ96" s="2007"/>
      <c r="AR96" s="2007"/>
      <c r="AS96" s="2007"/>
      <c r="AT96" s="2007"/>
      <c r="AU96" s="2007"/>
      <c r="AV96" s="2007"/>
      <c r="AW96" s="2007"/>
      <c r="AX96" s="2007"/>
      <c r="AY96" s="2007"/>
      <c r="AZ96" s="2007"/>
      <c r="BA96" s="2007"/>
      <c r="BB96" s="2007"/>
      <c r="BC96" s="2007"/>
      <c r="BD96" s="2007"/>
      <c r="BE96" s="2007"/>
      <c r="BF96" s="2007"/>
      <c r="BG96" s="2007"/>
      <c r="BH96" s="2007"/>
      <c r="BI96" s="2007"/>
      <c r="BJ96" s="2007"/>
      <c r="BK96" s="2007"/>
      <c r="BL96" s="2007"/>
      <c r="BM96" s="2007"/>
      <c r="BN96" s="2007"/>
      <c r="BO96" s="2007"/>
      <c r="BP96" s="2007"/>
      <c r="BQ96" s="2007"/>
      <c r="BR96" s="2007"/>
      <c r="BS96" s="2007"/>
      <c r="BT96" s="2007"/>
      <c r="BU96" s="2089"/>
      <c r="BV96" s="1992"/>
      <c r="BW96" s="1992"/>
      <c r="BX96" s="1990"/>
      <c r="BY96" s="1990"/>
      <c r="BZ96" s="1990"/>
      <c r="CA96" s="1990"/>
      <c r="CB96" s="1990"/>
      <c r="CC96" s="1990"/>
      <c r="CD96" s="1990"/>
      <c r="CE96" s="1990"/>
      <c r="CF96" s="1990"/>
      <c r="CG96" s="1990"/>
      <c r="CH96" s="1990"/>
      <c r="CI96" s="1990"/>
      <c r="CJ96" s="1990"/>
      <c r="CK96" s="1988"/>
      <c r="CL96" s="1989"/>
      <c r="CM96" s="1992"/>
      <c r="CN96" s="1992"/>
      <c r="CO96" s="1990"/>
      <c r="CP96" s="1990"/>
      <c r="CQ96" s="1990"/>
      <c r="CR96" s="1990"/>
      <c r="CS96" s="1990"/>
      <c r="CT96" s="1990"/>
      <c r="CU96" s="1990"/>
      <c r="CV96" s="1990"/>
      <c r="CW96" s="1990"/>
      <c r="CX96" s="1990"/>
      <c r="CY96" s="1990"/>
      <c r="CZ96" s="1990"/>
      <c r="DA96" s="1990"/>
      <c r="DB96" s="1988"/>
      <c r="DC96" s="1989"/>
    </row>
    <row r="97" spans="1:109" ht="41.25" customHeight="1">
      <c r="B97" s="793"/>
      <c r="C97" s="2010" t="s">
        <v>1442</v>
      </c>
      <c r="D97" s="2010"/>
      <c r="E97" s="2010"/>
      <c r="F97" s="2010"/>
      <c r="G97" s="2010"/>
      <c r="H97" s="2010"/>
      <c r="I97" s="2010"/>
      <c r="J97" s="2010"/>
      <c r="K97" s="2010"/>
      <c r="L97" s="2010"/>
      <c r="M97" s="2010"/>
      <c r="N97" s="2010"/>
      <c r="O97" s="2010"/>
      <c r="P97" s="2010"/>
      <c r="Q97" s="2010"/>
      <c r="R97" s="2010"/>
      <c r="S97" s="2010"/>
      <c r="T97" s="2010"/>
      <c r="U97" s="2010"/>
      <c r="V97" s="2010"/>
      <c r="W97" s="2010"/>
      <c r="X97" s="2010"/>
      <c r="Y97" s="2010"/>
      <c r="Z97" s="2010"/>
      <c r="AA97" s="2010"/>
      <c r="AB97" s="2010"/>
      <c r="AC97" s="2010"/>
      <c r="AD97" s="2010"/>
      <c r="AE97" s="2010"/>
      <c r="AF97" s="2010"/>
      <c r="AG97" s="2010"/>
      <c r="AH97" s="2010"/>
      <c r="AI97" s="2010"/>
      <c r="AJ97" s="2010"/>
      <c r="AK97" s="2010"/>
      <c r="AL97" s="2010"/>
      <c r="AM97" s="2010"/>
      <c r="AN97" s="2010"/>
      <c r="AO97" s="2010"/>
      <c r="AP97" s="2010"/>
      <c r="AQ97" s="2010"/>
      <c r="AR97" s="2010"/>
      <c r="AS97" s="2010"/>
      <c r="AT97" s="2010"/>
      <c r="AU97" s="2010"/>
      <c r="AV97" s="2010"/>
      <c r="AW97" s="2010"/>
      <c r="AX97" s="2010"/>
      <c r="AY97" s="2010"/>
      <c r="AZ97" s="2010"/>
      <c r="BA97" s="2010"/>
      <c r="BB97" s="2010"/>
      <c r="BC97" s="2010"/>
      <c r="BD97" s="2010"/>
      <c r="BE97" s="2010"/>
      <c r="BF97" s="2010"/>
      <c r="BG97" s="2010"/>
      <c r="BH97" s="2010"/>
      <c r="BI97" s="2010"/>
      <c r="BJ97" s="2010"/>
      <c r="BK97" s="2010"/>
      <c r="BL97" s="2010"/>
      <c r="BM97" s="2010"/>
      <c r="BN97" s="2010"/>
      <c r="BO97" s="2010"/>
      <c r="BP97" s="2010"/>
      <c r="BQ97" s="2010"/>
      <c r="BR97" s="2010"/>
      <c r="BS97" s="2010"/>
      <c r="BT97" s="2010"/>
      <c r="BU97" s="784">
        <v>432101</v>
      </c>
      <c r="BV97" s="1992" t="s">
        <v>39</v>
      </c>
      <c r="BW97" s="1992"/>
      <c r="BX97" s="1990">
        <v>0</v>
      </c>
      <c r="BY97" s="1990"/>
      <c r="BZ97" s="1990"/>
      <c r="CA97" s="1990"/>
      <c r="CB97" s="1990"/>
      <c r="CC97" s="1990"/>
      <c r="CD97" s="1990"/>
      <c r="CE97" s="1990"/>
      <c r="CF97" s="1990"/>
      <c r="CG97" s="1990"/>
      <c r="CH97" s="1990"/>
      <c r="CI97" s="1990"/>
      <c r="CJ97" s="1990"/>
      <c r="CK97" s="1988" t="s">
        <v>40</v>
      </c>
      <c r="CL97" s="1989"/>
      <c r="CM97" s="1991" t="s">
        <v>39</v>
      </c>
      <c r="CN97" s="1992"/>
      <c r="CO97" s="1990">
        <v>0</v>
      </c>
      <c r="CP97" s="1990"/>
      <c r="CQ97" s="1990"/>
      <c r="CR97" s="1990"/>
      <c r="CS97" s="1990"/>
      <c r="CT97" s="1990"/>
      <c r="CU97" s="1990"/>
      <c r="CV97" s="1990"/>
      <c r="CW97" s="1990"/>
      <c r="CX97" s="1990"/>
      <c r="CY97" s="1990"/>
      <c r="CZ97" s="1990"/>
      <c r="DA97" s="1990"/>
      <c r="DB97" s="1988" t="s">
        <v>40</v>
      </c>
      <c r="DC97" s="1989"/>
    </row>
    <row r="98" spans="1:109" ht="26.25" customHeight="1">
      <c r="B98" s="799"/>
      <c r="C98" s="2113" t="s">
        <v>1443</v>
      </c>
      <c r="D98" s="2113"/>
      <c r="E98" s="2113"/>
      <c r="F98" s="2113"/>
      <c r="G98" s="2113"/>
      <c r="H98" s="2113"/>
      <c r="I98" s="2113"/>
      <c r="J98" s="2113"/>
      <c r="K98" s="2113"/>
      <c r="L98" s="2113"/>
      <c r="M98" s="2113"/>
      <c r="N98" s="2113"/>
      <c r="O98" s="2113"/>
      <c r="P98" s="2113"/>
      <c r="Q98" s="2113"/>
      <c r="R98" s="2113"/>
      <c r="S98" s="2113"/>
      <c r="T98" s="2113"/>
      <c r="U98" s="2113"/>
      <c r="V98" s="2113"/>
      <c r="W98" s="2113"/>
      <c r="X98" s="2113"/>
      <c r="Y98" s="2113"/>
      <c r="Z98" s="2113"/>
      <c r="AA98" s="2113"/>
      <c r="AB98" s="2113"/>
      <c r="AC98" s="2113"/>
      <c r="AD98" s="2113"/>
      <c r="AE98" s="2113"/>
      <c r="AF98" s="2113"/>
      <c r="AG98" s="2113"/>
      <c r="AH98" s="2113"/>
      <c r="AI98" s="2113"/>
      <c r="AJ98" s="2113"/>
      <c r="AK98" s="2113"/>
      <c r="AL98" s="2113"/>
      <c r="AM98" s="2113"/>
      <c r="AN98" s="2113"/>
      <c r="AO98" s="2113"/>
      <c r="AP98" s="2113"/>
      <c r="AQ98" s="2113"/>
      <c r="AR98" s="2113"/>
      <c r="AS98" s="2113"/>
      <c r="AT98" s="2113"/>
      <c r="AU98" s="2113"/>
      <c r="AV98" s="2113"/>
      <c r="AW98" s="2113"/>
      <c r="AX98" s="2113"/>
      <c r="AY98" s="2113"/>
      <c r="AZ98" s="2113"/>
      <c r="BA98" s="2113"/>
      <c r="BB98" s="2113"/>
      <c r="BC98" s="2113"/>
      <c r="BD98" s="2113"/>
      <c r="BE98" s="2113"/>
      <c r="BF98" s="2113"/>
      <c r="BG98" s="2113"/>
      <c r="BH98" s="2113"/>
      <c r="BI98" s="2113"/>
      <c r="BJ98" s="2113"/>
      <c r="BK98" s="2113"/>
      <c r="BL98" s="2113"/>
      <c r="BM98" s="2113"/>
      <c r="BN98" s="2113"/>
      <c r="BO98" s="2113"/>
      <c r="BP98" s="2113"/>
      <c r="BQ98" s="2113"/>
      <c r="BR98" s="2113"/>
      <c r="BS98" s="2113"/>
      <c r="BT98" s="2113"/>
      <c r="BU98" s="787">
        <v>4322</v>
      </c>
      <c r="BV98" s="1992" t="s">
        <v>39</v>
      </c>
      <c r="BW98" s="1992"/>
      <c r="BX98" s="1990">
        <v>579203</v>
      </c>
      <c r="BY98" s="1990"/>
      <c r="BZ98" s="1990"/>
      <c r="CA98" s="1990"/>
      <c r="CB98" s="1990"/>
      <c r="CC98" s="1990"/>
      <c r="CD98" s="1990"/>
      <c r="CE98" s="1990"/>
      <c r="CF98" s="1990"/>
      <c r="CG98" s="1990"/>
      <c r="CH98" s="1990"/>
      <c r="CI98" s="1990"/>
      <c r="CJ98" s="1990"/>
      <c r="CK98" s="1988" t="s">
        <v>40</v>
      </c>
      <c r="CL98" s="1989"/>
      <c r="CM98" s="1992" t="s">
        <v>39</v>
      </c>
      <c r="CN98" s="1992"/>
      <c r="CO98" s="1990">
        <v>405</v>
      </c>
      <c r="CP98" s="1990"/>
      <c r="CQ98" s="1990"/>
      <c r="CR98" s="1990"/>
      <c r="CS98" s="1990"/>
      <c r="CT98" s="1990"/>
      <c r="CU98" s="1990"/>
      <c r="CV98" s="1990"/>
      <c r="CW98" s="1990"/>
      <c r="CX98" s="1990"/>
      <c r="CY98" s="1990"/>
      <c r="CZ98" s="1990"/>
      <c r="DA98" s="1990"/>
      <c r="DB98" s="1988" t="s">
        <v>40</v>
      </c>
      <c r="DC98" s="1989"/>
    </row>
    <row r="99" spans="1:109" ht="39" customHeight="1">
      <c r="B99" s="793"/>
      <c r="C99" s="2080" t="s">
        <v>1444</v>
      </c>
      <c r="D99" s="2080"/>
      <c r="E99" s="2080"/>
      <c r="F99" s="2080"/>
      <c r="G99" s="2080"/>
      <c r="H99" s="2080"/>
      <c r="I99" s="2080"/>
      <c r="J99" s="2080"/>
      <c r="K99" s="2080"/>
      <c r="L99" s="2080"/>
      <c r="M99" s="2080"/>
      <c r="N99" s="2080"/>
      <c r="O99" s="2080"/>
      <c r="P99" s="2080"/>
      <c r="Q99" s="2080"/>
      <c r="R99" s="2080"/>
      <c r="S99" s="2080"/>
      <c r="T99" s="2080"/>
      <c r="U99" s="2080"/>
      <c r="V99" s="2080"/>
      <c r="W99" s="2080"/>
      <c r="X99" s="2080"/>
      <c r="Y99" s="2080"/>
      <c r="Z99" s="2080"/>
      <c r="AA99" s="2080"/>
      <c r="AB99" s="2080"/>
      <c r="AC99" s="2080"/>
      <c r="AD99" s="2080"/>
      <c r="AE99" s="2080"/>
      <c r="AF99" s="2080"/>
      <c r="AG99" s="2080"/>
      <c r="AH99" s="2080"/>
      <c r="AI99" s="2080"/>
      <c r="AJ99" s="2080"/>
      <c r="AK99" s="2080"/>
      <c r="AL99" s="2080"/>
      <c r="AM99" s="2080"/>
      <c r="AN99" s="2080"/>
      <c r="AO99" s="2080"/>
      <c r="AP99" s="2080"/>
      <c r="AQ99" s="2080"/>
      <c r="AR99" s="2080"/>
      <c r="AS99" s="2080"/>
      <c r="AT99" s="2080"/>
      <c r="AU99" s="2080"/>
      <c r="AV99" s="2080"/>
      <c r="AW99" s="2080"/>
      <c r="AX99" s="2080"/>
      <c r="AY99" s="2080"/>
      <c r="AZ99" s="2080"/>
      <c r="BA99" s="2080"/>
      <c r="BB99" s="2080"/>
      <c r="BC99" s="2080"/>
      <c r="BD99" s="2080"/>
      <c r="BE99" s="2080"/>
      <c r="BF99" s="2080"/>
      <c r="BG99" s="2080"/>
      <c r="BH99" s="2080"/>
      <c r="BI99" s="2080"/>
      <c r="BJ99" s="2080"/>
      <c r="BK99" s="2080"/>
      <c r="BL99" s="2080"/>
      <c r="BM99" s="2080"/>
      <c r="BN99" s="2080"/>
      <c r="BO99" s="2080"/>
      <c r="BP99" s="2080"/>
      <c r="BQ99" s="2080"/>
      <c r="BR99" s="2080"/>
      <c r="BS99" s="2080"/>
      <c r="BT99" s="2080"/>
      <c r="BU99" s="785">
        <v>432201</v>
      </c>
      <c r="BV99" s="1992" t="s">
        <v>39</v>
      </c>
      <c r="BW99" s="1992"/>
      <c r="BX99" s="1990">
        <v>0</v>
      </c>
      <c r="BY99" s="1990"/>
      <c r="BZ99" s="1990"/>
      <c r="CA99" s="1990"/>
      <c r="CB99" s="1990"/>
      <c r="CC99" s="1990"/>
      <c r="CD99" s="1990"/>
      <c r="CE99" s="1990"/>
      <c r="CF99" s="1990"/>
      <c r="CG99" s="1990"/>
      <c r="CH99" s="1990"/>
      <c r="CI99" s="1990"/>
      <c r="CJ99" s="1990"/>
      <c r="CK99" s="1988" t="s">
        <v>40</v>
      </c>
      <c r="CL99" s="1989"/>
      <c r="CM99" s="1991" t="s">
        <v>39</v>
      </c>
      <c r="CN99" s="1992"/>
      <c r="CO99" s="1990">
        <v>0</v>
      </c>
      <c r="CP99" s="1990"/>
      <c r="CQ99" s="1990"/>
      <c r="CR99" s="1990"/>
      <c r="CS99" s="1990"/>
      <c r="CT99" s="1990"/>
      <c r="CU99" s="1990"/>
      <c r="CV99" s="1990"/>
      <c r="CW99" s="1990"/>
      <c r="CX99" s="1990"/>
      <c r="CY99" s="1990"/>
      <c r="CZ99" s="1990"/>
      <c r="DA99" s="1990"/>
      <c r="DB99" s="1988" t="s">
        <v>40</v>
      </c>
      <c r="DC99" s="1989"/>
    </row>
    <row r="100" spans="1:109" ht="27" customHeight="1">
      <c r="B100" s="793"/>
      <c r="C100" s="2072" t="s">
        <v>1445</v>
      </c>
      <c r="D100" s="2160"/>
      <c r="E100" s="2160"/>
      <c r="F100" s="2160"/>
      <c r="G100" s="2160"/>
      <c r="H100" s="2160"/>
      <c r="I100" s="2160"/>
      <c r="J100" s="2160"/>
      <c r="K100" s="2160"/>
      <c r="L100" s="2160"/>
      <c r="M100" s="2160"/>
      <c r="N100" s="2160"/>
      <c r="O100" s="2160"/>
      <c r="P100" s="2160"/>
      <c r="Q100" s="2160"/>
      <c r="R100" s="2160"/>
      <c r="S100" s="2160"/>
      <c r="T100" s="2160"/>
      <c r="U100" s="2160"/>
      <c r="V100" s="2160"/>
      <c r="W100" s="2160"/>
      <c r="X100" s="2160"/>
      <c r="Y100" s="2160"/>
      <c r="Z100" s="2160"/>
      <c r="AA100" s="2160"/>
      <c r="AB100" s="2160"/>
      <c r="AC100" s="2160"/>
      <c r="AD100" s="2160"/>
      <c r="AE100" s="2160"/>
      <c r="AF100" s="2160"/>
      <c r="AG100" s="2160"/>
      <c r="AH100" s="2160"/>
      <c r="AI100" s="2160"/>
      <c r="AJ100" s="2160"/>
      <c r="AK100" s="2160"/>
      <c r="AL100" s="2160"/>
      <c r="AM100" s="2160"/>
      <c r="AN100" s="2160"/>
      <c r="AO100" s="2160"/>
      <c r="AP100" s="2160"/>
      <c r="AQ100" s="2160"/>
      <c r="AR100" s="2160"/>
      <c r="AS100" s="2160"/>
      <c r="AT100" s="2160"/>
      <c r="AU100" s="2160"/>
      <c r="AV100" s="2160"/>
      <c r="AW100" s="2160"/>
      <c r="AX100" s="2160"/>
      <c r="AY100" s="2160"/>
      <c r="AZ100" s="2160"/>
      <c r="BA100" s="2160"/>
      <c r="BB100" s="2160"/>
      <c r="BC100" s="2160"/>
      <c r="BD100" s="2160"/>
      <c r="BE100" s="2160"/>
      <c r="BF100" s="2160"/>
      <c r="BG100" s="2160"/>
      <c r="BH100" s="2160"/>
      <c r="BI100" s="2160"/>
      <c r="BJ100" s="2160"/>
      <c r="BK100" s="2160"/>
      <c r="BL100" s="2160"/>
      <c r="BM100" s="2160"/>
      <c r="BN100" s="2160"/>
      <c r="BO100" s="2160"/>
      <c r="BP100" s="2160"/>
      <c r="BQ100" s="2160"/>
      <c r="BR100" s="2160"/>
      <c r="BS100" s="2160"/>
      <c r="BT100" s="2160"/>
      <c r="BU100" s="784">
        <v>4323</v>
      </c>
      <c r="BV100" s="1992" t="s">
        <v>39</v>
      </c>
      <c r="BW100" s="1992"/>
      <c r="BX100" s="1990">
        <v>1256861</v>
      </c>
      <c r="BY100" s="1990"/>
      <c r="BZ100" s="1990"/>
      <c r="CA100" s="1990"/>
      <c r="CB100" s="1990"/>
      <c r="CC100" s="1990"/>
      <c r="CD100" s="1990"/>
      <c r="CE100" s="1990"/>
      <c r="CF100" s="1990"/>
      <c r="CG100" s="1990"/>
      <c r="CH100" s="1990"/>
      <c r="CI100" s="1990"/>
      <c r="CJ100" s="1990"/>
      <c r="CK100" s="1988" t="s">
        <v>40</v>
      </c>
      <c r="CL100" s="1989"/>
      <c r="CM100" s="1991" t="s">
        <v>39</v>
      </c>
      <c r="CN100" s="1992"/>
      <c r="CO100" s="1990">
        <v>6038549</v>
      </c>
      <c r="CP100" s="1990"/>
      <c r="CQ100" s="1990"/>
      <c r="CR100" s="1990"/>
      <c r="CS100" s="1990"/>
      <c r="CT100" s="1990"/>
      <c r="CU100" s="1990"/>
      <c r="CV100" s="1990"/>
      <c r="CW100" s="1990"/>
      <c r="CX100" s="1990"/>
      <c r="CY100" s="1990"/>
      <c r="CZ100" s="1990"/>
      <c r="DA100" s="1990"/>
      <c r="DB100" s="1988" t="s">
        <v>40</v>
      </c>
      <c r="DC100" s="1989"/>
    </row>
    <row r="101" spans="1:109" ht="41.25" customHeight="1">
      <c r="B101" s="800"/>
      <c r="C101" s="2080" t="s">
        <v>1446</v>
      </c>
      <c r="D101" s="2161"/>
      <c r="E101" s="2161"/>
      <c r="F101" s="2161"/>
      <c r="G101" s="2161"/>
      <c r="H101" s="2161"/>
      <c r="I101" s="2161"/>
      <c r="J101" s="2161"/>
      <c r="K101" s="2161"/>
      <c r="L101" s="2161"/>
      <c r="M101" s="2161"/>
      <c r="N101" s="2161"/>
      <c r="O101" s="2161"/>
      <c r="P101" s="2161"/>
      <c r="Q101" s="2161"/>
      <c r="R101" s="2161"/>
      <c r="S101" s="2161"/>
      <c r="T101" s="2161"/>
      <c r="U101" s="2161"/>
      <c r="V101" s="2161"/>
      <c r="W101" s="2161"/>
      <c r="X101" s="2161"/>
      <c r="Y101" s="2161"/>
      <c r="Z101" s="2161"/>
      <c r="AA101" s="2161"/>
      <c r="AB101" s="2161"/>
      <c r="AC101" s="2161"/>
      <c r="AD101" s="2161"/>
      <c r="AE101" s="2161"/>
      <c r="AF101" s="2161"/>
      <c r="AG101" s="2161"/>
      <c r="AH101" s="2161"/>
      <c r="AI101" s="2161"/>
      <c r="AJ101" s="2161"/>
      <c r="AK101" s="2161"/>
      <c r="AL101" s="2161"/>
      <c r="AM101" s="2161"/>
      <c r="AN101" s="2161"/>
      <c r="AO101" s="2161"/>
      <c r="AP101" s="2161"/>
      <c r="AQ101" s="2161"/>
      <c r="AR101" s="2161"/>
      <c r="AS101" s="2161"/>
      <c r="AT101" s="2161"/>
      <c r="AU101" s="2161"/>
      <c r="AV101" s="2161"/>
      <c r="AW101" s="2161"/>
      <c r="AX101" s="2161"/>
      <c r="AY101" s="2161"/>
      <c r="AZ101" s="2161"/>
      <c r="BA101" s="2161"/>
      <c r="BB101" s="2161"/>
      <c r="BC101" s="2161"/>
      <c r="BD101" s="2161"/>
      <c r="BE101" s="2161"/>
      <c r="BF101" s="2161"/>
      <c r="BG101" s="2161"/>
      <c r="BH101" s="2161"/>
      <c r="BI101" s="2161"/>
      <c r="BJ101" s="2161"/>
      <c r="BK101" s="2161"/>
      <c r="BL101" s="2161"/>
      <c r="BM101" s="2161"/>
      <c r="BN101" s="2161"/>
      <c r="BO101" s="2161"/>
      <c r="BP101" s="2161"/>
      <c r="BQ101" s="2161"/>
      <c r="BR101" s="2161"/>
      <c r="BS101" s="2161"/>
      <c r="BT101" s="2161"/>
      <c r="BU101" s="783">
        <v>432301</v>
      </c>
      <c r="BV101" s="1992" t="s">
        <v>39</v>
      </c>
      <c r="BW101" s="1992"/>
      <c r="BX101" s="1990">
        <v>0</v>
      </c>
      <c r="BY101" s="1990"/>
      <c r="BZ101" s="1990"/>
      <c r="CA101" s="1990"/>
      <c r="CB101" s="1990"/>
      <c r="CC101" s="1990"/>
      <c r="CD101" s="1990"/>
      <c r="CE101" s="1990"/>
      <c r="CF101" s="1990"/>
      <c r="CG101" s="1990"/>
      <c r="CH101" s="1990"/>
      <c r="CI101" s="1990"/>
      <c r="CJ101" s="1990"/>
      <c r="CK101" s="1988" t="s">
        <v>40</v>
      </c>
      <c r="CL101" s="1989"/>
      <c r="CM101" s="1991" t="s">
        <v>39</v>
      </c>
      <c r="CN101" s="1992"/>
      <c r="CO101" s="1990">
        <v>0</v>
      </c>
      <c r="CP101" s="1990"/>
      <c r="CQ101" s="1990"/>
      <c r="CR101" s="1990"/>
      <c r="CS101" s="1990"/>
      <c r="CT101" s="1990"/>
      <c r="CU101" s="1990"/>
      <c r="CV101" s="1990"/>
      <c r="CW101" s="1990"/>
      <c r="CX101" s="1990"/>
      <c r="CY101" s="1990"/>
      <c r="CZ101" s="1990"/>
      <c r="DA101" s="1990"/>
      <c r="DB101" s="1988" t="s">
        <v>40</v>
      </c>
      <c r="DC101" s="1989"/>
    </row>
    <row r="102" spans="1:109" ht="13.5" customHeight="1">
      <c r="B102" s="789"/>
      <c r="C102" s="1988" t="s">
        <v>1407</v>
      </c>
      <c r="D102" s="1988"/>
      <c r="E102" s="1988"/>
      <c r="F102" s="1988"/>
      <c r="G102" s="1988"/>
      <c r="H102" s="1988"/>
      <c r="I102" s="1988"/>
      <c r="J102" s="1988"/>
      <c r="K102" s="1988"/>
      <c r="L102" s="1988"/>
      <c r="M102" s="1988"/>
      <c r="N102" s="1988"/>
      <c r="O102" s="1988"/>
      <c r="P102" s="1988"/>
      <c r="Q102" s="1988"/>
      <c r="R102" s="1988"/>
      <c r="S102" s="1988"/>
      <c r="T102" s="1988"/>
      <c r="U102" s="1988"/>
      <c r="V102" s="1988"/>
      <c r="W102" s="1988"/>
      <c r="X102" s="1988"/>
      <c r="Y102" s="1988"/>
      <c r="Z102" s="1988"/>
      <c r="AA102" s="1988"/>
      <c r="AB102" s="1988"/>
      <c r="AC102" s="1988"/>
      <c r="AD102" s="1988"/>
      <c r="AE102" s="1988"/>
      <c r="AF102" s="1988"/>
      <c r="AG102" s="1988"/>
      <c r="AH102" s="1988"/>
      <c r="AI102" s="1988"/>
      <c r="AJ102" s="1988"/>
      <c r="AK102" s="1988"/>
      <c r="AL102" s="1988"/>
      <c r="AM102" s="1988"/>
      <c r="AN102" s="1988"/>
      <c r="AO102" s="1988"/>
      <c r="AP102" s="1988"/>
      <c r="AQ102" s="1988"/>
      <c r="AR102" s="1988"/>
      <c r="AS102" s="1988"/>
      <c r="AT102" s="1988"/>
      <c r="AU102" s="1988"/>
      <c r="AV102" s="1988"/>
      <c r="AW102" s="1988"/>
      <c r="AX102" s="1988"/>
      <c r="AY102" s="1988"/>
      <c r="AZ102" s="1988"/>
      <c r="BA102" s="1988"/>
      <c r="BB102" s="1988"/>
      <c r="BC102" s="1988"/>
      <c r="BD102" s="1988"/>
      <c r="BE102" s="1988"/>
      <c r="BF102" s="1988"/>
      <c r="BG102" s="1988"/>
      <c r="BH102" s="1988"/>
      <c r="BI102" s="1988"/>
      <c r="BJ102" s="1988"/>
      <c r="BK102" s="1988"/>
      <c r="BL102" s="1988"/>
      <c r="BM102" s="1988"/>
      <c r="BN102" s="1988"/>
      <c r="BO102" s="1988"/>
      <c r="BP102" s="1988"/>
      <c r="BQ102" s="1988"/>
      <c r="BR102" s="1988"/>
      <c r="BS102" s="1988"/>
      <c r="BT102" s="1988"/>
      <c r="BU102" s="782">
        <v>4329</v>
      </c>
      <c r="BV102" s="1992" t="s">
        <v>39</v>
      </c>
      <c r="BW102" s="1992"/>
      <c r="BX102" s="1990">
        <v>873619</v>
      </c>
      <c r="BY102" s="1990"/>
      <c r="BZ102" s="1990"/>
      <c r="CA102" s="1990"/>
      <c r="CB102" s="1990"/>
      <c r="CC102" s="1990"/>
      <c r="CD102" s="1990"/>
      <c r="CE102" s="1990"/>
      <c r="CF102" s="1990"/>
      <c r="CG102" s="1990"/>
      <c r="CH102" s="1990"/>
      <c r="CI102" s="1990"/>
      <c r="CJ102" s="1990"/>
      <c r="CK102" s="1988" t="s">
        <v>40</v>
      </c>
      <c r="CL102" s="1989"/>
      <c r="CM102" s="1991" t="s">
        <v>39</v>
      </c>
      <c r="CN102" s="1992"/>
      <c r="CO102" s="1990">
        <v>1265100</v>
      </c>
      <c r="CP102" s="1990"/>
      <c r="CQ102" s="1990"/>
      <c r="CR102" s="1990"/>
      <c r="CS102" s="1990"/>
      <c r="CT102" s="1990"/>
      <c r="CU102" s="1990"/>
      <c r="CV102" s="1990"/>
      <c r="CW102" s="1990"/>
      <c r="CX102" s="1990"/>
      <c r="CY102" s="1990"/>
      <c r="CZ102" s="1990"/>
      <c r="DA102" s="1990"/>
      <c r="DB102" s="1988" t="s">
        <v>40</v>
      </c>
      <c r="DC102" s="1989"/>
    </row>
    <row r="103" spans="1:109" ht="13.5" customHeight="1">
      <c r="B103" s="793"/>
      <c r="C103" s="2092" t="s">
        <v>1447</v>
      </c>
      <c r="D103" s="2092"/>
      <c r="E103" s="2092"/>
      <c r="F103" s="2092"/>
      <c r="G103" s="2092"/>
      <c r="H103" s="2092"/>
      <c r="I103" s="2092"/>
      <c r="J103" s="2092"/>
      <c r="K103" s="2092"/>
      <c r="L103" s="2092"/>
      <c r="M103" s="2092"/>
      <c r="N103" s="2092"/>
      <c r="O103" s="2092"/>
      <c r="P103" s="2092"/>
      <c r="Q103" s="2092"/>
      <c r="R103" s="2092"/>
      <c r="S103" s="2092"/>
      <c r="T103" s="2092"/>
      <c r="U103" s="2092"/>
      <c r="V103" s="2092"/>
      <c r="W103" s="2092"/>
      <c r="X103" s="2092"/>
      <c r="Y103" s="2092"/>
      <c r="Z103" s="2092"/>
      <c r="AA103" s="2092"/>
      <c r="AB103" s="2092"/>
      <c r="AC103" s="2092"/>
      <c r="AD103" s="2092"/>
      <c r="AE103" s="2092"/>
      <c r="AF103" s="2092"/>
      <c r="AG103" s="2092"/>
      <c r="AH103" s="2092"/>
      <c r="AI103" s="2092"/>
      <c r="AJ103" s="2092"/>
      <c r="AK103" s="2092"/>
      <c r="AL103" s="2092"/>
      <c r="AM103" s="2092"/>
      <c r="AN103" s="2092"/>
      <c r="AO103" s="2092"/>
      <c r="AP103" s="2092"/>
      <c r="AQ103" s="2092"/>
      <c r="AR103" s="2092"/>
      <c r="AS103" s="2092"/>
      <c r="AT103" s="2092"/>
      <c r="AU103" s="2092"/>
      <c r="AV103" s="2092"/>
      <c r="AW103" s="2092"/>
      <c r="AX103" s="2092"/>
      <c r="AY103" s="2092"/>
      <c r="AZ103" s="2092"/>
      <c r="BA103" s="2092"/>
      <c r="BB103" s="2092"/>
      <c r="BC103" s="2092"/>
      <c r="BD103" s="2092"/>
      <c r="BE103" s="2092"/>
      <c r="BF103" s="2092"/>
      <c r="BG103" s="2092"/>
      <c r="BH103" s="2092"/>
      <c r="BI103" s="2092"/>
      <c r="BJ103" s="2092"/>
      <c r="BK103" s="2092"/>
      <c r="BL103" s="2092"/>
      <c r="BM103" s="2092"/>
      <c r="BN103" s="2092"/>
      <c r="BO103" s="2092"/>
      <c r="BP103" s="2092"/>
      <c r="BQ103" s="2092"/>
      <c r="BR103" s="2092"/>
      <c r="BS103" s="2092"/>
      <c r="BT103" s="2092"/>
      <c r="BU103" s="1993">
        <v>432901</v>
      </c>
      <c r="BV103" s="1995" t="s">
        <v>39</v>
      </c>
      <c r="BW103" s="1995"/>
      <c r="BX103" s="1493">
        <v>0</v>
      </c>
      <c r="BY103" s="1493"/>
      <c r="BZ103" s="1493"/>
      <c r="CA103" s="1493"/>
      <c r="CB103" s="1493"/>
      <c r="CC103" s="1493"/>
      <c r="CD103" s="1493"/>
      <c r="CE103" s="1493"/>
      <c r="CF103" s="1493"/>
      <c r="CG103" s="1493"/>
      <c r="CH103" s="1493"/>
      <c r="CI103" s="1493"/>
      <c r="CJ103" s="1493"/>
      <c r="CK103" s="1996" t="s">
        <v>40</v>
      </c>
      <c r="CL103" s="1997"/>
      <c r="CM103" s="1998" t="s">
        <v>39</v>
      </c>
      <c r="CN103" s="1995"/>
      <c r="CO103" s="1493">
        <v>0</v>
      </c>
      <c r="CP103" s="1493"/>
      <c r="CQ103" s="1493"/>
      <c r="CR103" s="1493"/>
      <c r="CS103" s="1493"/>
      <c r="CT103" s="1493"/>
      <c r="CU103" s="1493"/>
      <c r="CV103" s="1493"/>
      <c r="CW103" s="1493"/>
      <c r="CX103" s="1493"/>
      <c r="CY103" s="1493"/>
      <c r="CZ103" s="1493"/>
      <c r="DA103" s="1493"/>
      <c r="DB103" s="1996" t="s">
        <v>40</v>
      </c>
      <c r="DC103" s="1997"/>
    </row>
    <row r="104" spans="1:109" ht="9" customHeight="1">
      <c r="B104" s="789"/>
      <c r="C104" s="1999"/>
      <c r="D104" s="1999"/>
      <c r="E104" s="1999"/>
      <c r="F104" s="1999"/>
      <c r="G104" s="1999"/>
      <c r="H104" s="1999"/>
      <c r="I104" s="1999"/>
      <c r="J104" s="1999"/>
      <c r="K104" s="1999"/>
      <c r="L104" s="1999"/>
      <c r="M104" s="1999"/>
      <c r="N104" s="1999"/>
      <c r="O104" s="1999"/>
      <c r="P104" s="1999"/>
      <c r="Q104" s="1999"/>
      <c r="R104" s="1999"/>
      <c r="S104" s="1999"/>
      <c r="T104" s="1999"/>
      <c r="U104" s="1999"/>
      <c r="V104" s="1999"/>
      <c r="W104" s="1999"/>
      <c r="X104" s="1999"/>
      <c r="Y104" s="1999"/>
      <c r="Z104" s="1999"/>
      <c r="AA104" s="1999"/>
      <c r="AB104" s="1999"/>
      <c r="AC104" s="1999"/>
      <c r="AD104" s="1999"/>
      <c r="AE104" s="1999"/>
      <c r="AF104" s="1999"/>
      <c r="AG104" s="1999"/>
      <c r="AH104" s="1999"/>
      <c r="AI104" s="1999"/>
      <c r="AJ104" s="1999"/>
      <c r="AK104" s="1999"/>
      <c r="AL104" s="1999"/>
      <c r="AM104" s="1999"/>
      <c r="AN104" s="1999"/>
      <c r="AO104" s="1999"/>
      <c r="AP104" s="1999"/>
      <c r="AQ104" s="1999"/>
      <c r="AR104" s="1999"/>
      <c r="AS104" s="1999"/>
      <c r="AT104" s="1999"/>
      <c r="AU104" s="1999"/>
      <c r="AV104" s="1999"/>
      <c r="AW104" s="1999"/>
      <c r="AX104" s="1999"/>
      <c r="AY104" s="1999"/>
      <c r="AZ104" s="1999"/>
      <c r="BA104" s="1999"/>
      <c r="BB104" s="1999"/>
      <c r="BC104" s="1999"/>
      <c r="BD104" s="1999"/>
      <c r="BE104" s="1999"/>
      <c r="BF104" s="1999"/>
      <c r="BG104" s="1999"/>
      <c r="BH104" s="1999"/>
      <c r="BI104" s="1999"/>
      <c r="BJ104" s="1999"/>
      <c r="BK104" s="1999"/>
      <c r="BL104" s="1999"/>
      <c r="BM104" s="1999"/>
      <c r="BN104" s="1999"/>
      <c r="BO104" s="1999"/>
      <c r="BP104" s="1999"/>
      <c r="BQ104" s="1999"/>
      <c r="BR104" s="1999"/>
      <c r="BS104" s="1999"/>
      <c r="BT104" s="1999"/>
      <c r="BU104" s="1994"/>
      <c r="BV104" s="1992"/>
      <c r="BW104" s="1992"/>
      <c r="BX104" s="1990"/>
      <c r="BY104" s="1990"/>
      <c r="BZ104" s="1990"/>
      <c r="CA104" s="1990"/>
      <c r="CB104" s="1990"/>
      <c r="CC104" s="1990"/>
      <c r="CD104" s="1990"/>
      <c r="CE104" s="1990"/>
      <c r="CF104" s="1990"/>
      <c r="CG104" s="1990"/>
      <c r="CH104" s="1990"/>
      <c r="CI104" s="1990"/>
      <c r="CJ104" s="1990"/>
      <c r="CK104" s="1988"/>
      <c r="CL104" s="1989"/>
      <c r="CM104" s="1991"/>
      <c r="CN104" s="1992"/>
      <c r="CO104" s="1990"/>
      <c r="CP104" s="1990"/>
      <c r="CQ104" s="1990"/>
      <c r="CR104" s="1990"/>
      <c r="CS104" s="1990"/>
      <c r="CT104" s="1990"/>
      <c r="CU104" s="1990"/>
      <c r="CV104" s="1990"/>
      <c r="CW104" s="1990"/>
      <c r="CX104" s="1990"/>
      <c r="CY104" s="1990"/>
      <c r="CZ104" s="1990"/>
      <c r="DA104" s="1990"/>
      <c r="DB104" s="1988"/>
      <c r="DC104" s="1989"/>
    </row>
    <row r="105" spans="1:109" ht="26.25" customHeight="1">
      <c r="B105" s="798"/>
      <c r="C105" s="2113" t="s">
        <v>1448</v>
      </c>
      <c r="D105" s="2113"/>
      <c r="E105" s="2113"/>
      <c r="F105" s="2113"/>
      <c r="G105" s="2113"/>
      <c r="H105" s="2113"/>
      <c r="I105" s="2113"/>
      <c r="J105" s="2113"/>
      <c r="K105" s="2113"/>
      <c r="L105" s="2113"/>
      <c r="M105" s="2113"/>
      <c r="N105" s="2113"/>
      <c r="O105" s="2113"/>
      <c r="P105" s="2113"/>
      <c r="Q105" s="2113"/>
      <c r="R105" s="2113"/>
      <c r="S105" s="2113"/>
      <c r="T105" s="2113"/>
      <c r="U105" s="2113"/>
      <c r="V105" s="2113"/>
      <c r="W105" s="2113"/>
      <c r="X105" s="2113"/>
      <c r="Y105" s="2113"/>
      <c r="Z105" s="2113"/>
      <c r="AA105" s="2113"/>
      <c r="AB105" s="2113"/>
      <c r="AC105" s="2113"/>
      <c r="AD105" s="2113"/>
      <c r="AE105" s="2113"/>
      <c r="AF105" s="2113"/>
      <c r="AG105" s="2113"/>
      <c r="AH105" s="2113"/>
      <c r="AI105" s="2113"/>
      <c r="AJ105" s="2113"/>
      <c r="AK105" s="2113"/>
      <c r="AL105" s="2113"/>
      <c r="AM105" s="2113"/>
      <c r="AN105" s="2113"/>
      <c r="AO105" s="2113"/>
      <c r="AP105" s="2113"/>
      <c r="AQ105" s="2113"/>
      <c r="AR105" s="2113"/>
      <c r="AS105" s="2113"/>
      <c r="AT105" s="2113"/>
      <c r="AU105" s="2113"/>
      <c r="AV105" s="2113"/>
      <c r="AW105" s="2113"/>
      <c r="AX105" s="2113"/>
      <c r="AY105" s="2113"/>
      <c r="AZ105" s="2113"/>
      <c r="BA105" s="2113"/>
      <c r="BB105" s="2113"/>
      <c r="BC105" s="2113"/>
      <c r="BD105" s="2113"/>
      <c r="BE105" s="2113"/>
      <c r="BF105" s="2113"/>
      <c r="BG105" s="2113"/>
      <c r="BH105" s="2113"/>
      <c r="BI105" s="2113"/>
      <c r="BJ105" s="2113"/>
      <c r="BK105" s="2113"/>
      <c r="BL105" s="2113"/>
      <c r="BM105" s="2113"/>
      <c r="BN105" s="2113"/>
      <c r="BO105" s="2113"/>
      <c r="BP105" s="2113"/>
      <c r="BQ105" s="2113"/>
      <c r="BR105" s="2113"/>
      <c r="BS105" s="2113"/>
      <c r="BT105" s="2113"/>
      <c r="BU105" s="784">
        <v>4300</v>
      </c>
      <c r="BV105" s="2162">
        <f>BV80-BX94</f>
        <v>4817178</v>
      </c>
      <c r="BW105" s="2162"/>
      <c r="BX105" s="2162"/>
      <c r="BY105" s="2162"/>
      <c r="BZ105" s="2162"/>
      <c r="CA105" s="2162"/>
      <c r="CB105" s="2162"/>
      <c r="CC105" s="2162"/>
      <c r="CD105" s="2162"/>
      <c r="CE105" s="2162"/>
      <c r="CF105" s="2162"/>
      <c r="CG105" s="2162"/>
      <c r="CH105" s="2162"/>
      <c r="CI105" s="2162"/>
      <c r="CJ105" s="2162"/>
      <c r="CK105" s="2162"/>
      <c r="CL105" s="2163"/>
      <c r="CM105" s="2162">
        <f>CM80-CO94</f>
        <v>2554942</v>
      </c>
      <c r="CN105" s="2162"/>
      <c r="CO105" s="2162"/>
      <c r="CP105" s="2162"/>
      <c r="CQ105" s="2162"/>
      <c r="CR105" s="2162"/>
      <c r="CS105" s="2162"/>
      <c r="CT105" s="2162"/>
      <c r="CU105" s="2162"/>
      <c r="CV105" s="2162"/>
      <c r="CW105" s="2162"/>
      <c r="CX105" s="2162"/>
      <c r="CY105" s="2162"/>
      <c r="CZ105" s="2162"/>
      <c r="DA105" s="2162"/>
      <c r="DB105" s="2162"/>
      <c r="DC105" s="2163"/>
    </row>
    <row r="106" spans="1:109" ht="24.75" customHeight="1">
      <c r="B106" s="471"/>
      <c r="C106" s="1986" t="s">
        <v>1449</v>
      </c>
      <c r="D106" s="1987"/>
      <c r="E106" s="1987"/>
      <c r="F106" s="1987"/>
      <c r="G106" s="1987"/>
      <c r="H106" s="1987"/>
      <c r="I106" s="1987"/>
      <c r="J106" s="1987"/>
      <c r="K106" s="1987"/>
      <c r="L106" s="1987"/>
      <c r="M106" s="1987"/>
      <c r="N106" s="1987"/>
      <c r="O106" s="1987"/>
      <c r="P106" s="1987"/>
      <c r="Q106" s="1987"/>
      <c r="R106" s="1987"/>
      <c r="S106" s="1987"/>
      <c r="T106" s="1987"/>
      <c r="U106" s="1987"/>
      <c r="V106" s="1987"/>
      <c r="W106" s="1987"/>
      <c r="X106" s="1987"/>
      <c r="Y106" s="1987"/>
      <c r="Z106" s="1987"/>
      <c r="AA106" s="1987"/>
      <c r="AB106" s="1987"/>
      <c r="AC106" s="1987"/>
      <c r="AD106" s="1987"/>
      <c r="AE106" s="1987"/>
      <c r="AF106" s="1987"/>
      <c r="AG106" s="1987"/>
      <c r="AH106" s="1987"/>
      <c r="AI106" s="1987"/>
      <c r="AJ106" s="1987"/>
      <c r="AK106" s="1987"/>
      <c r="AL106" s="1987"/>
      <c r="AM106" s="1987"/>
      <c r="AN106" s="1987"/>
      <c r="AO106" s="1987"/>
      <c r="AP106" s="1987"/>
      <c r="AQ106" s="1987"/>
      <c r="AR106" s="1987"/>
      <c r="AS106" s="1987"/>
      <c r="AT106" s="1987"/>
      <c r="AU106" s="1987"/>
      <c r="AV106" s="1987"/>
      <c r="AW106" s="1987"/>
      <c r="AX106" s="1987"/>
      <c r="AY106" s="1987"/>
      <c r="AZ106" s="1987"/>
      <c r="BA106" s="1987"/>
      <c r="BB106" s="1987"/>
      <c r="BC106" s="1987"/>
      <c r="BD106" s="1987"/>
      <c r="BE106" s="1987"/>
      <c r="BF106" s="1987"/>
      <c r="BG106" s="1987"/>
      <c r="BH106" s="1987"/>
      <c r="BI106" s="1987"/>
      <c r="BJ106" s="1987"/>
      <c r="BK106" s="1987"/>
      <c r="BL106" s="1987"/>
      <c r="BM106" s="1987"/>
      <c r="BN106" s="1987"/>
      <c r="BO106" s="1987"/>
      <c r="BP106" s="1987"/>
      <c r="BQ106" s="1987"/>
      <c r="BR106" s="1987"/>
      <c r="BS106" s="1987"/>
      <c r="BT106" s="1987"/>
      <c r="BU106" s="304">
        <v>4400</v>
      </c>
      <c r="BV106" s="2164">
        <f>BV43+BV73+BV105</f>
        <v>2365525</v>
      </c>
      <c r="BW106" s="2165"/>
      <c r="BX106" s="2165"/>
      <c r="BY106" s="2165"/>
      <c r="BZ106" s="2165"/>
      <c r="CA106" s="2165"/>
      <c r="CB106" s="2165"/>
      <c r="CC106" s="2165"/>
      <c r="CD106" s="2165"/>
      <c r="CE106" s="2165"/>
      <c r="CF106" s="2165"/>
      <c r="CG106" s="2165"/>
      <c r="CH106" s="2165"/>
      <c r="CI106" s="2165"/>
      <c r="CJ106" s="2165"/>
      <c r="CK106" s="2165"/>
      <c r="CL106" s="2166"/>
      <c r="CM106" s="2164">
        <f>CM43+CM73+CM105</f>
        <v>-171826</v>
      </c>
      <c r="CN106" s="2165"/>
      <c r="CO106" s="2165"/>
      <c r="CP106" s="2165"/>
      <c r="CQ106" s="2165"/>
      <c r="CR106" s="2165"/>
      <c r="CS106" s="2165"/>
      <c r="CT106" s="2165"/>
      <c r="CU106" s="2165"/>
      <c r="CV106" s="2165"/>
      <c r="CW106" s="2165"/>
      <c r="CX106" s="2165"/>
      <c r="CY106" s="2165"/>
      <c r="CZ106" s="2165"/>
      <c r="DA106" s="2165"/>
      <c r="DB106" s="2165"/>
      <c r="DC106" s="2166"/>
      <c r="DD106" s="305"/>
      <c r="DE106" s="467"/>
    </row>
    <row r="107" spans="1:109" ht="26.25" customHeight="1">
      <c r="B107" s="464"/>
      <c r="C107" s="1986" t="s">
        <v>1450</v>
      </c>
      <c r="D107" s="1987"/>
      <c r="E107" s="1987"/>
      <c r="F107" s="1987"/>
      <c r="G107" s="1987"/>
      <c r="H107" s="1987"/>
      <c r="I107" s="1987"/>
      <c r="J107" s="1987"/>
      <c r="K107" s="1987"/>
      <c r="L107" s="1987"/>
      <c r="M107" s="1987"/>
      <c r="N107" s="1987"/>
      <c r="O107" s="1987"/>
      <c r="P107" s="1987"/>
      <c r="Q107" s="1987"/>
      <c r="R107" s="1987"/>
      <c r="S107" s="1987"/>
      <c r="T107" s="1987"/>
      <c r="U107" s="1987"/>
      <c r="V107" s="1987"/>
      <c r="W107" s="1987"/>
      <c r="X107" s="1987"/>
      <c r="Y107" s="1987"/>
      <c r="Z107" s="1987"/>
      <c r="AA107" s="1987"/>
      <c r="AB107" s="1987"/>
      <c r="AC107" s="1987"/>
      <c r="AD107" s="1987"/>
      <c r="AE107" s="1987"/>
      <c r="AF107" s="1987"/>
      <c r="AG107" s="1987"/>
      <c r="AH107" s="1987"/>
      <c r="AI107" s="1987"/>
      <c r="AJ107" s="1987"/>
      <c r="AK107" s="1987"/>
      <c r="AL107" s="1987"/>
      <c r="AM107" s="1987"/>
      <c r="AN107" s="1987"/>
      <c r="AO107" s="1987"/>
      <c r="AP107" s="1987"/>
      <c r="AQ107" s="1987"/>
      <c r="AR107" s="1987"/>
      <c r="AS107" s="1987"/>
      <c r="AT107" s="1987"/>
      <c r="AU107" s="1987"/>
      <c r="AV107" s="1987"/>
      <c r="AW107" s="1987"/>
      <c r="AX107" s="1987"/>
      <c r="AY107" s="1987"/>
      <c r="AZ107" s="1987"/>
      <c r="BA107" s="1987"/>
      <c r="BB107" s="1987"/>
      <c r="BC107" s="1987"/>
      <c r="BD107" s="1987"/>
      <c r="BE107" s="1987"/>
      <c r="BF107" s="1987"/>
      <c r="BG107" s="1987"/>
      <c r="BH107" s="1987"/>
      <c r="BI107" s="1987"/>
      <c r="BJ107" s="1987"/>
      <c r="BK107" s="1987"/>
      <c r="BL107" s="1987"/>
      <c r="BM107" s="1987"/>
      <c r="BN107" s="1987"/>
      <c r="BO107" s="1987"/>
      <c r="BP107" s="1987"/>
      <c r="BQ107" s="1987"/>
      <c r="BR107" s="1987"/>
      <c r="BS107" s="1987"/>
      <c r="BT107" s="1987"/>
      <c r="BU107" s="304">
        <v>4450</v>
      </c>
      <c r="BV107" s="2164">
        <f>Ф1!DY80</f>
        <v>196278</v>
      </c>
      <c r="BW107" s="2165"/>
      <c r="BX107" s="2165"/>
      <c r="BY107" s="2165"/>
      <c r="BZ107" s="2165"/>
      <c r="CA107" s="2165"/>
      <c r="CB107" s="2165"/>
      <c r="CC107" s="2165"/>
      <c r="CD107" s="2165"/>
      <c r="CE107" s="2165"/>
      <c r="CF107" s="2165"/>
      <c r="CG107" s="2165"/>
      <c r="CH107" s="2165"/>
      <c r="CI107" s="2165"/>
      <c r="CJ107" s="2165"/>
      <c r="CK107" s="2165"/>
      <c r="CL107" s="2166"/>
      <c r="CM107" s="2164">
        <f>Ф1!EN80</f>
        <v>368104</v>
      </c>
      <c r="CN107" s="2165"/>
      <c r="CO107" s="2165"/>
      <c r="CP107" s="2165"/>
      <c r="CQ107" s="2165"/>
      <c r="CR107" s="2165"/>
      <c r="CS107" s="2165"/>
      <c r="CT107" s="2165"/>
      <c r="CU107" s="2165"/>
      <c r="CV107" s="2165"/>
      <c r="CW107" s="2165"/>
      <c r="CX107" s="2165"/>
      <c r="CY107" s="2165"/>
      <c r="CZ107" s="2165"/>
      <c r="DA107" s="2165"/>
      <c r="DB107" s="2165"/>
      <c r="DC107" s="2166"/>
      <c r="DD107" s="305"/>
      <c r="DE107" s="467"/>
    </row>
    <row r="108" spans="1:109" ht="26.25" customHeight="1">
      <c r="B108" s="471"/>
      <c r="C108" s="1986" t="s">
        <v>1451</v>
      </c>
      <c r="D108" s="1987"/>
      <c r="E108" s="1987"/>
      <c r="F108" s="1987"/>
      <c r="G108" s="1987"/>
      <c r="H108" s="1987"/>
      <c r="I108" s="1987"/>
      <c r="J108" s="1987"/>
      <c r="K108" s="1987"/>
      <c r="L108" s="1987"/>
      <c r="M108" s="1987"/>
      <c r="N108" s="1987"/>
      <c r="O108" s="1987"/>
      <c r="P108" s="1987"/>
      <c r="Q108" s="1987"/>
      <c r="R108" s="1987"/>
      <c r="S108" s="1987"/>
      <c r="T108" s="1987"/>
      <c r="U108" s="1987"/>
      <c r="V108" s="1987"/>
      <c r="W108" s="1987"/>
      <c r="X108" s="1987"/>
      <c r="Y108" s="1987"/>
      <c r="Z108" s="1987"/>
      <c r="AA108" s="1987"/>
      <c r="AB108" s="1987"/>
      <c r="AC108" s="1987"/>
      <c r="AD108" s="1987"/>
      <c r="AE108" s="1987"/>
      <c r="AF108" s="1987"/>
      <c r="AG108" s="1987"/>
      <c r="AH108" s="1987"/>
      <c r="AI108" s="1987"/>
      <c r="AJ108" s="1987"/>
      <c r="AK108" s="1987"/>
      <c r="AL108" s="1987"/>
      <c r="AM108" s="1987"/>
      <c r="AN108" s="1987"/>
      <c r="AO108" s="1987"/>
      <c r="AP108" s="1987"/>
      <c r="AQ108" s="1987"/>
      <c r="AR108" s="1987"/>
      <c r="AS108" s="1987"/>
      <c r="AT108" s="1987"/>
      <c r="AU108" s="1987"/>
      <c r="AV108" s="1987"/>
      <c r="AW108" s="1987"/>
      <c r="AX108" s="1987"/>
      <c r="AY108" s="1987"/>
      <c r="AZ108" s="1987"/>
      <c r="BA108" s="1987"/>
      <c r="BB108" s="1987"/>
      <c r="BC108" s="1987"/>
      <c r="BD108" s="1987"/>
      <c r="BE108" s="1987"/>
      <c r="BF108" s="1987"/>
      <c r="BG108" s="1987"/>
      <c r="BH108" s="1987"/>
      <c r="BI108" s="1987"/>
      <c r="BJ108" s="1987"/>
      <c r="BK108" s="1987"/>
      <c r="BL108" s="1987"/>
      <c r="BM108" s="1987"/>
      <c r="BN108" s="1987"/>
      <c r="BO108" s="1987"/>
      <c r="BP108" s="1987"/>
      <c r="BQ108" s="1987"/>
      <c r="BR108" s="1987"/>
      <c r="BS108" s="1987"/>
      <c r="BT108" s="1987"/>
      <c r="BU108" s="304">
        <v>4500</v>
      </c>
      <c r="BV108" s="2164">
        <f>Ф1!DJ80</f>
        <v>2561803</v>
      </c>
      <c r="BW108" s="2165"/>
      <c r="BX108" s="2165"/>
      <c r="BY108" s="2165"/>
      <c r="BZ108" s="2165"/>
      <c r="CA108" s="2165"/>
      <c r="CB108" s="2165"/>
      <c r="CC108" s="2165"/>
      <c r="CD108" s="2165"/>
      <c r="CE108" s="2165"/>
      <c r="CF108" s="2165"/>
      <c r="CG108" s="2165"/>
      <c r="CH108" s="2165"/>
      <c r="CI108" s="2165"/>
      <c r="CJ108" s="2165"/>
      <c r="CK108" s="2165"/>
      <c r="CL108" s="2166"/>
      <c r="CM108" s="2164">
        <f>Ф1!DY80</f>
        <v>196278</v>
      </c>
      <c r="CN108" s="2165"/>
      <c r="CO108" s="2165"/>
      <c r="CP108" s="2165"/>
      <c r="CQ108" s="2165"/>
      <c r="CR108" s="2165"/>
      <c r="CS108" s="2165"/>
      <c r="CT108" s="2165"/>
      <c r="CU108" s="2165"/>
      <c r="CV108" s="2165"/>
      <c r="CW108" s="2165"/>
      <c r="CX108" s="2165"/>
      <c r="CY108" s="2165"/>
      <c r="CZ108" s="2165"/>
      <c r="DA108" s="2165"/>
      <c r="DB108" s="2165"/>
      <c r="DC108" s="2166"/>
      <c r="DD108" s="305"/>
      <c r="DE108" s="467"/>
    </row>
    <row r="109" spans="1:109" ht="16.5" customHeight="1">
      <c r="B109" s="464"/>
      <c r="C109" s="2087" t="s">
        <v>513</v>
      </c>
      <c r="D109" s="2087"/>
      <c r="E109" s="2087"/>
      <c r="F109" s="2087"/>
      <c r="G109" s="2087"/>
      <c r="H109" s="2087"/>
      <c r="I109" s="2087"/>
      <c r="J109" s="2087"/>
      <c r="K109" s="2087"/>
      <c r="L109" s="2087"/>
      <c r="M109" s="2087"/>
      <c r="N109" s="2087"/>
      <c r="O109" s="2087"/>
      <c r="P109" s="2087"/>
      <c r="Q109" s="2087"/>
      <c r="R109" s="2087"/>
      <c r="S109" s="2087"/>
      <c r="T109" s="2087"/>
      <c r="U109" s="2087"/>
      <c r="V109" s="2087"/>
      <c r="W109" s="2087"/>
      <c r="X109" s="2087"/>
      <c r="Y109" s="2087"/>
      <c r="Z109" s="2087"/>
      <c r="AA109" s="2087"/>
      <c r="AB109" s="2087"/>
      <c r="AC109" s="2087"/>
      <c r="AD109" s="2087"/>
      <c r="AE109" s="2087"/>
      <c r="AF109" s="2087"/>
      <c r="AG109" s="2087"/>
      <c r="AH109" s="2087"/>
      <c r="AI109" s="2087"/>
      <c r="AJ109" s="2087"/>
      <c r="AK109" s="2087"/>
      <c r="AL109" s="2087"/>
      <c r="AM109" s="2087"/>
      <c r="AN109" s="2087"/>
      <c r="AO109" s="2087"/>
      <c r="AP109" s="2087"/>
      <c r="AQ109" s="2087"/>
      <c r="AR109" s="2087"/>
      <c r="AS109" s="2087"/>
      <c r="AT109" s="2087"/>
      <c r="AU109" s="2087"/>
      <c r="AV109" s="2087"/>
      <c r="AW109" s="2087"/>
      <c r="AX109" s="2087"/>
      <c r="AY109" s="2087"/>
      <c r="AZ109" s="2087"/>
      <c r="BA109" s="2087"/>
      <c r="BB109" s="2087"/>
      <c r="BC109" s="2087"/>
      <c r="BD109" s="2087"/>
      <c r="BE109" s="2087"/>
      <c r="BF109" s="2087"/>
      <c r="BG109" s="2087"/>
      <c r="BH109" s="2087"/>
      <c r="BI109" s="2087"/>
      <c r="BJ109" s="2087"/>
      <c r="BK109" s="2087"/>
      <c r="BL109" s="2087"/>
      <c r="BM109" s="2087"/>
      <c r="BN109" s="2087"/>
      <c r="BO109" s="2087"/>
      <c r="BP109" s="2087"/>
      <c r="BQ109" s="2087"/>
      <c r="BR109" s="2087"/>
      <c r="BS109" s="2087"/>
      <c r="BT109" s="2087"/>
      <c r="BU109" s="2167">
        <v>4490</v>
      </c>
      <c r="BV109" s="1493"/>
      <c r="BW109" s="1493"/>
      <c r="BX109" s="1493"/>
      <c r="BY109" s="1493"/>
      <c r="BZ109" s="1493"/>
      <c r="CA109" s="1493"/>
      <c r="CB109" s="1493"/>
      <c r="CC109" s="1493"/>
      <c r="CD109" s="1493"/>
      <c r="CE109" s="1493"/>
      <c r="CF109" s="1493"/>
      <c r="CG109" s="1493"/>
      <c r="CH109" s="1493"/>
      <c r="CI109" s="1493"/>
      <c r="CJ109" s="1493"/>
      <c r="CK109" s="1493"/>
      <c r="CL109" s="1494"/>
      <c r="CM109" s="1492"/>
      <c r="CN109" s="1493"/>
      <c r="CO109" s="1493"/>
      <c r="CP109" s="1493"/>
      <c r="CQ109" s="1493"/>
      <c r="CR109" s="1493"/>
      <c r="CS109" s="1493"/>
      <c r="CT109" s="1493"/>
      <c r="CU109" s="1493"/>
      <c r="CV109" s="1493"/>
      <c r="CW109" s="1493"/>
      <c r="CX109" s="1493"/>
      <c r="CY109" s="1493"/>
      <c r="CZ109" s="1493"/>
      <c r="DA109" s="1493"/>
      <c r="DB109" s="1493"/>
      <c r="DC109" s="1494"/>
      <c r="DD109" s="428"/>
    </row>
    <row r="110" spans="1:109" ht="13.5" customHeight="1" thickBot="1">
      <c r="B110" s="302"/>
      <c r="C110" s="2178" t="s">
        <v>512</v>
      </c>
      <c r="D110" s="2178"/>
      <c r="E110" s="2178"/>
      <c r="F110" s="2178"/>
      <c r="G110" s="2178"/>
      <c r="H110" s="2178"/>
      <c r="I110" s="2178"/>
      <c r="J110" s="2178"/>
      <c r="K110" s="2178"/>
      <c r="L110" s="2178"/>
      <c r="M110" s="2178"/>
      <c r="N110" s="2178"/>
      <c r="O110" s="2178"/>
      <c r="P110" s="2178"/>
      <c r="Q110" s="2178"/>
      <c r="R110" s="2178"/>
      <c r="S110" s="2178"/>
      <c r="T110" s="2178"/>
      <c r="U110" s="2178"/>
      <c r="V110" s="2178"/>
      <c r="W110" s="2178"/>
      <c r="X110" s="2178"/>
      <c r="Y110" s="2178"/>
      <c r="Z110" s="2178"/>
      <c r="AA110" s="2178"/>
      <c r="AB110" s="2178"/>
      <c r="AC110" s="2178"/>
      <c r="AD110" s="2178"/>
      <c r="AE110" s="2178"/>
      <c r="AF110" s="2178"/>
      <c r="AG110" s="2178"/>
      <c r="AH110" s="2178"/>
      <c r="AI110" s="2178"/>
      <c r="AJ110" s="2178"/>
      <c r="AK110" s="2178"/>
      <c r="AL110" s="2178"/>
      <c r="AM110" s="2178"/>
      <c r="AN110" s="2178"/>
      <c r="AO110" s="2178"/>
      <c r="AP110" s="2178"/>
      <c r="AQ110" s="2178"/>
      <c r="AR110" s="2178"/>
      <c r="AS110" s="2178"/>
      <c r="AT110" s="2178"/>
      <c r="AU110" s="2178"/>
      <c r="AV110" s="2178"/>
      <c r="AW110" s="2178"/>
      <c r="AX110" s="2178"/>
      <c r="AY110" s="2178"/>
      <c r="AZ110" s="2178"/>
      <c r="BA110" s="2178"/>
      <c r="BB110" s="2178"/>
      <c r="BC110" s="2178"/>
      <c r="BD110" s="2178"/>
      <c r="BE110" s="2178"/>
      <c r="BF110" s="2178"/>
      <c r="BG110" s="2178"/>
      <c r="BH110" s="2178"/>
      <c r="BI110" s="2178"/>
      <c r="BJ110" s="2178"/>
      <c r="BK110" s="2178"/>
      <c r="BL110" s="2178"/>
      <c r="BM110" s="2178"/>
      <c r="BN110" s="2178"/>
      <c r="BO110" s="2178"/>
      <c r="BP110" s="2178"/>
      <c r="BQ110" s="2178"/>
      <c r="BR110" s="2178"/>
      <c r="BS110" s="2178"/>
      <c r="BT110" s="2178"/>
      <c r="BU110" s="2150"/>
      <c r="BV110" s="2175"/>
      <c r="BW110" s="2175"/>
      <c r="BX110" s="2175"/>
      <c r="BY110" s="2175"/>
      <c r="BZ110" s="2175"/>
      <c r="CA110" s="2175"/>
      <c r="CB110" s="2175"/>
      <c r="CC110" s="2175"/>
      <c r="CD110" s="2175"/>
      <c r="CE110" s="2175"/>
      <c r="CF110" s="2175"/>
      <c r="CG110" s="2175"/>
      <c r="CH110" s="2175"/>
      <c r="CI110" s="2175"/>
      <c r="CJ110" s="2175"/>
      <c r="CK110" s="2175"/>
      <c r="CL110" s="2176"/>
      <c r="CM110" s="2177"/>
      <c r="CN110" s="2175"/>
      <c r="CO110" s="2175"/>
      <c r="CP110" s="2175"/>
      <c r="CQ110" s="2175"/>
      <c r="CR110" s="2175"/>
      <c r="CS110" s="2175"/>
      <c r="CT110" s="2175"/>
      <c r="CU110" s="2175"/>
      <c r="CV110" s="2175"/>
      <c r="CW110" s="2175"/>
      <c r="CX110" s="2175"/>
      <c r="CY110" s="2175"/>
      <c r="CZ110" s="2175"/>
      <c r="DA110" s="2175"/>
      <c r="DB110" s="2175"/>
      <c r="DC110" s="2176"/>
      <c r="DD110" s="467"/>
    </row>
    <row r="111" spans="1:109">
      <c r="A111" s="571" t="s">
        <v>1374</v>
      </c>
      <c r="B111" s="467"/>
    </row>
    <row r="112" spans="1:109" s="91" customFormat="1" ht="12">
      <c r="A112" s="673"/>
    </row>
    <row r="113" spans="1:111" s="91" customFormat="1">
      <c r="A113" s="673"/>
      <c r="B113" s="91" t="s">
        <v>398</v>
      </c>
      <c r="P113" s="2173"/>
      <c r="Q113" s="2173"/>
      <c r="R113" s="2173"/>
      <c r="S113" s="2173"/>
      <c r="T113" s="2173"/>
      <c r="U113" s="2173"/>
      <c r="V113" s="2173"/>
      <c r="W113" s="2173"/>
      <c r="X113" s="2173"/>
      <c r="Y113" s="2173"/>
      <c r="Z113" s="2173"/>
      <c r="AA113" s="2173"/>
      <c r="AB113" s="2173"/>
      <c r="AE113" s="2173" t="s">
        <v>1559</v>
      </c>
      <c r="AF113" s="2173"/>
      <c r="AG113" s="2173"/>
      <c r="AH113" s="2173"/>
      <c r="AI113" s="2173"/>
      <c r="AJ113" s="2173"/>
      <c r="AK113" s="2173"/>
      <c r="AL113" s="2173"/>
      <c r="AM113" s="2173"/>
      <c r="AN113" s="2173"/>
      <c r="AO113" s="2173"/>
      <c r="AP113" s="2173"/>
      <c r="AQ113" s="2173"/>
      <c r="AR113" s="2173"/>
      <c r="AS113" s="2173"/>
      <c r="AT113" s="2173"/>
      <c r="AU113" s="2173"/>
      <c r="AV113" s="2173"/>
      <c r="AW113" s="2173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2173" t="s">
        <v>1558</v>
      </c>
      <c r="BY113" s="2173"/>
      <c r="BZ113" s="2173"/>
      <c r="CA113" s="2173"/>
      <c r="CB113" s="2173"/>
      <c r="CC113" s="2173"/>
      <c r="CD113" s="2173"/>
      <c r="CE113" s="2173"/>
      <c r="CF113" s="2173"/>
      <c r="CG113" s="2173"/>
      <c r="CH113" s="2173"/>
      <c r="CI113" s="2173"/>
      <c r="CJ113" s="2173"/>
      <c r="CK113" s="2173"/>
      <c r="CL113" s="2173"/>
      <c r="CM113" s="2173"/>
      <c r="CN113" s="2173"/>
      <c r="CO113" s="2173"/>
      <c r="CP113" s="2173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>
      <c r="A114" s="695"/>
      <c r="P114" s="2179" t="s">
        <v>400</v>
      </c>
      <c r="Q114" s="2179"/>
      <c r="R114" s="2179"/>
      <c r="S114" s="2179"/>
      <c r="T114" s="2179"/>
      <c r="U114" s="2179"/>
      <c r="V114" s="2179"/>
      <c r="W114" s="2179"/>
      <c r="X114" s="2179"/>
      <c r="Y114" s="2179"/>
      <c r="Z114" s="2179"/>
      <c r="AA114" s="2179"/>
      <c r="AB114" s="2179"/>
      <c r="AE114" s="2179" t="s">
        <v>401</v>
      </c>
      <c r="AF114" s="2179"/>
      <c r="AG114" s="2179"/>
      <c r="AH114" s="2179"/>
      <c r="AI114" s="2179"/>
      <c r="AJ114" s="2179"/>
      <c r="AK114" s="2179"/>
      <c r="AL114" s="2179"/>
      <c r="AM114" s="2179"/>
      <c r="AN114" s="2179"/>
      <c r="AO114" s="2179"/>
      <c r="AP114" s="2179"/>
      <c r="AQ114" s="2179"/>
      <c r="AR114" s="2179"/>
      <c r="AS114" s="2179"/>
      <c r="AT114" s="2179"/>
      <c r="AU114" s="2179"/>
      <c r="AV114" s="2179"/>
      <c r="AW114" s="217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2179" t="s">
        <v>401</v>
      </c>
      <c r="BY114" s="2179"/>
      <c r="BZ114" s="2179"/>
      <c r="CA114" s="2179"/>
      <c r="CB114" s="2179"/>
      <c r="CC114" s="2179"/>
      <c r="CD114" s="2179"/>
      <c r="CE114" s="2179"/>
      <c r="CF114" s="2179"/>
      <c r="CG114" s="2179"/>
      <c r="CH114" s="2179"/>
      <c r="CI114" s="2179"/>
      <c r="CJ114" s="2179"/>
      <c r="CK114" s="2179"/>
      <c r="CL114" s="2179"/>
      <c r="CM114" s="2179"/>
      <c r="CN114" s="2179"/>
      <c r="CO114" s="2179"/>
      <c r="CP114" s="217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>
      <c r="A116" s="673"/>
      <c r="B116" s="2170" t="s">
        <v>511</v>
      </c>
      <c r="C116" s="2170"/>
      <c r="D116" s="2171" t="s">
        <v>1578</v>
      </c>
      <c r="E116" s="2171"/>
      <c r="F116" s="2171"/>
      <c r="G116" s="2171"/>
      <c r="H116" s="2172" t="s">
        <v>511</v>
      </c>
      <c r="I116" s="2172"/>
      <c r="K116" s="2173" t="s">
        <v>1576</v>
      </c>
      <c r="L116" s="2173"/>
      <c r="M116" s="2173"/>
      <c r="N116" s="2173"/>
      <c r="O116" s="2173"/>
      <c r="P116" s="2173"/>
      <c r="Q116" s="2173"/>
      <c r="R116" s="2173"/>
      <c r="S116" s="2173"/>
      <c r="T116" s="2173"/>
      <c r="U116" s="2173"/>
      <c r="V116" s="2173"/>
      <c r="W116" s="2173"/>
      <c r="X116" s="2173"/>
      <c r="Y116" s="2173"/>
      <c r="Z116" s="2173"/>
      <c r="AA116" s="2170">
        <v>20</v>
      </c>
      <c r="AB116" s="2170"/>
      <c r="AC116" s="2170"/>
      <c r="AD116" s="2170"/>
      <c r="AE116" s="2174" t="s">
        <v>1524</v>
      </c>
      <c r="AF116" s="2174"/>
      <c r="AG116" s="2174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>
      <c r="A119" s="659"/>
      <c r="B119" s="2169"/>
      <c r="C119" s="2169"/>
      <c r="D119" s="2169"/>
      <c r="E119" s="2169"/>
      <c r="F119" s="2169"/>
      <c r="G119" s="2169"/>
      <c r="H119" s="2169"/>
      <c r="I119" s="2169"/>
      <c r="J119" s="2169"/>
      <c r="K119" s="2169"/>
      <c r="L119" s="2169"/>
      <c r="M119" s="2169"/>
      <c r="N119" s="2169"/>
      <c r="O119" s="2169"/>
      <c r="P119" s="2169"/>
      <c r="Q119" s="2169"/>
      <c r="R119" s="2169"/>
      <c r="S119" s="2169"/>
      <c r="T119" s="2169"/>
      <c r="U119" s="2169"/>
      <c r="V119" s="2169"/>
      <c r="W119" s="2169"/>
      <c r="X119" s="2169"/>
      <c r="Y119" s="2169"/>
      <c r="Z119" s="2169"/>
      <c r="AA119" s="2169"/>
      <c r="AB119" s="2169"/>
      <c r="AC119" s="2169"/>
      <c r="AD119" s="2169"/>
      <c r="AE119" s="2169"/>
      <c r="AF119" s="2169"/>
      <c r="AG119" s="2169"/>
      <c r="AH119" s="2169"/>
      <c r="AI119" s="2169"/>
      <c r="AJ119" s="2169"/>
      <c r="AK119" s="2169"/>
      <c r="AL119" s="2169"/>
      <c r="AM119" s="2169"/>
      <c r="AN119" s="2169"/>
      <c r="AO119" s="2169"/>
      <c r="AP119" s="2169"/>
      <c r="AQ119" s="2169"/>
      <c r="AR119" s="2169"/>
      <c r="AS119" s="2169"/>
      <c r="AT119" s="2169"/>
      <c r="AU119" s="2169"/>
      <c r="AV119" s="2169"/>
      <c r="AW119" s="2169"/>
      <c r="AX119" s="2169"/>
      <c r="AY119" s="2169"/>
      <c r="AZ119" s="2169"/>
      <c r="BA119" s="2169"/>
      <c r="BB119" s="2169"/>
      <c r="BC119" s="2169"/>
      <c r="BD119" s="2169"/>
      <c r="BE119" s="2169"/>
      <c r="BF119" s="2169"/>
      <c r="BG119" s="2169"/>
      <c r="BH119" s="2169"/>
      <c r="BI119" s="2169"/>
      <c r="BJ119" s="2169"/>
      <c r="BK119" s="2169"/>
      <c r="BL119" s="2169"/>
      <c r="BM119" s="2169"/>
      <c r="BN119" s="2169"/>
      <c r="BO119" s="2169"/>
      <c r="BP119" s="2169"/>
      <c r="BQ119" s="2169"/>
      <c r="BR119" s="2169"/>
      <c r="BS119" s="2169"/>
      <c r="BT119" s="2169"/>
      <c r="BU119" s="2169"/>
      <c r="BV119" s="2169"/>
      <c r="BW119" s="2169"/>
      <c r="BX119" s="2169"/>
      <c r="BY119" s="2169"/>
      <c r="BZ119" s="2169"/>
      <c r="CA119" s="2169"/>
      <c r="CB119" s="2169"/>
      <c r="CC119" s="2169"/>
      <c r="CD119" s="2169"/>
      <c r="CE119" s="2169"/>
      <c r="CF119" s="2169"/>
      <c r="CG119" s="2169"/>
      <c r="CH119" s="2169"/>
      <c r="CI119" s="2169"/>
      <c r="CJ119" s="2169"/>
      <c r="CK119" s="2169"/>
      <c r="CL119" s="2169"/>
      <c r="CM119" s="2169"/>
      <c r="CN119" s="2169"/>
      <c r="CO119" s="2169"/>
      <c r="CP119" s="2169"/>
      <c r="CQ119" s="2169"/>
      <c r="CR119" s="2169"/>
      <c r="CS119" s="2169"/>
      <c r="CT119" s="2169"/>
      <c r="CU119" s="2169"/>
      <c r="CV119" s="2169"/>
      <c r="CW119" s="2169"/>
      <c r="CX119" s="2169"/>
      <c r="CY119" s="2169"/>
      <c r="CZ119" s="2169"/>
      <c r="DA119" s="2169"/>
      <c r="DB119" s="2169"/>
      <c r="DC119" s="2169"/>
      <c r="DD119" s="2169"/>
    </row>
    <row r="120" spans="1:111" s="82" customFormat="1" ht="11.25">
      <c r="A120" s="659"/>
      <c r="B120" s="2169"/>
      <c r="C120" s="2169"/>
      <c r="D120" s="2169"/>
      <c r="E120" s="2169"/>
      <c r="F120" s="2169"/>
      <c r="G120" s="2169"/>
      <c r="H120" s="2169"/>
      <c r="I120" s="2169"/>
      <c r="J120" s="2169"/>
      <c r="K120" s="2169"/>
      <c r="L120" s="2169"/>
      <c r="M120" s="2169"/>
      <c r="N120" s="2169"/>
      <c r="O120" s="2169"/>
      <c r="P120" s="2169"/>
      <c r="Q120" s="2169"/>
      <c r="R120" s="2169"/>
      <c r="S120" s="2169"/>
      <c r="T120" s="2169"/>
      <c r="U120" s="2169"/>
      <c r="V120" s="2169"/>
      <c r="W120" s="2169"/>
      <c r="X120" s="2169"/>
      <c r="Y120" s="2169"/>
      <c r="Z120" s="2169"/>
      <c r="AA120" s="2169"/>
      <c r="AB120" s="2169"/>
      <c r="AC120" s="2169"/>
      <c r="AD120" s="2169"/>
      <c r="AE120" s="2169"/>
      <c r="AF120" s="2169"/>
      <c r="AG120" s="2169"/>
      <c r="AH120" s="2169"/>
      <c r="AI120" s="2169"/>
      <c r="AJ120" s="2169"/>
      <c r="AK120" s="2169"/>
      <c r="AL120" s="2169"/>
      <c r="AM120" s="2169"/>
      <c r="AN120" s="2169"/>
      <c r="AO120" s="2169"/>
      <c r="AP120" s="2169"/>
      <c r="AQ120" s="2169"/>
      <c r="AR120" s="2169"/>
      <c r="AS120" s="2169"/>
      <c r="AT120" s="2169"/>
      <c r="AU120" s="2169"/>
      <c r="AV120" s="2169"/>
      <c r="AW120" s="2169"/>
      <c r="AX120" s="2169"/>
      <c r="AY120" s="2169"/>
      <c r="AZ120" s="2169"/>
      <c r="BA120" s="2169"/>
      <c r="BB120" s="2169"/>
      <c r="BC120" s="2169"/>
      <c r="BD120" s="2169"/>
      <c r="BE120" s="2169"/>
      <c r="BF120" s="2169"/>
      <c r="BG120" s="2169"/>
      <c r="BH120" s="2169"/>
      <c r="BI120" s="2169"/>
      <c r="BJ120" s="2169"/>
      <c r="BK120" s="2169"/>
      <c r="BL120" s="2169"/>
      <c r="BM120" s="2169"/>
      <c r="BN120" s="2169"/>
      <c r="BO120" s="2169"/>
      <c r="BP120" s="2169"/>
      <c r="BQ120" s="2169"/>
      <c r="BR120" s="2169"/>
      <c r="BS120" s="2169"/>
      <c r="BT120" s="2169"/>
      <c r="BU120" s="2169"/>
      <c r="BV120" s="2169"/>
      <c r="BW120" s="2169"/>
      <c r="BX120" s="2169"/>
      <c r="BY120" s="2169"/>
      <c r="BZ120" s="2169"/>
      <c r="CA120" s="2169"/>
      <c r="CB120" s="2169"/>
      <c r="CC120" s="2169"/>
      <c r="CD120" s="2169"/>
      <c r="CE120" s="2169"/>
      <c r="CF120" s="2169"/>
      <c r="CG120" s="2169"/>
      <c r="CH120" s="2169"/>
      <c r="CI120" s="2169"/>
      <c r="CJ120" s="2169"/>
      <c r="CK120" s="2169"/>
      <c r="CL120" s="2169"/>
      <c r="CM120" s="2169"/>
      <c r="CN120" s="2169"/>
      <c r="CO120" s="2169"/>
      <c r="CP120" s="2169"/>
      <c r="CQ120" s="2169"/>
      <c r="CR120" s="2169"/>
      <c r="CS120" s="2169"/>
      <c r="CT120" s="2169"/>
      <c r="CU120" s="2169"/>
      <c r="CV120" s="2169"/>
      <c r="CW120" s="2169"/>
      <c r="CX120" s="2169"/>
      <c r="CY120" s="2169"/>
      <c r="CZ120" s="2169"/>
      <c r="DA120" s="2169"/>
      <c r="DB120" s="2169"/>
      <c r="DC120" s="2169"/>
      <c r="DD120" s="2169"/>
    </row>
    <row r="121" spans="1:111" s="82" customFormat="1" ht="15" customHeight="1">
      <c r="A121" s="659"/>
      <c r="B121" s="2168" t="s">
        <v>1465</v>
      </c>
      <c r="C121" s="2168"/>
      <c r="D121" s="2168"/>
      <c r="E121" s="2168"/>
      <c r="F121" s="2168"/>
      <c r="G121" s="2168"/>
      <c r="H121" s="2168"/>
      <c r="I121" s="2168"/>
      <c r="J121" s="2168"/>
      <c r="K121" s="2168"/>
      <c r="L121" s="2168"/>
      <c r="M121" s="2168"/>
      <c r="N121" s="2168"/>
      <c r="O121" s="2168"/>
      <c r="P121" s="2168"/>
      <c r="Q121" s="2168"/>
      <c r="R121" s="2168"/>
      <c r="S121" s="2168"/>
      <c r="T121" s="2168"/>
      <c r="U121" s="2168"/>
      <c r="V121" s="2168"/>
      <c r="W121" s="2168"/>
      <c r="X121" s="2168"/>
      <c r="Y121" s="2168"/>
      <c r="Z121" s="2168"/>
      <c r="AA121" s="2168"/>
      <c r="AB121" s="2168"/>
      <c r="AC121" s="2168"/>
      <c r="AD121" s="2168"/>
      <c r="AE121" s="2168"/>
      <c r="AF121" s="2168"/>
      <c r="AG121" s="2168"/>
      <c r="AH121" s="2168"/>
      <c r="AI121" s="2168"/>
      <c r="AJ121" s="2168"/>
      <c r="AK121" s="2168"/>
      <c r="AL121" s="2168"/>
      <c r="AM121" s="2168"/>
      <c r="AN121" s="2168"/>
      <c r="AO121" s="2168"/>
      <c r="AP121" s="2168"/>
      <c r="AQ121" s="2168"/>
      <c r="AR121" s="2168"/>
      <c r="AS121" s="2168"/>
      <c r="AT121" s="2168"/>
      <c r="AU121" s="2168"/>
      <c r="AV121" s="2168"/>
      <c r="AW121" s="2168"/>
      <c r="AX121" s="2168"/>
      <c r="AY121" s="2168"/>
      <c r="AZ121" s="2168"/>
      <c r="BA121" s="2168"/>
      <c r="BB121" s="2168"/>
      <c r="BC121" s="2168"/>
      <c r="BD121" s="2168"/>
      <c r="BE121" s="2168"/>
      <c r="BF121" s="2168"/>
      <c r="BG121" s="2168"/>
      <c r="BH121" s="2168"/>
      <c r="BI121" s="2168"/>
      <c r="BJ121" s="2168"/>
      <c r="BK121" s="2168"/>
      <c r="BL121" s="2168"/>
      <c r="BM121" s="2168"/>
      <c r="BN121" s="2168"/>
      <c r="BO121" s="2168"/>
      <c r="BP121" s="2168"/>
      <c r="BQ121" s="2168"/>
      <c r="BR121" s="2168"/>
      <c r="BS121" s="2168"/>
      <c r="BT121" s="2168"/>
      <c r="BU121" s="2168"/>
      <c r="BV121" s="2168"/>
      <c r="BW121" s="2168"/>
      <c r="BX121" s="2168"/>
      <c r="BY121" s="2168"/>
      <c r="BZ121" s="2168"/>
      <c r="CA121" s="2168"/>
      <c r="CB121" s="2168"/>
      <c r="CC121" s="2168"/>
      <c r="CD121" s="2168"/>
      <c r="CE121" s="2168"/>
      <c r="CF121" s="2168"/>
      <c r="CG121" s="2168"/>
      <c r="CH121" s="2168"/>
      <c r="CI121" s="2168"/>
      <c r="CJ121" s="2168"/>
      <c r="CK121" s="2168"/>
      <c r="CL121" s="2168"/>
      <c r="CM121" s="2168"/>
      <c r="CN121" s="2168"/>
      <c r="CO121" s="2168"/>
      <c r="CP121" s="2168"/>
      <c r="CQ121" s="2168"/>
      <c r="CR121" s="2168"/>
      <c r="CS121" s="2168"/>
      <c r="CT121" s="2168"/>
      <c r="CU121" s="2168"/>
      <c r="CV121" s="2168"/>
      <c r="CW121" s="2168"/>
      <c r="CX121" s="2168"/>
      <c r="CY121" s="2168"/>
      <c r="CZ121" s="2168"/>
      <c r="DA121" s="2168"/>
      <c r="DB121" s="2168"/>
      <c r="DC121" s="2168"/>
      <c r="DD121" s="2168"/>
    </row>
    <row r="122" spans="1:111" s="82" customFormat="1" ht="15" customHeight="1">
      <c r="A122" s="659"/>
      <c r="B122" s="2169" t="s">
        <v>1466</v>
      </c>
      <c r="C122" s="2169"/>
      <c r="D122" s="2169"/>
      <c r="E122" s="2169"/>
      <c r="F122" s="2169"/>
      <c r="G122" s="2169"/>
      <c r="H122" s="2169"/>
      <c r="I122" s="2169"/>
      <c r="J122" s="2169"/>
      <c r="K122" s="2169"/>
      <c r="L122" s="2169"/>
      <c r="M122" s="2169"/>
      <c r="N122" s="2169"/>
      <c r="O122" s="2169"/>
      <c r="P122" s="2169"/>
      <c r="Q122" s="2169"/>
      <c r="R122" s="2169"/>
      <c r="S122" s="2169"/>
      <c r="T122" s="2169"/>
      <c r="U122" s="2169"/>
      <c r="V122" s="2169"/>
      <c r="W122" s="2169"/>
      <c r="X122" s="2169"/>
      <c r="Y122" s="2169"/>
      <c r="Z122" s="2169"/>
      <c r="AA122" s="2169"/>
      <c r="AB122" s="2169"/>
      <c r="AC122" s="2169"/>
      <c r="AD122" s="2169"/>
      <c r="AE122" s="2169"/>
      <c r="AF122" s="2169"/>
      <c r="AG122" s="2169"/>
      <c r="AH122" s="2169"/>
      <c r="AI122" s="2169"/>
      <c r="AJ122" s="2169"/>
      <c r="AK122" s="2169"/>
      <c r="AL122" s="2169"/>
      <c r="AM122" s="2169"/>
      <c r="AN122" s="2169"/>
      <c r="AO122" s="2169"/>
      <c r="AP122" s="2169"/>
      <c r="AQ122" s="2169"/>
      <c r="AR122" s="2169"/>
      <c r="AS122" s="2169"/>
      <c r="AT122" s="2169"/>
      <c r="AU122" s="2169"/>
      <c r="AV122" s="2169"/>
      <c r="AW122" s="2169"/>
      <c r="AX122" s="2169"/>
      <c r="AY122" s="2169"/>
      <c r="AZ122" s="2169"/>
      <c r="BA122" s="2169"/>
      <c r="BB122" s="2169"/>
      <c r="BC122" s="2169"/>
      <c r="BD122" s="2169"/>
      <c r="BE122" s="2169"/>
      <c r="BF122" s="2169"/>
      <c r="BG122" s="2169"/>
      <c r="BH122" s="2169"/>
      <c r="BI122" s="2169"/>
      <c r="BJ122" s="2169"/>
      <c r="BK122" s="2169"/>
      <c r="BL122" s="2169"/>
      <c r="BM122" s="2169"/>
      <c r="BN122" s="2169"/>
      <c r="BO122" s="2169"/>
      <c r="BP122" s="2169"/>
      <c r="BQ122" s="2169"/>
      <c r="BR122" s="2169"/>
      <c r="BS122" s="2169"/>
      <c r="BT122" s="2169"/>
      <c r="BU122" s="2169"/>
      <c r="BV122" s="2169"/>
      <c r="BW122" s="2169"/>
      <c r="BX122" s="2169"/>
      <c r="BY122" s="2169"/>
      <c r="BZ122" s="2169"/>
      <c r="CA122" s="2169"/>
      <c r="CB122" s="2169"/>
      <c r="CC122" s="2169"/>
      <c r="CD122" s="2169"/>
      <c r="CE122" s="2169"/>
      <c r="CF122" s="2169"/>
      <c r="CG122" s="2169"/>
      <c r="CH122" s="2169"/>
      <c r="CI122" s="2169"/>
      <c r="CJ122" s="2169"/>
      <c r="CK122" s="2169"/>
      <c r="CL122" s="2169"/>
      <c r="CM122" s="2169"/>
      <c r="CN122" s="2169"/>
      <c r="CO122" s="2169"/>
      <c r="CP122" s="2169"/>
      <c r="CQ122" s="2169"/>
      <c r="CR122" s="2169"/>
      <c r="CS122" s="2169"/>
      <c r="CT122" s="2169"/>
      <c r="CU122" s="2169"/>
      <c r="CV122" s="2169"/>
      <c r="CW122" s="2169"/>
      <c r="CX122" s="2169"/>
      <c r="CY122" s="2169"/>
      <c r="CZ122" s="2169"/>
      <c r="DA122" s="2169"/>
      <c r="DB122" s="2169"/>
      <c r="DC122" s="2169"/>
      <c r="DD122" s="2169"/>
    </row>
    <row r="123" spans="1:111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>
      <c r="B126" s="777"/>
      <c r="C126" s="1986" t="s">
        <v>1450</v>
      </c>
      <c r="D126" s="1987"/>
      <c r="E126" s="1987"/>
      <c r="F126" s="1987"/>
      <c r="G126" s="1987"/>
      <c r="H126" s="1987"/>
      <c r="I126" s="1987"/>
      <c r="J126" s="1987"/>
      <c r="K126" s="1987"/>
      <c r="L126" s="1987"/>
      <c r="M126" s="1987"/>
      <c r="N126" s="1987"/>
      <c r="O126" s="1987"/>
      <c r="P126" s="1987"/>
      <c r="Q126" s="1987"/>
      <c r="R126" s="1987"/>
      <c r="S126" s="1987"/>
      <c r="T126" s="1987"/>
      <c r="U126" s="1987"/>
      <c r="V126" s="1987"/>
      <c r="W126" s="1987"/>
      <c r="X126" s="1987"/>
      <c r="Y126" s="1987"/>
      <c r="Z126" s="1987"/>
      <c r="AA126" s="1987"/>
      <c r="AB126" s="1987"/>
      <c r="AC126" s="1987"/>
      <c r="AD126" s="1987"/>
      <c r="AE126" s="1987"/>
      <c r="AF126" s="1987"/>
      <c r="AG126" s="1987"/>
      <c r="AH126" s="1987"/>
      <c r="AI126" s="1987"/>
      <c r="AJ126" s="1987"/>
      <c r="AK126" s="1987"/>
      <c r="AL126" s="1987"/>
      <c r="AM126" s="1987"/>
      <c r="AN126" s="1987"/>
      <c r="AO126" s="1987"/>
      <c r="AP126" s="1987"/>
      <c r="AQ126" s="1987"/>
      <c r="AR126" s="1987"/>
      <c r="AS126" s="1987"/>
      <c r="AT126" s="1987"/>
      <c r="AU126" s="1987"/>
      <c r="AV126" s="1987"/>
      <c r="AW126" s="1987"/>
      <c r="AX126" s="1987"/>
      <c r="AY126" s="1987"/>
      <c r="AZ126" s="1987"/>
      <c r="BA126" s="1987"/>
      <c r="BB126" s="1987"/>
      <c r="BC126" s="1987"/>
      <c r="BD126" s="1987"/>
      <c r="BE126" s="1987"/>
      <c r="BF126" s="1987"/>
      <c r="BG126" s="1987"/>
      <c r="BH126" s="1987"/>
      <c r="BI126" s="1987"/>
      <c r="BJ126" s="1987"/>
      <c r="BK126" s="1987"/>
      <c r="BL126" s="1987"/>
      <c r="BM126" s="1987"/>
      <c r="BN126" s="1987"/>
      <c r="BO126" s="1987"/>
      <c r="BP126" s="1987"/>
      <c r="BQ126" s="1987"/>
      <c r="BR126" s="1987"/>
      <c r="BS126" s="1987"/>
      <c r="BT126" s="1987"/>
      <c r="BU126" s="309">
        <v>4450</v>
      </c>
      <c r="BV126" s="2180">
        <f>CM127</f>
        <v>196278</v>
      </c>
      <c r="BW126" s="2180"/>
      <c r="BX126" s="2180"/>
      <c r="BY126" s="2180"/>
      <c r="BZ126" s="2180"/>
      <c r="CA126" s="2180"/>
      <c r="CB126" s="2180"/>
      <c r="CC126" s="2180"/>
      <c r="CD126" s="2180"/>
      <c r="CE126" s="2180"/>
      <c r="CF126" s="2180"/>
      <c r="CG126" s="2180"/>
      <c r="CH126" s="2180"/>
      <c r="CI126" s="2180"/>
      <c r="CJ126" s="2180"/>
      <c r="CK126" s="2180"/>
      <c r="CL126" s="2180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>
      <c r="B127" s="778"/>
      <c r="C127" s="1986" t="s">
        <v>1451</v>
      </c>
      <c r="D127" s="1987"/>
      <c r="E127" s="1987"/>
      <c r="F127" s="1987"/>
      <c r="G127" s="1987"/>
      <c r="H127" s="1987"/>
      <c r="I127" s="1987"/>
      <c r="J127" s="1987"/>
      <c r="K127" s="1987"/>
      <c r="L127" s="1987"/>
      <c r="M127" s="1987"/>
      <c r="N127" s="1987"/>
      <c r="O127" s="1987"/>
      <c r="P127" s="1987"/>
      <c r="Q127" s="1987"/>
      <c r="R127" s="1987"/>
      <c r="S127" s="1987"/>
      <c r="T127" s="1987"/>
      <c r="U127" s="1987"/>
      <c r="V127" s="1987"/>
      <c r="W127" s="1987"/>
      <c r="X127" s="1987"/>
      <c r="Y127" s="1987"/>
      <c r="Z127" s="1987"/>
      <c r="AA127" s="1987"/>
      <c r="AB127" s="1987"/>
      <c r="AC127" s="1987"/>
      <c r="AD127" s="1987"/>
      <c r="AE127" s="1987"/>
      <c r="AF127" s="1987"/>
      <c r="AG127" s="1987"/>
      <c r="AH127" s="1987"/>
      <c r="AI127" s="1987"/>
      <c r="AJ127" s="1987"/>
      <c r="AK127" s="1987"/>
      <c r="AL127" s="1987"/>
      <c r="AM127" s="1987"/>
      <c r="AN127" s="1987"/>
      <c r="AO127" s="1987"/>
      <c r="AP127" s="1987"/>
      <c r="AQ127" s="1987"/>
      <c r="AR127" s="1987"/>
      <c r="AS127" s="1987"/>
      <c r="AT127" s="1987"/>
      <c r="AU127" s="1987"/>
      <c r="AV127" s="1987"/>
      <c r="AW127" s="1987"/>
      <c r="AX127" s="1987"/>
      <c r="AY127" s="1987"/>
      <c r="AZ127" s="1987"/>
      <c r="BA127" s="1987"/>
      <c r="BB127" s="1987"/>
      <c r="BC127" s="1987"/>
      <c r="BD127" s="1987"/>
      <c r="BE127" s="1987"/>
      <c r="BF127" s="1987"/>
      <c r="BG127" s="1987"/>
      <c r="BH127" s="1987"/>
      <c r="BI127" s="1987"/>
      <c r="BJ127" s="1987"/>
      <c r="BK127" s="1987"/>
      <c r="BL127" s="1987"/>
      <c r="BM127" s="1987"/>
      <c r="BN127" s="1987"/>
      <c r="BO127" s="1987"/>
      <c r="BP127" s="1987"/>
      <c r="BQ127" s="1987"/>
      <c r="BR127" s="1987"/>
      <c r="BS127" s="1987"/>
      <c r="BT127" s="1987"/>
      <c r="BU127" s="309">
        <v>4500</v>
      </c>
      <c r="BV127" s="2180">
        <f>BV126+BV106</f>
        <v>2561803</v>
      </c>
      <c r="BW127" s="2180"/>
      <c r="BX127" s="2180"/>
      <c r="BY127" s="2180"/>
      <c r="BZ127" s="2180"/>
      <c r="CA127" s="2180"/>
      <c r="CB127" s="2180"/>
      <c r="CC127" s="2180"/>
      <c r="CD127" s="2180"/>
      <c r="CE127" s="2180"/>
      <c r="CF127" s="2180"/>
      <c r="CG127" s="2180"/>
      <c r="CH127" s="2180"/>
      <c r="CI127" s="2180"/>
      <c r="CJ127" s="2180"/>
      <c r="CK127" s="2180"/>
      <c r="CL127" s="2180"/>
      <c r="CM127" s="2180">
        <f>CM107+CM106</f>
        <v>196278</v>
      </c>
      <c r="CN127" s="2180"/>
      <c r="CO127" s="2180"/>
      <c r="CP127" s="2180"/>
      <c r="CQ127" s="2180"/>
      <c r="CR127" s="2180"/>
      <c r="CS127" s="2180"/>
      <c r="CT127" s="2180"/>
      <c r="CU127" s="2180"/>
      <c r="CV127" s="2180"/>
      <c r="CW127" s="2180"/>
      <c r="CX127" s="2180"/>
      <c r="CY127" s="2180"/>
      <c r="CZ127" s="2180"/>
      <c r="DA127" s="2180"/>
      <c r="DB127" s="2180"/>
      <c r="DC127" s="2180"/>
      <c r="DD127" s="308"/>
    </row>
    <row r="128" spans="1:111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>
      <c r="A2" s="550"/>
      <c r="B2" s="1699" t="s">
        <v>0</v>
      </c>
      <c r="C2" s="1699"/>
      <c r="D2" s="1699"/>
      <c r="E2" s="1699"/>
      <c r="F2" s="1699"/>
      <c r="G2" s="1699"/>
      <c r="H2" s="1699"/>
      <c r="I2" s="1699"/>
      <c r="J2" s="1699"/>
      <c r="K2" s="1699"/>
      <c r="L2" s="1699"/>
      <c r="M2" s="1699"/>
      <c r="N2" s="1699"/>
      <c r="O2" s="1699"/>
      <c r="P2" s="1699"/>
      <c r="Q2" s="1699"/>
      <c r="R2" s="1699"/>
      <c r="S2" s="1699"/>
      <c r="T2" s="1699"/>
      <c r="U2" s="1699"/>
      <c r="V2" s="1699"/>
      <c r="W2" s="1699"/>
      <c r="X2" s="1699"/>
      <c r="Y2" s="1699"/>
      <c r="Z2" s="1699"/>
      <c r="AA2" s="1699"/>
      <c r="AB2" s="1699"/>
      <c r="AC2" s="1699"/>
      <c r="AD2" s="1699"/>
      <c r="AE2" s="1699"/>
      <c r="AF2" s="1699"/>
      <c r="AG2" s="1699"/>
      <c r="AH2" s="1699"/>
      <c r="AI2" s="1699"/>
      <c r="AJ2" s="1699"/>
      <c r="AK2" s="1699"/>
      <c r="AL2" s="1699"/>
      <c r="AM2" s="1699"/>
      <c r="AN2" s="1699"/>
      <c r="AO2" s="1699"/>
      <c r="AP2" s="1699"/>
      <c r="AQ2" s="1699"/>
      <c r="AR2" s="1699"/>
      <c r="AS2" s="1699"/>
      <c r="AT2" s="1699"/>
      <c r="AU2" s="1699"/>
      <c r="AV2" s="1699"/>
      <c r="AW2" s="1699"/>
      <c r="AX2" s="1699"/>
      <c r="AY2" s="1699"/>
      <c r="AZ2" s="1699"/>
      <c r="BA2" s="1699"/>
      <c r="BB2" s="1699"/>
      <c r="BC2" s="1699"/>
      <c r="BD2" s="1699"/>
      <c r="BE2" s="1699"/>
      <c r="BF2" s="1699"/>
      <c r="BG2" s="1699"/>
      <c r="BH2" s="1699"/>
      <c r="BI2" s="1699"/>
      <c r="BJ2" s="1699"/>
      <c r="BK2" s="1699"/>
      <c r="BL2" s="1699"/>
      <c r="BM2" s="1699"/>
      <c r="BN2" s="1699"/>
      <c r="BO2" s="1699"/>
      <c r="BP2" s="1699"/>
      <c r="BQ2" s="1699"/>
      <c r="BR2" s="1699"/>
      <c r="BS2" s="1699"/>
      <c r="BT2" s="1699"/>
      <c r="BU2" s="1699"/>
      <c r="BV2" s="1699"/>
      <c r="BW2" s="1699"/>
      <c r="BX2" s="1699"/>
      <c r="BY2" s="1699"/>
      <c r="BZ2" s="1699"/>
      <c r="CA2" s="1699"/>
      <c r="CB2" s="1699"/>
      <c r="CC2" s="1699"/>
      <c r="CD2" s="1699"/>
      <c r="CE2" s="1699"/>
      <c r="CF2" s="1699"/>
      <c r="CG2" s="1699"/>
      <c r="CH2" s="1699"/>
      <c r="CI2" s="1699"/>
      <c r="CJ2" s="1699"/>
      <c r="CK2" s="1699"/>
      <c r="CL2" s="1699"/>
      <c r="CM2" s="1699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>
      <c r="A4" s="550"/>
      <c r="B4" s="1699" t="s">
        <v>1</v>
      </c>
      <c r="C4" s="1699"/>
      <c r="D4" s="1699"/>
      <c r="E4" s="1699"/>
      <c r="F4" s="1699"/>
      <c r="G4" s="1699"/>
      <c r="H4" s="1699"/>
      <c r="I4" s="1699"/>
      <c r="J4" s="1699"/>
      <c r="K4" s="1699"/>
      <c r="L4" s="1699"/>
      <c r="M4" s="1699"/>
      <c r="N4" s="1699"/>
      <c r="O4" s="1699"/>
      <c r="P4" s="1699"/>
      <c r="Q4" s="1699"/>
      <c r="R4" s="1699"/>
      <c r="S4" s="1699"/>
      <c r="T4" s="1699"/>
      <c r="U4" s="1699"/>
      <c r="V4" s="1699"/>
      <c r="W4" s="1699"/>
      <c r="X4" s="1699"/>
      <c r="Y4" s="1699"/>
      <c r="Z4" s="1699"/>
      <c r="AA4" s="1699"/>
      <c r="AB4" s="1699"/>
      <c r="AC4" s="1699"/>
      <c r="AD4" s="1699"/>
      <c r="AE4" s="1699"/>
      <c r="AF4" s="1699"/>
      <c r="AG4" s="1699"/>
      <c r="AH4" s="1699"/>
      <c r="AI4" s="1699"/>
      <c r="AJ4" s="1699"/>
      <c r="AK4" s="1699"/>
      <c r="AL4" s="1699"/>
      <c r="AM4" s="1699"/>
      <c r="AN4" s="1699"/>
      <c r="AO4" s="1699"/>
      <c r="AP4" s="1699"/>
      <c r="AQ4" s="1699"/>
      <c r="AR4" s="1699"/>
      <c r="AS4" s="1699"/>
      <c r="AT4" s="1699"/>
      <c r="AU4" s="1699"/>
      <c r="AV4" s="1699"/>
      <c r="AW4" s="1699"/>
      <c r="AX4" s="1699"/>
      <c r="AY4" s="1699"/>
      <c r="AZ4" s="1699"/>
      <c r="BA4" s="1699"/>
      <c r="BB4" s="1699"/>
      <c r="BC4" s="1699"/>
      <c r="BD4" s="1699"/>
      <c r="BE4" s="1699"/>
      <c r="BF4" s="1699"/>
      <c r="BG4" s="1699"/>
      <c r="BH4" s="1699"/>
      <c r="BI4" s="1699"/>
      <c r="BJ4" s="1699"/>
      <c r="BK4" s="1699"/>
      <c r="BL4" s="1699"/>
      <c r="BM4" s="1699"/>
      <c r="BN4" s="1699"/>
      <c r="BO4" s="1699"/>
      <c r="BP4" s="1699"/>
      <c r="BQ4" s="1699"/>
      <c r="BR4" s="1699"/>
      <c r="BS4" s="1699"/>
      <c r="BT4" s="1699"/>
      <c r="BU4" s="1699"/>
      <c r="BV4" s="1699"/>
      <c r="BW4" s="1699"/>
      <c r="BX4" s="1699"/>
      <c r="BY4" s="1699"/>
      <c r="BZ4" s="1699"/>
      <c r="CA4" s="1699"/>
      <c r="CB4" s="1699"/>
      <c r="CC4" s="1699"/>
      <c r="CD4" s="1699"/>
      <c r="CE4" s="1699"/>
      <c r="CF4" s="1699"/>
      <c r="CG4" s="1699"/>
      <c r="CH4" s="1699"/>
      <c r="CI4" s="1699"/>
      <c r="CJ4" s="1699"/>
      <c r="CK4" s="1699"/>
      <c r="CL4" s="1699"/>
      <c r="CM4" s="1699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>
      <c r="B6" s="2241" t="s">
        <v>2</v>
      </c>
      <c r="C6" s="2242"/>
      <c r="D6" s="2242"/>
      <c r="E6" s="2242"/>
      <c r="F6" s="2242"/>
      <c r="G6" s="2242"/>
      <c r="H6" s="2242"/>
      <c r="I6" s="2242"/>
      <c r="J6" s="2242"/>
      <c r="K6" s="2242"/>
      <c r="L6" s="2242"/>
      <c r="M6" s="2242"/>
      <c r="N6" s="2242"/>
      <c r="O6" s="2242"/>
      <c r="P6" s="2242"/>
      <c r="Q6" s="2242"/>
      <c r="R6" s="2242"/>
      <c r="S6" s="2242"/>
      <c r="T6" s="2242"/>
      <c r="U6" s="2242"/>
      <c r="V6" s="2244" t="s">
        <v>28</v>
      </c>
      <c r="W6" s="2245"/>
      <c r="X6" s="2245"/>
      <c r="Y6" s="2245"/>
      <c r="Z6" s="2245"/>
      <c r="AA6" s="2245"/>
      <c r="AB6" s="2245"/>
      <c r="AC6" s="2245"/>
      <c r="AD6" s="2245"/>
      <c r="AE6" s="2245"/>
      <c r="AF6" s="2245"/>
      <c r="AG6" s="2245"/>
      <c r="AH6" s="2245"/>
      <c r="AI6" s="2245"/>
      <c r="AJ6" s="2245"/>
      <c r="AK6" s="2245"/>
      <c r="AL6" s="2245"/>
      <c r="AM6" s="2245"/>
      <c r="AN6" s="2245"/>
      <c r="AO6" s="2246"/>
      <c r="AP6" s="2253" t="s">
        <v>3</v>
      </c>
      <c r="AQ6" s="2253"/>
      <c r="AR6" s="2253"/>
      <c r="AS6" s="2253"/>
      <c r="AT6" s="2253"/>
      <c r="AU6" s="2253"/>
      <c r="AV6" s="2253"/>
      <c r="AW6" s="2253"/>
      <c r="AX6" s="2253"/>
      <c r="AY6" s="2253"/>
      <c r="AZ6" s="2253"/>
      <c r="BA6" s="2253"/>
      <c r="BB6" s="2253"/>
      <c r="BC6" s="2253"/>
      <c r="BD6" s="2253"/>
      <c r="BE6" s="2253"/>
      <c r="BF6" s="2253"/>
      <c r="BG6" s="2253"/>
      <c r="BH6" s="2253"/>
      <c r="BI6" s="2253"/>
      <c r="BJ6" s="2253"/>
      <c r="BK6" s="2253"/>
      <c r="BL6" s="2253"/>
      <c r="BM6" s="2253"/>
      <c r="BN6" s="2253"/>
      <c r="BO6" s="2253"/>
      <c r="BP6" s="2253"/>
      <c r="BQ6" s="2253"/>
      <c r="BR6" s="2253"/>
      <c r="BS6" s="2253"/>
      <c r="BT6" s="2253"/>
      <c r="BU6" s="2253"/>
      <c r="BV6" s="2253"/>
      <c r="BW6" s="2253"/>
      <c r="BX6" s="2253"/>
      <c r="BY6" s="2253"/>
      <c r="BZ6" s="2253"/>
      <c r="CA6" s="2253"/>
      <c r="CB6" s="2253"/>
      <c r="CC6" s="2253"/>
      <c r="CD6" s="2244" t="s">
        <v>29</v>
      </c>
      <c r="CE6" s="2245"/>
      <c r="CF6" s="2245"/>
      <c r="CG6" s="2245"/>
      <c r="CH6" s="2245"/>
      <c r="CI6" s="2245"/>
      <c r="CJ6" s="2245"/>
      <c r="CK6" s="2245"/>
      <c r="CL6" s="2245"/>
      <c r="CM6" s="2245"/>
      <c r="CN6" s="2245"/>
      <c r="CO6" s="2245"/>
      <c r="CP6" s="2245"/>
      <c r="CQ6" s="2245"/>
      <c r="CR6" s="2245"/>
      <c r="CS6" s="2245"/>
      <c r="CT6" s="2245"/>
      <c r="CU6" s="2245"/>
      <c r="CV6" s="2245"/>
      <c r="CW6" s="2254"/>
    </row>
    <row r="7" spans="1:103" ht="15" customHeight="1">
      <c r="B7" s="2243"/>
      <c r="C7" s="1653"/>
      <c r="D7" s="1653"/>
      <c r="E7" s="1653"/>
      <c r="F7" s="1653"/>
      <c r="G7" s="1653"/>
      <c r="H7" s="1653"/>
      <c r="I7" s="1653"/>
      <c r="J7" s="1653"/>
      <c r="K7" s="1653"/>
      <c r="L7" s="1653"/>
      <c r="M7" s="1653"/>
      <c r="N7" s="1653"/>
      <c r="O7" s="1653"/>
      <c r="P7" s="1653"/>
      <c r="Q7" s="1653"/>
      <c r="R7" s="1653"/>
      <c r="S7" s="1653"/>
      <c r="T7" s="1653"/>
      <c r="U7" s="1653"/>
      <c r="V7" s="2247"/>
      <c r="W7" s="2248"/>
      <c r="X7" s="2248"/>
      <c r="Y7" s="2248"/>
      <c r="Z7" s="2248"/>
      <c r="AA7" s="2248"/>
      <c r="AB7" s="2248"/>
      <c r="AC7" s="2248"/>
      <c r="AD7" s="2248"/>
      <c r="AE7" s="2248"/>
      <c r="AF7" s="2248"/>
      <c r="AG7" s="2248"/>
      <c r="AH7" s="2248"/>
      <c r="AI7" s="2248"/>
      <c r="AJ7" s="2248"/>
      <c r="AK7" s="2248"/>
      <c r="AL7" s="2248"/>
      <c r="AM7" s="2248"/>
      <c r="AN7" s="2248"/>
      <c r="AO7" s="2249"/>
      <c r="AP7" s="1650" t="s">
        <v>4</v>
      </c>
      <c r="AQ7" s="1650"/>
      <c r="AR7" s="1650"/>
      <c r="AS7" s="1650"/>
      <c r="AT7" s="1651"/>
      <c r="AU7" s="1649" t="s">
        <v>5</v>
      </c>
      <c r="AV7" s="1650"/>
      <c r="AW7" s="1650"/>
      <c r="AX7" s="1650"/>
      <c r="AY7" s="1650"/>
      <c r="AZ7" s="1650"/>
      <c r="BA7" s="1650"/>
      <c r="BB7" s="1650"/>
      <c r="BC7" s="1650"/>
      <c r="BD7" s="1650"/>
      <c r="BE7" s="1650"/>
      <c r="BF7" s="1650"/>
      <c r="BG7" s="1650"/>
      <c r="BH7" s="1650"/>
      <c r="BI7" s="1651"/>
      <c r="BJ7" s="2261" t="s">
        <v>6</v>
      </c>
      <c r="BK7" s="2262"/>
      <c r="BL7" s="2262"/>
      <c r="BM7" s="2262"/>
      <c r="BN7" s="2262"/>
      <c r="BO7" s="2261" t="s">
        <v>7</v>
      </c>
      <c r="BP7" s="2262"/>
      <c r="BQ7" s="2262"/>
      <c r="BR7" s="2262"/>
      <c r="BS7" s="2263"/>
      <c r="BT7" s="2261" t="s">
        <v>8</v>
      </c>
      <c r="BU7" s="2262"/>
      <c r="BV7" s="2262"/>
      <c r="BW7" s="2262"/>
      <c r="BX7" s="2262"/>
      <c r="BY7" s="2262"/>
      <c r="BZ7" s="2262"/>
      <c r="CA7" s="2262"/>
      <c r="CB7" s="2262"/>
      <c r="CC7" s="2262"/>
      <c r="CD7" s="2247"/>
      <c r="CE7" s="2248"/>
      <c r="CF7" s="2248"/>
      <c r="CG7" s="2248"/>
      <c r="CH7" s="2248"/>
      <c r="CI7" s="2248"/>
      <c r="CJ7" s="2248"/>
      <c r="CK7" s="2248"/>
      <c r="CL7" s="2248"/>
      <c r="CM7" s="2248"/>
      <c r="CN7" s="2248"/>
      <c r="CO7" s="2248"/>
      <c r="CP7" s="2248"/>
      <c r="CQ7" s="2248"/>
      <c r="CR7" s="2248"/>
      <c r="CS7" s="2248"/>
      <c r="CT7" s="2248"/>
      <c r="CU7" s="2248"/>
      <c r="CV7" s="2248"/>
      <c r="CW7" s="2255"/>
    </row>
    <row r="8" spans="1:103" ht="15" customHeight="1">
      <c r="B8" s="2257" t="s">
        <v>9</v>
      </c>
      <c r="C8" s="1650"/>
      <c r="D8" s="1650"/>
      <c r="E8" s="1650"/>
      <c r="F8" s="1650"/>
      <c r="G8" s="1650"/>
      <c r="H8" s="1650"/>
      <c r="I8" s="1650"/>
      <c r="J8" s="1650"/>
      <c r="K8" s="1650"/>
      <c r="L8" s="1650"/>
      <c r="M8" s="1650"/>
      <c r="N8" s="1650"/>
      <c r="O8" s="1650"/>
      <c r="P8" s="1651"/>
      <c r="Q8" s="1649" t="s">
        <v>10</v>
      </c>
      <c r="R8" s="1651"/>
      <c r="S8" s="1649" t="s">
        <v>27</v>
      </c>
      <c r="T8" s="1650"/>
      <c r="U8" s="1650"/>
      <c r="V8" s="2250"/>
      <c r="W8" s="2251"/>
      <c r="X8" s="2251"/>
      <c r="Y8" s="2251"/>
      <c r="Z8" s="2251"/>
      <c r="AA8" s="2251"/>
      <c r="AB8" s="2251"/>
      <c r="AC8" s="2251"/>
      <c r="AD8" s="2251"/>
      <c r="AE8" s="2251"/>
      <c r="AF8" s="2251"/>
      <c r="AG8" s="2251"/>
      <c r="AH8" s="2251"/>
      <c r="AI8" s="2251"/>
      <c r="AJ8" s="2251"/>
      <c r="AK8" s="2251"/>
      <c r="AL8" s="2251"/>
      <c r="AM8" s="2251"/>
      <c r="AN8" s="2251"/>
      <c r="AO8" s="2252"/>
      <c r="AP8" s="2259"/>
      <c r="AQ8" s="2259"/>
      <c r="AR8" s="2259"/>
      <c r="AS8" s="2259"/>
      <c r="AT8" s="2260"/>
      <c r="AU8" s="1652"/>
      <c r="AV8" s="1653"/>
      <c r="AW8" s="1653"/>
      <c r="AX8" s="1653"/>
      <c r="AY8" s="1653"/>
      <c r="AZ8" s="1653"/>
      <c r="BA8" s="1653"/>
      <c r="BB8" s="1653"/>
      <c r="BC8" s="1653"/>
      <c r="BD8" s="1653"/>
      <c r="BE8" s="1653"/>
      <c r="BF8" s="1653"/>
      <c r="BG8" s="1653"/>
      <c r="BH8" s="1653"/>
      <c r="BI8" s="1654"/>
      <c r="BJ8" s="2247"/>
      <c r="BK8" s="2248"/>
      <c r="BL8" s="2248"/>
      <c r="BM8" s="2248"/>
      <c r="BN8" s="2248"/>
      <c r="BO8" s="2247"/>
      <c r="BP8" s="2248"/>
      <c r="BQ8" s="2248"/>
      <c r="BR8" s="2248"/>
      <c r="BS8" s="2249"/>
      <c r="BT8" s="2250"/>
      <c r="BU8" s="2251"/>
      <c r="BV8" s="2251"/>
      <c r="BW8" s="2251"/>
      <c r="BX8" s="2251"/>
      <c r="BY8" s="2251"/>
      <c r="BZ8" s="2251"/>
      <c r="CA8" s="2251"/>
      <c r="CB8" s="2251"/>
      <c r="CC8" s="2251"/>
      <c r="CD8" s="2250"/>
      <c r="CE8" s="2251"/>
      <c r="CF8" s="2251"/>
      <c r="CG8" s="2251"/>
      <c r="CH8" s="2251"/>
      <c r="CI8" s="2251"/>
      <c r="CJ8" s="2251"/>
      <c r="CK8" s="2251"/>
      <c r="CL8" s="2251"/>
      <c r="CM8" s="2251"/>
      <c r="CN8" s="2251"/>
      <c r="CO8" s="2251"/>
      <c r="CP8" s="2251"/>
      <c r="CQ8" s="2251"/>
      <c r="CR8" s="2251"/>
      <c r="CS8" s="2251"/>
      <c r="CT8" s="2251"/>
      <c r="CU8" s="2251"/>
      <c r="CV8" s="2251"/>
      <c r="CW8" s="2256"/>
      <c r="CY8" s="437" t="s">
        <v>1344</v>
      </c>
    </row>
    <row r="9" spans="1:103" ht="15" customHeight="1">
      <c r="B9" s="2258"/>
      <c r="C9" s="2259"/>
      <c r="D9" s="2259"/>
      <c r="E9" s="2259"/>
      <c r="F9" s="2259"/>
      <c r="G9" s="2259"/>
      <c r="H9" s="2259"/>
      <c r="I9" s="2259"/>
      <c r="J9" s="2259"/>
      <c r="K9" s="2259"/>
      <c r="L9" s="2259"/>
      <c r="M9" s="2259"/>
      <c r="N9" s="2259"/>
      <c r="O9" s="2259"/>
      <c r="P9" s="2260"/>
      <c r="Q9" s="2265"/>
      <c r="R9" s="2260"/>
      <c r="S9" s="2265"/>
      <c r="T9" s="2259"/>
      <c r="U9" s="2260"/>
      <c r="V9" s="2261" t="s">
        <v>11</v>
      </c>
      <c r="W9" s="2262"/>
      <c r="X9" s="2262"/>
      <c r="Y9" s="2262"/>
      <c r="Z9" s="2263"/>
      <c r="AA9" s="2261" t="s">
        <v>12</v>
      </c>
      <c r="AB9" s="2262"/>
      <c r="AC9" s="2262"/>
      <c r="AD9" s="2262"/>
      <c r="AE9" s="2263"/>
      <c r="AF9" s="2261" t="s">
        <v>1481</v>
      </c>
      <c r="AG9" s="2262"/>
      <c r="AH9" s="2262"/>
      <c r="AI9" s="2262"/>
      <c r="AJ9" s="2263"/>
      <c r="AK9" s="2261" t="s">
        <v>13</v>
      </c>
      <c r="AL9" s="2262"/>
      <c r="AM9" s="2262"/>
      <c r="AN9" s="2262"/>
      <c r="AO9" s="2263"/>
      <c r="AP9" s="2265"/>
      <c r="AQ9" s="2259"/>
      <c r="AR9" s="2259"/>
      <c r="AS9" s="2259"/>
      <c r="AT9" s="2260"/>
      <c r="AU9" s="2261" t="s">
        <v>11</v>
      </c>
      <c r="AV9" s="2262"/>
      <c r="AW9" s="2262"/>
      <c r="AX9" s="2262"/>
      <c r="AY9" s="2263"/>
      <c r="AZ9" s="2261" t="s">
        <v>14</v>
      </c>
      <c r="BA9" s="2262"/>
      <c r="BB9" s="2262"/>
      <c r="BC9" s="2262"/>
      <c r="BD9" s="2263"/>
      <c r="BE9" s="2261" t="s">
        <v>1481</v>
      </c>
      <c r="BF9" s="2262"/>
      <c r="BG9" s="2262"/>
      <c r="BH9" s="2262"/>
      <c r="BI9" s="2263"/>
      <c r="BJ9" s="2247"/>
      <c r="BK9" s="2248"/>
      <c r="BL9" s="2248"/>
      <c r="BM9" s="2248"/>
      <c r="BN9" s="2248"/>
      <c r="BO9" s="2247"/>
      <c r="BP9" s="2248"/>
      <c r="BQ9" s="2248"/>
      <c r="BR9" s="2248"/>
      <c r="BS9" s="2249"/>
      <c r="BT9" s="2261" t="s">
        <v>11</v>
      </c>
      <c r="BU9" s="2262"/>
      <c r="BV9" s="2262"/>
      <c r="BW9" s="2262"/>
      <c r="BX9" s="2263"/>
      <c r="BY9" s="2248" t="s">
        <v>12</v>
      </c>
      <c r="BZ9" s="2248"/>
      <c r="CA9" s="2248"/>
      <c r="CB9" s="2248"/>
      <c r="CC9" s="2249"/>
      <c r="CD9" s="2261" t="s">
        <v>11</v>
      </c>
      <c r="CE9" s="2262"/>
      <c r="CF9" s="2262"/>
      <c r="CG9" s="2262"/>
      <c r="CH9" s="2263"/>
      <c r="CI9" s="2261" t="s">
        <v>14</v>
      </c>
      <c r="CJ9" s="2262"/>
      <c r="CK9" s="2262"/>
      <c r="CL9" s="2262"/>
      <c r="CM9" s="2263"/>
      <c r="CN9" s="2261" t="s">
        <v>1481</v>
      </c>
      <c r="CO9" s="2262"/>
      <c r="CP9" s="2262"/>
      <c r="CQ9" s="2262"/>
      <c r="CR9" s="2263"/>
      <c r="CS9" s="2261" t="s">
        <v>13</v>
      </c>
      <c r="CT9" s="2262"/>
      <c r="CU9" s="2262"/>
      <c r="CV9" s="2262"/>
      <c r="CW9" s="2264"/>
    </row>
    <row r="10" spans="1:103" ht="58.5" customHeight="1">
      <c r="B10" s="2243"/>
      <c r="C10" s="1653"/>
      <c r="D10" s="1653"/>
      <c r="E10" s="1653"/>
      <c r="F10" s="1653"/>
      <c r="G10" s="1653"/>
      <c r="H10" s="1653"/>
      <c r="I10" s="1653"/>
      <c r="J10" s="1653"/>
      <c r="K10" s="1653"/>
      <c r="L10" s="1653"/>
      <c r="M10" s="1653"/>
      <c r="N10" s="1653"/>
      <c r="O10" s="1653"/>
      <c r="P10" s="1654"/>
      <c r="Q10" s="1652"/>
      <c r="R10" s="1654"/>
      <c r="S10" s="1652"/>
      <c r="T10" s="1653"/>
      <c r="U10" s="1654"/>
      <c r="V10" s="2250"/>
      <c r="W10" s="2251"/>
      <c r="X10" s="2251"/>
      <c r="Y10" s="2251"/>
      <c r="Z10" s="2252"/>
      <c r="AA10" s="2250"/>
      <c r="AB10" s="2251"/>
      <c r="AC10" s="2251"/>
      <c r="AD10" s="2251"/>
      <c r="AE10" s="2252"/>
      <c r="AF10" s="2250"/>
      <c r="AG10" s="2251"/>
      <c r="AH10" s="2251"/>
      <c r="AI10" s="2251"/>
      <c r="AJ10" s="2252"/>
      <c r="AK10" s="2250"/>
      <c r="AL10" s="2251"/>
      <c r="AM10" s="2251"/>
      <c r="AN10" s="2251"/>
      <c r="AO10" s="2252"/>
      <c r="AP10" s="1652"/>
      <c r="AQ10" s="1653"/>
      <c r="AR10" s="1653"/>
      <c r="AS10" s="1653"/>
      <c r="AT10" s="1654"/>
      <c r="AU10" s="2250"/>
      <c r="AV10" s="2251"/>
      <c r="AW10" s="2251"/>
      <c r="AX10" s="2251"/>
      <c r="AY10" s="2252"/>
      <c r="AZ10" s="2250"/>
      <c r="BA10" s="2251"/>
      <c r="BB10" s="2251"/>
      <c r="BC10" s="2251"/>
      <c r="BD10" s="2252"/>
      <c r="BE10" s="2250"/>
      <c r="BF10" s="2251"/>
      <c r="BG10" s="2251"/>
      <c r="BH10" s="2251"/>
      <c r="BI10" s="2252"/>
      <c r="BJ10" s="2250"/>
      <c r="BK10" s="2251"/>
      <c r="BL10" s="2251"/>
      <c r="BM10" s="2251"/>
      <c r="BN10" s="2251"/>
      <c r="BO10" s="2250"/>
      <c r="BP10" s="2251"/>
      <c r="BQ10" s="2251"/>
      <c r="BR10" s="2251"/>
      <c r="BS10" s="2252"/>
      <c r="BT10" s="2250"/>
      <c r="BU10" s="2251"/>
      <c r="BV10" s="2251"/>
      <c r="BW10" s="2251"/>
      <c r="BX10" s="2252"/>
      <c r="BY10" s="2251"/>
      <c r="BZ10" s="2251"/>
      <c r="CA10" s="2251"/>
      <c r="CB10" s="2251"/>
      <c r="CC10" s="2252"/>
      <c r="CD10" s="2250"/>
      <c r="CE10" s="2251"/>
      <c r="CF10" s="2251"/>
      <c r="CG10" s="2251"/>
      <c r="CH10" s="2252"/>
      <c r="CI10" s="2250"/>
      <c r="CJ10" s="2251"/>
      <c r="CK10" s="2251"/>
      <c r="CL10" s="2251"/>
      <c r="CM10" s="2252"/>
      <c r="CN10" s="2250"/>
      <c r="CO10" s="2251"/>
      <c r="CP10" s="2251"/>
      <c r="CQ10" s="2251"/>
      <c r="CR10" s="2252"/>
      <c r="CS10" s="2250"/>
      <c r="CT10" s="2251"/>
      <c r="CU10" s="2251"/>
      <c r="CV10" s="2251"/>
      <c r="CW10" s="2256"/>
      <c r="CY10" s="285" t="s">
        <v>1346</v>
      </c>
    </row>
    <row r="11" spans="1:103" ht="14.25" customHeight="1" thickBot="1">
      <c r="B11" s="2240">
        <v>1</v>
      </c>
      <c r="C11" s="2233"/>
      <c r="D11" s="2233"/>
      <c r="E11" s="2233"/>
      <c r="F11" s="2233"/>
      <c r="G11" s="2233"/>
      <c r="H11" s="2233"/>
      <c r="I11" s="2233"/>
      <c r="J11" s="2233"/>
      <c r="K11" s="2233"/>
      <c r="L11" s="2233"/>
      <c r="M11" s="2233"/>
      <c r="N11" s="2233"/>
      <c r="O11" s="2233"/>
      <c r="P11" s="2235"/>
      <c r="Q11" s="2232">
        <v>2</v>
      </c>
      <c r="R11" s="2235"/>
      <c r="S11" s="2232">
        <v>3</v>
      </c>
      <c r="T11" s="2233"/>
      <c r="U11" s="2235"/>
      <c r="V11" s="2232">
        <v>4</v>
      </c>
      <c r="W11" s="2233"/>
      <c r="X11" s="2233"/>
      <c r="Y11" s="2233"/>
      <c r="Z11" s="2235"/>
      <c r="AA11" s="2232">
        <v>5</v>
      </c>
      <c r="AB11" s="2233"/>
      <c r="AC11" s="2233"/>
      <c r="AD11" s="2233"/>
      <c r="AE11" s="2235"/>
      <c r="AF11" s="2232">
        <v>6</v>
      </c>
      <c r="AG11" s="2233"/>
      <c r="AH11" s="2233"/>
      <c r="AI11" s="2233"/>
      <c r="AJ11" s="2235"/>
      <c r="AK11" s="2232">
        <v>7</v>
      </c>
      <c r="AL11" s="2233"/>
      <c r="AM11" s="2233"/>
      <c r="AN11" s="2233"/>
      <c r="AO11" s="2235"/>
      <c r="AP11" s="2232">
        <v>9</v>
      </c>
      <c r="AQ11" s="2233"/>
      <c r="AR11" s="2233"/>
      <c r="AS11" s="2233"/>
      <c r="AT11" s="2235"/>
      <c r="AU11" s="2232">
        <v>10</v>
      </c>
      <c r="AV11" s="2233"/>
      <c r="AW11" s="2233"/>
      <c r="AX11" s="2233"/>
      <c r="AY11" s="2235"/>
      <c r="AZ11" s="2232">
        <v>11</v>
      </c>
      <c r="BA11" s="2233"/>
      <c r="BB11" s="2233"/>
      <c r="BC11" s="2233"/>
      <c r="BD11" s="2235"/>
      <c r="BE11" s="2232">
        <v>12</v>
      </c>
      <c r="BF11" s="2233"/>
      <c r="BG11" s="2233"/>
      <c r="BH11" s="2233"/>
      <c r="BI11" s="2235"/>
      <c r="BJ11" s="2232">
        <v>13</v>
      </c>
      <c r="BK11" s="2233"/>
      <c r="BL11" s="2233"/>
      <c r="BM11" s="2233"/>
      <c r="BN11" s="2233"/>
      <c r="BO11" s="2232">
        <v>14</v>
      </c>
      <c r="BP11" s="2233"/>
      <c r="BQ11" s="2233"/>
      <c r="BR11" s="2233"/>
      <c r="BS11" s="2233"/>
      <c r="BT11" s="2232">
        <v>15</v>
      </c>
      <c r="BU11" s="2233"/>
      <c r="BV11" s="2233"/>
      <c r="BW11" s="2233"/>
      <c r="BX11" s="2233"/>
      <c r="BY11" s="2232">
        <v>16</v>
      </c>
      <c r="BZ11" s="2233"/>
      <c r="CA11" s="2233"/>
      <c r="CB11" s="2233"/>
      <c r="CC11" s="2233"/>
      <c r="CD11" s="2232">
        <v>17</v>
      </c>
      <c r="CE11" s="2233"/>
      <c r="CF11" s="2233"/>
      <c r="CG11" s="2233"/>
      <c r="CH11" s="2235"/>
      <c r="CI11" s="2232">
        <v>18</v>
      </c>
      <c r="CJ11" s="2233"/>
      <c r="CK11" s="2233"/>
      <c r="CL11" s="2233"/>
      <c r="CM11" s="2235"/>
      <c r="CN11" s="2232">
        <v>19</v>
      </c>
      <c r="CO11" s="2233"/>
      <c r="CP11" s="2233"/>
      <c r="CQ11" s="2233"/>
      <c r="CR11" s="2233"/>
      <c r="CS11" s="2232">
        <v>20</v>
      </c>
      <c r="CT11" s="2233"/>
      <c r="CU11" s="2233"/>
      <c r="CV11" s="2233"/>
      <c r="CW11" s="2234"/>
      <c r="CY11" s="518"/>
    </row>
    <row r="12" spans="1:103" ht="14.25" customHeight="1">
      <c r="B12" s="2236" t="s">
        <v>15</v>
      </c>
      <c r="C12" s="2237"/>
      <c r="D12" s="2237"/>
      <c r="E12" s="2237"/>
      <c r="F12" s="2237"/>
      <c r="G12" s="2237"/>
      <c r="H12" s="2237"/>
      <c r="I12" s="2237"/>
      <c r="J12" s="2237"/>
      <c r="K12" s="2237"/>
      <c r="L12" s="2237"/>
      <c r="M12" s="2237"/>
      <c r="N12" s="2237"/>
      <c r="O12" s="2237"/>
      <c r="P12" s="2237"/>
      <c r="Q12" s="2226">
        <v>5100</v>
      </c>
      <c r="R12" s="2227"/>
      <c r="S12" s="2228" t="s">
        <v>1355</v>
      </c>
      <c r="T12" s="2229"/>
      <c r="U12" s="2229"/>
      <c r="V12" s="2223">
        <f>V14+V25+V27</f>
        <v>51796</v>
      </c>
      <c r="W12" s="2223"/>
      <c r="X12" s="2223"/>
      <c r="Y12" s="2223"/>
      <c r="Z12" s="2223"/>
      <c r="AA12" s="70" t="s">
        <v>39</v>
      </c>
      <c r="AB12" s="2188">
        <f>AB14+AB25+AB27</f>
        <v>24447</v>
      </c>
      <c r="AC12" s="2188"/>
      <c r="AD12" s="2188"/>
      <c r="AE12" s="71" t="s">
        <v>40</v>
      </c>
      <c r="AF12" s="70" t="s">
        <v>39</v>
      </c>
      <c r="AG12" s="2188">
        <f>AG14+AG25+AG27</f>
        <v>0</v>
      </c>
      <c r="AH12" s="2188"/>
      <c r="AI12" s="2188"/>
      <c r="AJ12" s="71" t="s">
        <v>40</v>
      </c>
      <c r="AK12" s="286"/>
      <c r="AL12" s="2188">
        <f>AL14+AL25+AL27</f>
        <v>27349</v>
      </c>
      <c r="AM12" s="2188"/>
      <c r="AN12" s="2188"/>
      <c r="AO12" s="287"/>
      <c r="AP12" s="2223">
        <f>AP14+AP25+AP27</f>
        <v>5499</v>
      </c>
      <c r="AQ12" s="2223"/>
      <c r="AR12" s="2223"/>
      <c r="AS12" s="2223"/>
      <c r="AT12" s="2223"/>
      <c r="AU12" s="70" t="s">
        <v>39</v>
      </c>
      <c r="AV12" s="2188">
        <f>AV14+AV25+AV27</f>
        <v>0</v>
      </c>
      <c r="AW12" s="2188"/>
      <c r="AX12" s="2188"/>
      <c r="AY12" s="71" t="s">
        <v>40</v>
      </c>
      <c r="AZ12" s="70"/>
      <c r="BA12" s="2188">
        <f>BA14+BA25+BA27</f>
        <v>0</v>
      </c>
      <c r="BB12" s="2188"/>
      <c r="BC12" s="2188"/>
      <c r="BD12" s="71"/>
      <c r="BE12" s="70"/>
      <c r="BF12" s="2188">
        <f>BF14+BF25+BF27</f>
        <v>0</v>
      </c>
      <c r="BG12" s="2188"/>
      <c r="BH12" s="2188"/>
      <c r="BI12" s="71"/>
      <c r="BJ12" s="70" t="s">
        <v>39</v>
      </c>
      <c r="BK12" s="2188">
        <f>BK14+BK25+BK27</f>
        <v>5423</v>
      </c>
      <c r="BL12" s="2188"/>
      <c r="BM12" s="2188"/>
      <c r="BN12" s="71" t="s">
        <v>40</v>
      </c>
      <c r="BO12" s="70"/>
      <c r="BP12" s="2188">
        <f>BP14+BP25+BP27</f>
        <v>0</v>
      </c>
      <c r="BQ12" s="2188"/>
      <c r="BR12" s="2188"/>
      <c r="BS12" s="71"/>
      <c r="BT12" s="2223">
        <f>BT14+BT25+BT27</f>
        <v>0</v>
      </c>
      <c r="BU12" s="2223"/>
      <c r="BV12" s="2223"/>
      <c r="BW12" s="2223"/>
      <c r="BX12" s="2223"/>
      <c r="BY12" s="2223">
        <f>BY14+BY25+BY27</f>
        <v>0</v>
      </c>
      <c r="BZ12" s="2223"/>
      <c r="CA12" s="2223"/>
      <c r="CB12" s="2223"/>
      <c r="CC12" s="2223"/>
      <c r="CD12" s="2223">
        <f>CD14+CD25+CD27</f>
        <v>57295</v>
      </c>
      <c r="CE12" s="2223"/>
      <c r="CF12" s="2223"/>
      <c r="CG12" s="2223"/>
      <c r="CH12" s="2223"/>
      <c r="CI12" s="70" t="s">
        <v>39</v>
      </c>
      <c r="CJ12" s="2188">
        <f>CJ14+CJ25+CJ27</f>
        <v>29870</v>
      </c>
      <c r="CK12" s="2188"/>
      <c r="CL12" s="2188"/>
      <c r="CM12" s="71" t="s">
        <v>40</v>
      </c>
      <c r="CN12" s="70" t="s">
        <v>39</v>
      </c>
      <c r="CO12" s="2188">
        <f>CO14+CO25+CO27</f>
        <v>0</v>
      </c>
      <c r="CP12" s="2188"/>
      <c r="CQ12" s="2188"/>
      <c r="CR12" s="71" t="s">
        <v>40</v>
      </c>
      <c r="CS12" s="288"/>
      <c r="CT12" s="2230">
        <f>Ф1!DJ20-Ф1!DJ23</f>
        <v>27425</v>
      </c>
      <c r="CU12" s="2230"/>
      <c r="CV12" s="2230"/>
      <c r="CW12" s="289"/>
      <c r="CY12" s="159">
        <f>CD12-CJ12-CO12</f>
        <v>27425</v>
      </c>
    </row>
    <row r="13" spans="1:103" ht="15" customHeight="1" thickBot="1">
      <c r="A13" s="585" t="s">
        <v>1373</v>
      </c>
      <c r="B13" s="2238"/>
      <c r="C13" s="2239"/>
      <c r="D13" s="2239"/>
      <c r="E13" s="2239"/>
      <c r="F13" s="2239"/>
      <c r="G13" s="2239"/>
      <c r="H13" s="2239"/>
      <c r="I13" s="2239"/>
      <c r="J13" s="2239"/>
      <c r="K13" s="2239"/>
      <c r="L13" s="2239"/>
      <c r="M13" s="2239"/>
      <c r="N13" s="2239"/>
      <c r="O13" s="2239"/>
      <c r="P13" s="2239"/>
      <c r="Q13" s="1706">
        <v>5110</v>
      </c>
      <c r="R13" s="1708"/>
      <c r="S13" s="2203" t="s">
        <v>1356</v>
      </c>
      <c r="T13" s="2204"/>
      <c r="U13" s="2204"/>
      <c r="V13" s="2231">
        <f>V15+V26+V28</f>
        <v>51702</v>
      </c>
      <c r="W13" s="2231"/>
      <c r="X13" s="2231"/>
      <c r="Y13" s="2231"/>
      <c r="Z13" s="2231"/>
      <c r="AA13" s="76" t="s">
        <v>39</v>
      </c>
      <c r="AB13" s="2200">
        <f>AB15+AB26+AB28</f>
        <v>16024</v>
      </c>
      <c r="AC13" s="2200"/>
      <c r="AD13" s="2200"/>
      <c r="AE13" s="77" t="s">
        <v>40</v>
      </c>
      <c r="AF13" s="76" t="s">
        <v>39</v>
      </c>
      <c r="AG13" s="2200">
        <f>AG15+AG26+AG28</f>
        <v>0</v>
      </c>
      <c r="AH13" s="2200"/>
      <c r="AI13" s="2200"/>
      <c r="AJ13" s="77" t="s">
        <v>40</v>
      </c>
      <c r="AK13" s="290"/>
      <c r="AL13" s="2200">
        <f>AL15+AL26+AL28</f>
        <v>35678</v>
      </c>
      <c r="AM13" s="2200"/>
      <c r="AN13" s="2200"/>
      <c r="AO13" s="291"/>
      <c r="AP13" s="2231">
        <f>AP15+AP26+AP28</f>
        <v>94</v>
      </c>
      <c r="AQ13" s="2231"/>
      <c r="AR13" s="2231"/>
      <c r="AS13" s="2231"/>
      <c r="AT13" s="2231"/>
      <c r="AU13" s="76" t="s">
        <v>39</v>
      </c>
      <c r="AV13" s="2200">
        <f>AV15+AV26+AV28</f>
        <v>0</v>
      </c>
      <c r="AW13" s="2200"/>
      <c r="AX13" s="2200"/>
      <c r="AY13" s="77" t="s">
        <v>40</v>
      </c>
      <c r="AZ13" s="76"/>
      <c r="BA13" s="2200">
        <f>BA15+BA26+BA28</f>
        <v>0</v>
      </c>
      <c r="BB13" s="2200"/>
      <c r="BC13" s="2200"/>
      <c r="BD13" s="77"/>
      <c r="BE13" s="76"/>
      <c r="BF13" s="2200">
        <f>BF15+BF26+BF28</f>
        <v>0</v>
      </c>
      <c r="BG13" s="2200"/>
      <c r="BH13" s="2200"/>
      <c r="BI13" s="77"/>
      <c r="BJ13" s="76" t="s">
        <v>39</v>
      </c>
      <c r="BK13" s="2200">
        <f>BK15+BK26+BK28</f>
        <v>8423</v>
      </c>
      <c r="BL13" s="2200"/>
      <c r="BM13" s="2200"/>
      <c r="BN13" s="77" t="s">
        <v>40</v>
      </c>
      <c r="BO13" s="76"/>
      <c r="BP13" s="2200">
        <f>BP15+BP26+BP28</f>
        <v>0</v>
      </c>
      <c r="BQ13" s="2200"/>
      <c r="BR13" s="2200"/>
      <c r="BS13" s="77"/>
      <c r="BT13" s="2231">
        <f>BT15+BT26+BT28</f>
        <v>0</v>
      </c>
      <c r="BU13" s="2231"/>
      <c r="BV13" s="2231"/>
      <c r="BW13" s="2231"/>
      <c r="BX13" s="2231"/>
      <c r="BY13" s="2231">
        <f>BY15+BY26+BY28</f>
        <v>0</v>
      </c>
      <c r="BZ13" s="2231"/>
      <c r="CA13" s="2231"/>
      <c r="CB13" s="2231"/>
      <c r="CC13" s="2231"/>
      <c r="CD13" s="2231">
        <f>CD15+CD26+CD28</f>
        <v>51796</v>
      </c>
      <c r="CE13" s="2231"/>
      <c r="CF13" s="2231"/>
      <c r="CG13" s="2231"/>
      <c r="CH13" s="2231"/>
      <c r="CI13" s="76" t="s">
        <v>39</v>
      </c>
      <c r="CJ13" s="2200">
        <f>CJ15+CJ26+CJ28</f>
        <v>24447</v>
      </c>
      <c r="CK13" s="2200"/>
      <c r="CL13" s="2200"/>
      <c r="CM13" s="77" t="s">
        <v>40</v>
      </c>
      <c r="CN13" s="76" t="s">
        <v>39</v>
      </c>
      <c r="CO13" s="2200">
        <f>CO15+CO26+CO28</f>
        <v>0</v>
      </c>
      <c r="CP13" s="2200"/>
      <c r="CQ13" s="2200"/>
      <c r="CR13" s="77" t="s">
        <v>40</v>
      </c>
      <c r="CS13" s="292"/>
      <c r="CT13" s="2200">
        <f>Ф1!DY20-Ф1!DY23</f>
        <v>27349</v>
      </c>
      <c r="CU13" s="2200"/>
      <c r="CV13" s="2200"/>
      <c r="CW13" s="293"/>
      <c r="CY13" s="159">
        <f>CD13-CJ13-CO13</f>
        <v>27349</v>
      </c>
    </row>
    <row r="14" spans="1:103" ht="24.95" customHeight="1">
      <c r="B14" s="2224" t="s">
        <v>16</v>
      </c>
      <c r="C14" s="2225"/>
      <c r="D14" s="2225"/>
      <c r="E14" s="2225"/>
      <c r="F14" s="2225"/>
      <c r="G14" s="2225"/>
      <c r="H14" s="2225"/>
      <c r="I14" s="2225"/>
      <c r="J14" s="2225"/>
      <c r="K14" s="2225"/>
      <c r="L14" s="2225"/>
      <c r="M14" s="2225"/>
      <c r="N14" s="2225"/>
      <c r="O14" s="2225"/>
      <c r="P14" s="2225"/>
      <c r="Q14" s="2226">
        <v>5101</v>
      </c>
      <c r="R14" s="2227"/>
      <c r="S14" s="2228" t="s">
        <v>1355</v>
      </c>
      <c r="T14" s="2229"/>
      <c r="U14" s="2229"/>
      <c r="V14" s="2223">
        <f>V17+V19+V21+V23</f>
        <v>51796</v>
      </c>
      <c r="W14" s="2223"/>
      <c r="X14" s="2223"/>
      <c r="Y14" s="2223"/>
      <c r="Z14" s="2223"/>
      <c r="AA14" s="286" t="s">
        <v>39</v>
      </c>
      <c r="AB14" s="2188">
        <f>AB17+AB19+AB21+AB23</f>
        <v>24447</v>
      </c>
      <c r="AC14" s="2188"/>
      <c r="AD14" s="2188"/>
      <c r="AE14" s="287" t="s">
        <v>40</v>
      </c>
      <c r="AF14" s="286" t="s">
        <v>39</v>
      </c>
      <c r="AG14" s="2188">
        <f>AG17+AG19+AG21+AG23</f>
        <v>0</v>
      </c>
      <c r="AH14" s="2188"/>
      <c r="AI14" s="2188"/>
      <c r="AJ14" s="287" t="s">
        <v>40</v>
      </c>
      <c r="AK14" s="286"/>
      <c r="AL14" s="2188">
        <f>AL17+AL19+AL21+AL23</f>
        <v>27349</v>
      </c>
      <c r="AM14" s="2188"/>
      <c r="AN14" s="2188"/>
      <c r="AO14" s="287"/>
      <c r="AP14" s="2223">
        <f>AP17+AP19+AP21+AP23</f>
        <v>5499</v>
      </c>
      <c r="AQ14" s="2223"/>
      <c r="AR14" s="2223"/>
      <c r="AS14" s="2223"/>
      <c r="AT14" s="2223"/>
      <c r="AU14" s="286" t="s">
        <v>39</v>
      </c>
      <c r="AV14" s="2188">
        <f>AV17+AV19+AV21+AV23</f>
        <v>0</v>
      </c>
      <c r="AW14" s="2188"/>
      <c r="AX14" s="2188"/>
      <c r="AY14" s="287" t="s">
        <v>40</v>
      </c>
      <c r="AZ14" s="286"/>
      <c r="BA14" s="2188">
        <f>BA17+BA19+BA21+BA23</f>
        <v>0</v>
      </c>
      <c r="BB14" s="2188"/>
      <c r="BC14" s="2188"/>
      <c r="BD14" s="287"/>
      <c r="BE14" s="286"/>
      <c r="BF14" s="2188">
        <f>BF17+BF19+BF21+BF23</f>
        <v>0</v>
      </c>
      <c r="BG14" s="2188"/>
      <c r="BH14" s="2188"/>
      <c r="BI14" s="287"/>
      <c r="BJ14" s="286" t="s">
        <v>39</v>
      </c>
      <c r="BK14" s="2188">
        <f>BK17+BK19+BK21+BK23</f>
        <v>5423</v>
      </c>
      <c r="BL14" s="2188"/>
      <c r="BM14" s="2188"/>
      <c r="BN14" s="287" t="s">
        <v>40</v>
      </c>
      <c r="BO14" s="286"/>
      <c r="BP14" s="2188">
        <f>BP17+BP19+BP21+BP23</f>
        <v>0</v>
      </c>
      <c r="BQ14" s="2188"/>
      <c r="BR14" s="2188"/>
      <c r="BS14" s="287"/>
      <c r="BT14" s="2223">
        <f>BT17+BT19+BT21+BT23</f>
        <v>0</v>
      </c>
      <c r="BU14" s="2223"/>
      <c r="BV14" s="2223"/>
      <c r="BW14" s="2223"/>
      <c r="BX14" s="2223"/>
      <c r="BY14" s="2223">
        <f>BY17+BY19+BY21+BY23</f>
        <v>0</v>
      </c>
      <c r="BZ14" s="2223"/>
      <c r="CA14" s="2223"/>
      <c r="CB14" s="2223"/>
      <c r="CC14" s="2223"/>
      <c r="CD14" s="2223">
        <f>V14+AP14-AV14+BT14</f>
        <v>57295</v>
      </c>
      <c r="CE14" s="2223"/>
      <c r="CF14" s="2223"/>
      <c r="CG14" s="2223"/>
      <c r="CH14" s="2223"/>
      <c r="CI14" s="70" t="s">
        <v>39</v>
      </c>
      <c r="CJ14" s="2188">
        <f>ABS(AB14-BA14+BK14+BY14)</f>
        <v>29870</v>
      </c>
      <c r="CK14" s="2188"/>
      <c r="CL14" s="2188"/>
      <c r="CM14" s="71" t="s">
        <v>40</v>
      </c>
      <c r="CN14" s="70" t="s">
        <v>39</v>
      </c>
      <c r="CO14" s="2188">
        <f>ABS(AG14-BF14+BP14)</f>
        <v>0</v>
      </c>
      <c r="CP14" s="2188"/>
      <c r="CQ14" s="2188"/>
      <c r="CR14" s="71" t="s">
        <v>40</v>
      </c>
      <c r="CS14" s="70"/>
      <c r="CT14" s="2188">
        <f>CD14-CJ14-CO14</f>
        <v>27425</v>
      </c>
      <c r="CU14" s="2188"/>
      <c r="CV14" s="2188"/>
      <c r="CW14" s="72"/>
    </row>
    <row r="15" spans="1:103" ht="24.95" customHeight="1">
      <c r="B15" s="2201"/>
      <c r="C15" s="2202"/>
      <c r="D15" s="2202"/>
      <c r="E15" s="2202"/>
      <c r="F15" s="2202"/>
      <c r="G15" s="2202"/>
      <c r="H15" s="2202"/>
      <c r="I15" s="2202"/>
      <c r="J15" s="2202"/>
      <c r="K15" s="2202"/>
      <c r="L15" s="2202"/>
      <c r="M15" s="2202"/>
      <c r="N15" s="2202"/>
      <c r="O15" s="2202"/>
      <c r="P15" s="2202"/>
      <c r="Q15" s="1942">
        <v>5111</v>
      </c>
      <c r="R15" s="1954"/>
      <c r="S15" s="2203" t="s">
        <v>1356</v>
      </c>
      <c r="T15" s="2204"/>
      <c r="U15" s="2204"/>
      <c r="V15" s="2196">
        <f>V18+V20+V22+V24</f>
        <v>51702</v>
      </c>
      <c r="W15" s="2196"/>
      <c r="X15" s="2196"/>
      <c r="Y15" s="2196"/>
      <c r="Z15" s="2196"/>
      <c r="AA15" s="294" t="s">
        <v>39</v>
      </c>
      <c r="AB15" s="2189">
        <f>AB18+AB20+AB22+AB24</f>
        <v>16024</v>
      </c>
      <c r="AC15" s="2189"/>
      <c r="AD15" s="2189"/>
      <c r="AE15" s="295" t="s">
        <v>40</v>
      </c>
      <c r="AF15" s="294" t="s">
        <v>39</v>
      </c>
      <c r="AG15" s="2198">
        <f>AG18+AG20+AG22+AG24</f>
        <v>0</v>
      </c>
      <c r="AH15" s="2198"/>
      <c r="AI15" s="2198"/>
      <c r="AJ15" s="295" t="s">
        <v>40</v>
      </c>
      <c r="AK15" s="294"/>
      <c r="AL15" s="2198">
        <f>AL18+AL20+AL22+AL24</f>
        <v>35678</v>
      </c>
      <c r="AM15" s="2198"/>
      <c r="AN15" s="2198"/>
      <c r="AO15" s="295"/>
      <c r="AP15" s="2205">
        <f>AP18+AP20+AP22+AP24</f>
        <v>94</v>
      </c>
      <c r="AQ15" s="2205"/>
      <c r="AR15" s="2205"/>
      <c r="AS15" s="2205"/>
      <c r="AT15" s="2205"/>
      <c r="AU15" s="294" t="s">
        <v>39</v>
      </c>
      <c r="AV15" s="2189">
        <f>AV18+AV20+AV22+AV24</f>
        <v>0</v>
      </c>
      <c r="AW15" s="2189"/>
      <c r="AX15" s="2189"/>
      <c r="AY15" s="295" t="s">
        <v>40</v>
      </c>
      <c r="AZ15" s="294"/>
      <c r="BA15" s="2189">
        <f>BA18+BA20+BA22+BA24</f>
        <v>0</v>
      </c>
      <c r="BB15" s="2189"/>
      <c r="BC15" s="2189"/>
      <c r="BD15" s="295"/>
      <c r="BE15" s="294"/>
      <c r="BF15" s="2189">
        <f>BF18+BF20+BF22+BF24</f>
        <v>0</v>
      </c>
      <c r="BG15" s="2189"/>
      <c r="BH15" s="2189"/>
      <c r="BI15" s="295"/>
      <c r="BJ15" s="294" t="s">
        <v>39</v>
      </c>
      <c r="BK15" s="2189">
        <f>BK18+BK20+BK22+BK24</f>
        <v>8423</v>
      </c>
      <c r="BL15" s="2189"/>
      <c r="BM15" s="2189"/>
      <c r="BN15" s="295" t="s">
        <v>40</v>
      </c>
      <c r="BO15" s="294"/>
      <c r="BP15" s="2189">
        <f>BP18+BP20+BP22+BP24</f>
        <v>0</v>
      </c>
      <c r="BQ15" s="2189"/>
      <c r="BR15" s="2189"/>
      <c r="BS15" s="295"/>
      <c r="BT15" s="2196">
        <f>BT18+BT20+BT22+BT24</f>
        <v>0</v>
      </c>
      <c r="BU15" s="2196"/>
      <c r="BV15" s="2196"/>
      <c r="BW15" s="2196"/>
      <c r="BX15" s="2196"/>
      <c r="BY15" s="2196">
        <f>BY18+BY20+BY22+BY24</f>
        <v>0</v>
      </c>
      <c r="BZ15" s="2196"/>
      <c r="CA15" s="2196"/>
      <c r="CB15" s="2196"/>
      <c r="CC15" s="2196"/>
      <c r="CD15" s="2196">
        <f>V15+AP15-AV15+BT15</f>
        <v>51796</v>
      </c>
      <c r="CE15" s="2196"/>
      <c r="CF15" s="2196"/>
      <c r="CG15" s="2196"/>
      <c r="CH15" s="2196"/>
      <c r="CI15" s="73" t="s">
        <v>39</v>
      </c>
      <c r="CJ15" s="2198">
        <f>ABS(AB15-BA15+BK15+BY15)</f>
        <v>24447</v>
      </c>
      <c r="CK15" s="2198"/>
      <c r="CL15" s="2198"/>
      <c r="CM15" s="74" t="s">
        <v>40</v>
      </c>
      <c r="CN15" s="73" t="s">
        <v>39</v>
      </c>
      <c r="CO15" s="2198">
        <f>ABS(AG15-BF15+BP15)</f>
        <v>0</v>
      </c>
      <c r="CP15" s="2198"/>
      <c r="CQ15" s="2198"/>
      <c r="CR15" s="74" t="s">
        <v>40</v>
      </c>
      <c r="CS15" s="73"/>
      <c r="CT15" s="2198">
        <f>CD15-CJ15-CO15</f>
        <v>27349</v>
      </c>
      <c r="CU15" s="2198"/>
      <c r="CV15" s="2198"/>
      <c r="CW15" s="75"/>
    </row>
    <row r="16" spans="1:103" ht="15" customHeight="1">
      <c r="B16" s="2216" t="s">
        <v>17</v>
      </c>
      <c r="C16" s="2217"/>
      <c r="D16" s="2217"/>
      <c r="E16" s="2217"/>
      <c r="F16" s="2217"/>
      <c r="G16" s="2217"/>
      <c r="H16" s="2217"/>
      <c r="I16" s="2217"/>
      <c r="J16" s="2217"/>
      <c r="K16" s="2217"/>
      <c r="L16" s="2217"/>
      <c r="M16" s="2217"/>
      <c r="N16" s="2217"/>
      <c r="O16" s="2217"/>
      <c r="P16" s="2217"/>
      <c r="Q16" s="2218"/>
      <c r="R16" s="2219"/>
      <c r="S16" s="2220"/>
      <c r="T16" s="2221"/>
      <c r="U16" s="2221"/>
      <c r="V16" s="2195"/>
      <c r="W16" s="2195"/>
      <c r="X16" s="2195"/>
      <c r="Y16" s="2195"/>
      <c r="Z16" s="2195"/>
      <c r="AA16" s="2222"/>
      <c r="AB16" s="2222"/>
      <c r="AC16" s="2222"/>
      <c r="AD16" s="2222"/>
      <c r="AE16" s="2222"/>
      <c r="AF16" s="2222"/>
      <c r="AG16" s="2222"/>
      <c r="AH16" s="2222"/>
      <c r="AI16" s="2222"/>
      <c r="AJ16" s="2222"/>
      <c r="AK16" s="2222"/>
      <c r="AL16" s="2222"/>
      <c r="AM16" s="2222"/>
      <c r="AN16" s="2222"/>
      <c r="AO16" s="2222"/>
      <c r="AP16" s="1545"/>
      <c r="AQ16" s="1545"/>
      <c r="AR16" s="1545"/>
      <c r="AS16" s="1545"/>
      <c r="AT16" s="1545"/>
      <c r="AU16" s="1569"/>
      <c r="AV16" s="1569"/>
      <c r="AW16" s="1569"/>
      <c r="AX16" s="1569"/>
      <c r="AY16" s="1569"/>
      <c r="AZ16" s="2222"/>
      <c r="BA16" s="2222"/>
      <c r="BB16" s="2222"/>
      <c r="BC16" s="2222"/>
      <c r="BD16" s="2222"/>
      <c r="BE16" s="2222"/>
      <c r="BF16" s="2222"/>
      <c r="BG16" s="2222"/>
      <c r="BH16" s="2222"/>
      <c r="BI16" s="2222"/>
      <c r="BJ16" s="1569"/>
      <c r="BK16" s="1569"/>
      <c r="BL16" s="1569"/>
      <c r="BM16" s="1569"/>
      <c r="BN16" s="1569"/>
      <c r="BO16" s="1569"/>
      <c r="BP16" s="1569"/>
      <c r="BQ16" s="1569"/>
      <c r="BR16" s="1569"/>
      <c r="BS16" s="1569"/>
      <c r="BT16" s="1569"/>
      <c r="BU16" s="1569"/>
      <c r="BV16" s="1569"/>
      <c r="BW16" s="1569"/>
      <c r="BX16" s="1569"/>
      <c r="BY16" s="1569"/>
      <c r="BZ16" s="1569"/>
      <c r="CA16" s="1569"/>
      <c r="CB16" s="1569"/>
      <c r="CC16" s="1569"/>
      <c r="CD16" s="2214"/>
      <c r="CE16" s="2214"/>
      <c r="CF16" s="2214"/>
      <c r="CG16" s="2214"/>
      <c r="CH16" s="2214"/>
      <c r="CI16" s="1569"/>
      <c r="CJ16" s="1569"/>
      <c r="CK16" s="1569"/>
      <c r="CL16" s="1569"/>
      <c r="CM16" s="1569"/>
      <c r="CN16" s="1569"/>
      <c r="CO16" s="1569"/>
      <c r="CP16" s="1569"/>
      <c r="CQ16" s="1569"/>
      <c r="CR16" s="1569"/>
      <c r="CS16" s="1569"/>
      <c r="CT16" s="1569"/>
      <c r="CU16" s="1569"/>
      <c r="CV16" s="1569"/>
      <c r="CW16" s="2215"/>
    </row>
    <row r="17" spans="1:101" ht="20.100000000000001" customHeight="1">
      <c r="B17" s="2208" t="s">
        <v>18</v>
      </c>
      <c r="C17" s="2209"/>
      <c r="D17" s="2209"/>
      <c r="E17" s="2209"/>
      <c r="F17" s="2209"/>
      <c r="G17" s="2209"/>
      <c r="H17" s="2209"/>
      <c r="I17" s="2209"/>
      <c r="J17" s="2209"/>
      <c r="K17" s="2209"/>
      <c r="L17" s="2209"/>
      <c r="M17" s="2209"/>
      <c r="N17" s="2209"/>
      <c r="O17" s="2209"/>
      <c r="P17" s="2209"/>
      <c r="Q17" s="1942">
        <v>51011</v>
      </c>
      <c r="R17" s="1954"/>
      <c r="S17" s="2194" t="s">
        <v>1355</v>
      </c>
      <c r="T17" s="1569"/>
      <c r="U17" s="1569"/>
      <c r="V17" s="2205">
        <f>CD18</f>
        <v>54</v>
      </c>
      <c r="W17" s="2205"/>
      <c r="X17" s="2205"/>
      <c r="Y17" s="2205"/>
      <c r="Z17" s="2205"/>
      <c r="AA17" s="294" t="s">
        <v>39</v>
      </c>
      <c r="AB17" s="2198">
        <f>CJ18</f>
        <v>8</v>
      </c>
      <c r="AC17" s="2198"/>
      <c r="AD17" s="2198"/>
      <c r="AE17" s="295" t="s">
        <v>40</v>
      </c>
      <c r="AF17" s="294" t="s">
        <v>39</v>
      </c>
      <c r="AG17" s="2198">
        <f>CO18</f>
        <v>0</v>
      </c>
      <c r="AH17" s="2198"/>
      <c r="AI17" s="2198"/>
      <c r="AJ17" s="295" t="s">
        <v>40</v>
      </c>
      <c r="AK17" s="73"/>
      <c r="AL17" s="2198">
        <f>V17-AB17-AG17</f>
        <v>46</v>
      </c>
      <c r="AM17" s="2198"/>
      <c r="AN17" s="2198"/>
      <c r="AO17" s="74"/>
      <c r="AP17" s="2207">
        <v>97</v>
      </c>
      <c r="AQ17" s="2207"/>
      <c r="AR17" s="2207"/>
      <c r="AS17" s="2207"/>
      <c r="AT17" s="2207"/>
      <c r="AU17" s="73" t="s">
        <v>39</v>
      </c>
      <c r="AV17" s="2190"/>
      <c r="AW17" s="2190"/>
      <c r="AX17" s="2190"/>
      <c r="AY17" s="74" t="s">
        <v>40</v>
      </c>
      <c r="AZ17" s="73"/>
      <c r="BA17" s="2190"/>
      <c r="BB17" s="2190"/>
      <c r="BC17" s="2190"/>
      <c r="BD17" s="74"/>
      <c r="BE17" s="73"/>
      <c r="BF17" s="2190"/>
      <c r="BG17" s="2190"/>
      <c r="BH17" s="2190"/>
      <c r="BI17" s="74"/>
      <c r="BJ17" s="73" t="s">
        <v>39</v>
      </c>
      <c r="BK17" s="2190">
        <v>16</v>
      </c>
      <c r="BL17" s="2190"/>
      <c r="BM17" s="2190"/>
      <c r="BN17" s="74" t="s">
        <v>40</v>
      </c>
      <c r="BO17" s="73"/>
      <c r="BP17" s="2190"/>
      <c r="BQ17" s="2190"/>
      <c r="BR17" s="2190"/>
      <c r="BS17" s="74"/>
      <c r="BT17" s="2207"/>
      <c r="BU17" s="2207"/>
      <c r="BV17" s="2207"/>
      <c r="BW17" s="2207"/>
      <c r="BX17" s="2207"/>
      <c r="BY17" s="2207"/>
      <c r="BZ17" s="2207"/>
      <c r="CA17" s="2207"/>
      <c r="CB17" s="2207"/>
      <c r="CC17" s="2207"/>
      <c r="CD17" s="2196">
        <f t="shared" ref="CD17:CD27" si="0">V17+AP17-AV17+BT17</f>
        <v>151</v>
      </c>
      <c r="CE17" s="2196"/>
      <c r="CF17" s="2196"/>
      <c r="CG17" s="2196"/>
      <c r="CH17" s="2196"/>
      <c r="CI17" s="73" t="s">
        <v>39</v>
      </c>
      <c r="CJ17" s="2198">
        <f>ABS(AB17-BA17+BK17+BY17)</f>
        <v>24</v>
      </c>
      <c r="CK17" s="2198"/>
      <c r="CL17" s="2198"/>
      <c r="CM17" s="74" t="s">
        <v>40</v>
      </c>
      <c r="CN17" s="73" t="s">
        <v>39</v>
      </c>
      <c r="CO17" s="2198">
        <f>ABS(AG17-BF17+BP17)</f>
        <v>0</v>
      </c>
      <c r="CP17" s="2198"/>
      <c r="CQ17" s="2198"/>
      <c r="CR17" s="74" t="s">
        <v>40</v>
      </c>
      <c r="CS17" s="73"/>
      <c r="CT17" s="2198">
        <f>CD17-CJ17-CO17</f>
        <v>127</v>
      </c>
      <c r="CU17" s="2198"/>
      <c r="CV17" s="2198"/>
      <c r="CW17" s="75"/>
    </row>
    <row r="18" spans="1:101" ht="20.100000000000001" customHeight="1">
      <c r="B18" s="2210"/>
      <c r="C18" s="2211"/>
      <c r="D18" s="2211"/>
      <c r="E18" s="2211"/>
      <c r="F18" s="2211"/>
      <c r="G18" s="2211"/>
      <c r="H18" s="2211"/>
      <c r="I18" s="2211"/>
      <c r="J18" s="2211"/>
      <c r="K18" s="2211"/>
      <c r="L18" s="2211"/>
      <c r="M18" s="2211"/>
      <c r="N18" s="2211"/>
      <c r="O18" s="2211"/>
      <c r="P18" s="2211"/>
      <c r="Q18" s="1942">
        <v>51111</v>
      </c>
      <c r="R18" s="1954"/>
      <c r="S18" s="2212" t="s">
        <v>1356</v>
      </c>
      <c r="T18" s="2213"/>
      <c r="U18" s="2213"/>
      <c r="V18" s="2195">
        <v>54</v>
      </c>
      <c r="W18" s="2195"/>
      <c r="X18" s="2195"/>
      <c r="Y18" s="2195"/>
      <c r="Z18" s="2195"/>
      <c r="AA18" s="73" t="s">
        <v>39</v>
      </c>
      <c r="AB18" s="2190">
        <v>3</v>
      </c>
      <c r="AC18" s="2190"/>
      <c r="AD18" s="2190"/>
      <c r="AE18" s="74" t="s">
        <v>40</v>
      </c>
      <c r="AF18" s="73" t="s">
        <v>39</v>
      </c>
      <c r="AG18" s="2190"/>
      <c r="AH18" s="2190"/>
      <c r="AI18" s="2190"/>
      <c r="AJ18" s="74" t="s">
        <v>40</v>
      </c>
      <c r="AK18" s="73"/>
      <c r="AL18" s="2198">
        <f t="shared" ref="AL18:AL28" si="1">V18-AB18-AG18</f>
        <v>51</v>
      </c>
      <c r="AM18" s="2198"/>
      <c r="AN18" s="2198"/>
      <c r="AO18" s="74"/>
      <c r="AP18" s="2207"/>
      <c r="AQ18" s="2207"/>
      <c r="AR18" s="2207"/>
      <c r="AS18" s="2207"/>
      <c r="AT18" s="2207"/>
      <c r="AU18" s="73" t="s">
        <v>39</v>
      </c>
      <c r="AV18" s="2190"/>
      <c r="AW18" s="2190"/>
      <c r="AX18" s="2190"/>
      <c r="AY18" s="74" t="s">
        <v>40</v>
      </c>
      <c r="AZ18" s="73"/>
      <c r="BA18" s="2190"/>
      <c r="BB18" s="2190"/>
      <c r="BC18" s="2190"/>
      <c r="BD18" s="74"/>
      <c r="BE18" s="73"/>
      <c r="BF18" s="2190"/>
      <c r="BG18" s="2190"/>
      <c r="BH18" s="2190"/>
      <c r="BI18" s="74"/>
      <c r="BJ18" s="73" t="s">
        <v>39</v>
      </c>
      <c r="BK18" s="2190">
        <v>5</v>
      </c>
      <c r="BL18" s="2190"/>
      <c r="BM18" s="2190"/>
      <c r="BN18" s="74" t="s">
        <v>40</v>
      </c>
      <c r="BO18" s="73"/>
      <c r="BP18" s="2190"/>
      <c r="BQ18" s="2190"/>
      <c r="BR18" s="2190"/>
      <c r="BS18" s="74"/>
      <c r="BT18" s="2207"/>
      <c r="BU18" s="2207"/>
      <c r="BV18" s="2207"/>
      <c r="BW18" s="2207"/>
      <c r="BX18" s="2207"/>
      <c r="BY18" s="2207"/>
      <c r="BZ18" s="2207"/>
      <c r="CA18" s="2207"/>
      <c r="CB18" s="2207"/>
      <c r="CC18" s="2207"/>
      <c r="CD18" s="2196">
        <f t="shared" si="0"/>
        <v>54</v>
      </c>
      <c r="CE18" s="2196"/>
      <c r="CF18" s="2196"/>
      <c r="CG18" s="2196"/>
      <c r="CH18" s="2196"/>
      <c r="CI18" s="73" t="s">
        <v>39</v>
      </c>
      <c r="CJ18" s="2198">
        <f t="shared" ref="CJ18:CJ27" si="2">ABS(AB18-BA18+BK18+BY18)</f>
        <v>8</v>
      </c>
      <c r="CK18" s="2198"/>
      <c r="CL18" s="2198"/>
      <c r="CM18" s="74" t="s">
        <v>40</v>
      </c>
      <c r="CN18" s="73" t="s">
        <v>39</v>
      </c>
      <c r="CO18" s="2198">
        <f t="shared" ref="CO18:CO27" si="3">ABS(AG18-BF18+BP18)</f>
        <v>0</v>
      </c>
      <c r="CP18" s="2198"/>
      <c r="CQ18" s="2198"/>
      <c r="CR18" s="74" t="s">
        <v>40</v>
      </c>
      <c r="CS18" s="73"/>
      <c r="CT18" s="2198">
        <f t="shared" ref="CT18:CT27" si="4">CD18-CJ18-CO18</f>
        <v>46</v>
      </c>
      <c r="CU18" s="2198"/>
      <c r="CV18" s="2198"/>
      <c r="CW18" s="75"/>
    </row>
    <row r="19" spans="1:101" ht="14.25" customHeight="1">
      <c r="B19" s="2208" t="s">
        <v>19</v>
      </c>
      <c r="C19" s="2209"/>
      <c r="D19" s="2209"/>
      <c r="E19" s="2209"/>
      <c r="F19" s="2209"/>
      <c r="G19" s="2209"/>
      <c r="H19" s="2209"/>
      <c r="I19" s="2209"/>
      <c r="J19" s="2209"/>
      <c r="K19" s="2209"/>
      <c r="L19" s="2209"/>
      <c r="M19" s="2209"/>
      <c r="N19" s="2209"/>
      <c r="O19" s="2209"/>
      <c r="P19" s="2209"/>
      <c r="Q19" s="1942">
        <v>51012</v>
      </c>
      <c r="R19" s="1954"/>
      <c r="S19" s="2194" t="s">
        <v>1355</v>
      </c>
      <c r="T19" s="1569"/>
      <c r="U19" s="1569"/>
      <c r="V19" s="2205">
        <f>CD20</f>
        <v>51523</v>
      </c>
      <c r="W19" s="2205"/>
      <c r="X19" s="2205"/>
      <c r="Y19" s="2205"/>
      <c r="Z19" s="2205"/>
      <c r="AA19" s="294" t="s">
        <v>39</v>
      </c>
      <c r="AB19" s="2198">
        <f>CJ20</f>
        <v>24381</v>
      </c>
      <c r="AC19" s="2198"/>
      <c r="AD19" s="2198"/>
      <c r="AE19" s="901" t="s">
        <v>40</v>
      </c>
      <c r="AF19" s="294" t="s">
        <v>39</v>
      </c>
      <c r="AG19" s="2198">
        <f>CO20</f>
        <v>0</v>
      </c>
      <c r="AH19" s="2198"/>
      <c r="AI19" s="2198"/>
      <c r="AJ19" s="295" t="s">
        <v>40</v>
      </c>
      <c r="AK19" s="73"/>
      <c r="AL19" s="2198">
        <f t="shared" si="1"/>
        <v>27142</v>
      </c>
      <c r="AM19" s="2198"/>
      <c r="AN19" s="2198"/>
      <c r="AO19" s="74"/>
      <c r="AP19" s="2207">
        <v>5402</v>
      </c>
      <c r="AQ19" s="2207"/>
      <c r="AR19" s="2207"/>
      <c r="AS19" s="2207"/>
      <c r="AT19" s="2207"/>
      <c r="AU19" s="73" t="s">
        <v>39</v>
      </c>
      <c r="AV19" s="2190"/>
      <c r="AW19" s="2190"/>
      <c r="AX19" s="2190"/>
      <c r="AY19" s="74" t="s">
        <v>40</v>
      </c>
      <c r="AZ19" s="73"/>
      <c r="BA19" s="2190"/>
      <c r="BB19" s="2190"/>
      <c r="BC19" s="2190"/>
      <c r="BD19" s="74"/>
      <c r="BE19" s="73"/>
      <c r="BF19" s="2190"/>
      <c r="BG19" s="2190"/>
      <c r="BH19" s="2190"/>
      <c r="BI19" s="74"/>
      <c r="BJ19" s="73" t="s">
        <v>39</v>
      </c>
      <c r="BK19" s="2190">
        <v>5378</v>
      </c>
      <c r="BL19" s="2190"/>
      <c r="BM19" s="2190"/>
      <c r="BN19" s="74" t="s">
        <v>40</v>
      </c>
      <c r="BO19" s="73"/>
      <c r="BP19" s="2190"/>
      <c r="BQ19" s="2190"/>
      <c r="BR19" s="2190"/>
      <c r="BS19" s="74"/>
      <c r="BT19" s="2207"/>
      <c r="BU19" s="2207"/>
      <c r="BV19" s="2207"/>
      <c r="BW19" s="2207"/>
      <c r="BX19" s="2207"/>
      <c r="BY19" s="2207"/>
      <c r="BZ19" s="2207"/>
      <c r="CA19" s="2207"/>
      <c r="CB19" s="2207"/>
      <c r="CC19" s="2207"/>
      <c r="CD19" s="2196">
        <f t="shared" si="0"/>
        <v>56925</v>
      </c>
      <c r="CE19" s="2196"/>
      <c r="CF19" s="2196"/>
      <c r="CG19" s="2196"/>
      <c r="CH19" s="2196"/>
      <c r="CI19" s="73" t="s">
        <v>39</v>
      </c>
      <c r="CJ19" s="2198">
        <f t="shared" si="2"/>
        <v>29759</v>
      </c>
      <c r="CK19" s="2198"/>
      <c r="CL19" s="2198"/>
      <c r="CM19" s="74" t="s">
        <v>40</v>
      </c>
      <c r="CN19" s="73" t="s">
        <v>39</v>
      </c>
      <c r="CO19" s="2198">
        <f t="shared" si="3"/>
        <v>0</v>
      </c>
      <c r="CP19" s="2198"/>
      <c r="CQ19" s="2198"/>
      <c r="CR19" s="74" t="s">
        <v>40</v>
      </c>
      <c r="CS19" s="73"/>
      <c r="CT19" s="2198">
        <f t="shared" si="4"/>
        <v>27166</v>
      </c>
      <c r="CU19" s="2198"/>
      <c r="CV19" s="2198"/>
      <c r="CW19" s="75"/>
    </row>
    <row r="20" spans="1:101" ht="14.25" customHeight="1">
      <c r="B20" s="2210"/>
      <c r="C20" s="2211"/>
      <c r="D20" s="2211"/>
      <c r="E20" s="2211"/>
      <c r="F20" s="2211"/>
      <c r="G20" s="2211"/>
      <c r="H20" s="2211"/>
      <c r="I20" s="2211"/>
      <c r="J20" s="2211"/>
      <c r="K20" s="2211"/>
      <c r="L20" s="2211"/>
      <c r="M20" s="2211"/>
      <c r="N20" s="2211"/>
      <c r="O20" s="2211"/>
      <c r="P20" s="2211"/>
      <c r="Q20" s="1942">
        <v>51112</v>
      </c>
      <c r="R20" s="1954"/>
      <c r="S20" s="2203" t="s">
        <v>1356</v>
      </c>
      <c r="T20" s="2204"/>
      <c r="U20" s="2204"/>
      <c r="V20" s="2195">
        <v>51523</v>
      </c>
      <c r="W20" s="2195"/>
      <c r="X20" s="2195"/>
      <c r="Y20" s="2195"/>
      <c r="Z20" s="2195"/>
      <c r="AA20" s="73" t="s">
        <v>39</v>
      </c>
      <c r="AB20" s="2190">
        <v>15990</v>
      </c>
      <c r="AC20" s="2190"/>
      <c r="AD20" s="2190"/>
      <c r="AE20" s="74" t="s">
        <v>40</v>
      </c>
      <c r="AF20" s="73" t="s">
        <v>39</v>
      </c>
      <c r="AG20" s="2190"/>
      <c r="AH20" s="2190"/>
      <c r="AI20" s="2190"/>
      <c r="AJ20" s="74" t="s">
        <v>40</v>
      </c>
      <c r="AK20" s="73"/>
      <c r="AL20" s="2198">
        <f t="shared" si="1"/>
        <v>35533</v>
      </c>
      <c r="AM20" s="2198"/>
      <c r="AN20" s="2198"/>
      <c r="AO20" s="74"/>
      <c r="AP20" s="2207"/>
      <c r="AQ20" s="2207"/>
      <c r="AR20" s="2207"/>
      <c r="AS20" s="2207"/>
      <c r="AT20" s="2207"/>
      <c r="AU20" s="73" t="s">
        <v>39</v>
      </c>
      <c r="AV20" s="2190"/>
      <c r="AW20" s="2190"/>
      <c r="AX20" s="2190"/>
      <c r="AY20" s="74" t="s">
        <v>40</v>
      </c>
      <c r="AZ20" s="73"/>
      <c r="BA20" s="2190"/>
      <c r="BB20" s="2190"/>
      <c r="BC20" s="2190"/>
      <c r="BD20" s="74"/>
      <c r="BE20" s="73"/>
      <c r="BF20" s="2190"/>
      <c r="BG20" s="2190"/>
      <c r="BH20" s="2190"/>
      <c r="BI20" s="74"/>
      <c r="BJ20" s="73" t="s">
        <v>39</v>
      </c>
      <c r="BK20" s="2190">
        <v>8391</v>
      </c>
      <c r="BL20" s="2190"/>
      <c r="BM20" s="2190"/>
      <c r="BN20" s="74" t="s">
        <v>40</v>
      </c>
      <c r="BO20" s="73"/>
      <c r="BP20" s="2190"/>
      <c r="BQ20" s="2190"/>
      <c r="BR20" s="2190"/>
      <c r="BS20" s="74"/>
      <c r="BT20" s="2207"/>
      <c r="BU20" s="2207"/>
      <c r="BV20" s="2207"/>
      <c r="BW20" s="2207"/>
      <c r="BX20" s="2207"/>
      <c r="BY20" s="2207"/>
      <c r="BZ20" s="2207"/>
      <c r="CA20" s="2207"/>
      <c r="CB20" s="2207"/>
      <c r="CC20" s="2207"/>
      <c r="CD20" s="2196">
        <f t="shared" si="0"/>
        <v>51523</v>
      </c>
      <c r="CE20" s="2196"/>
      <c r="CF20" s="2196"/>
      <c r="CG20" s="2196"/>
      <c r="CH20" s="2196"/>
      <c r="CI20" s="73" t="s">
        <v>39</v>
      </c>
      <c r="CJ20" s="2198">
        <f t="shared" si="2"/>
        <v>24381</v>
      </c>
      <c r="CK20" s="2198"/>
      <c r="CL20" s="2198"/>
      <c r="CM20" s="74" t="s">
        <v>40</v>
      </c>
      <c r="CN20" s="73" t="s">
        <v>39</v>
      </c>
      <c r="CO20" s="2198">
        <f t="shared" si="3"/>
        <v>0</v>
      </c>
      <c r="CP20" s="2198"/>
      <c r="CQ20" s="2198"/>
      <c r="CR20" s="74" t="s">
        <v>40</v>
      </c>
      <c r="CS20" s="73"/>
      <c r="CT20" s="2198">
        <f t="shared" si="4"/>
        <v>27142</v>
      </c>
      <c r="CU20" s="2198"/>
      <c r="CV20" s="2198"/>
      <c r="CW20" s="75"/>
    </row>
    <row r="21" spans="1:101" ht="20.100000000000001" customHeight="1">
      <c r="B21" s="2208" t="s">
        <v>20</v>
      </c>
      <c r="C21" s="2209"/>
      <c r="D21" s="2209"/>
      <c r="E21" s="2209"/>
      <c r="F21" s="2209"/>
      <c r="G21" s="2209"/>
      <c r="H21" s="2209"/>
      <c r="I21" s="2209"/>
      <c r="J21" s="2209"/>
      <c r="K21" s="2209"/>
      <c r="L21" s="2209"/>
      <c r="M21" s="2209"/>
      <c r="N21" s="2209"/>
      <c r="O21" s="2209"/>
      <c r="P21" s="2209"/>
      <c r="Q21" s="1942">
        <v>51013</v>
      </c>
      <c r="R21" s="1954"/>
      <c r="S21" s="2203" t="s">
        <v>1355</v>
      </c>
      <c r="T21" s="2204"/>
      <c r="U21" s="2204"/>
      <c r="V21" s="2205">
        <f>CD22</f>
        <v>0</v>
      </c>
      <c r="W21" s="2205"/>
      <c r="X21" s="2205"/>
      <c r="Y21" s="2205"/>
      <c r="Z21" s="2205"/>
      <c r="AA21" s="294" t="s">
        <v>39</v>
      </c>
      <c r="AB21" s="2198">
        <f>CJ22</f>
        <v>0</v>
      </c>
      <c r="AC21" s="2198"/>
      <c r="AD21" s="2198"/>
      <c r="AE21" s="901" t="s">
        <v>40</v>
      </c>
      <c r="AF21" s="294" t="s">
        <v>39</v>
      </c>
      <c r="AG21" s="2198">
        <f>CO22</f>
        <v>0</v>
      </c>
      <c r="AH21" s="2198"/>
      <c r="AI21" s="2198"/>
      <c r="AJ21" s="295" t="s">
        <v>40</v>
      </c>
      <c r="AK21" s="73"/>
      <c r="AL21" s="2198">
        <f t="shared" si="1"/>
        <v>0</v>
      </c>
      <c r="AM21" s="2198"/>
      <c r="AN21" s="2198"/>
      <c r="AO21" s="74"/>
      <c r="AP21" s="2207"/>
      <c r="AQ21" s="2207"/>
      <c r="AR21" s="2207"/>
      <c r="AS21" s="2207"/>
      <c r="AT21" s="2207"/>
      <c r="AU21" s="73" t="s">
        <v>39</v>
      </c>
      <c r="AV21" s="2190"/>
      <c r="AW21" s="2190"/>
      <c r="AX21" s="2190"/>
      <c r="AY21" s="74" t="s">
        <v>40</v>
      </c>
      <c r="AZ21" s="73"/>
      <c r="BA21" s="2190"/>
      <c r="BB21" s="2190"/>
      <c r="BC21" s="2190"/>
      <c r="BD21" s="74"/>
      <c r="BE21" s="73"/>
      <c r="BF21" s="2190"/>
      <c r="BG21" s="2190"/>
      <c r="BH21" s="2190"/>
      <c r="BI21" s="74"/>
      <c r="BJ21" s="73" t="s">
        <v>39</v>
      </c>
      <c r="BK21" s="2190"/>
      <c r="BL21" s="2190"/>
      <c r="BM21" s="2190"/>
      <c r="BN21" s="74" t="s">
        <v>40</v>
      </c>
      <c r="BO21" s="73"/>
      <c r="BP21" s="2190"/>
      <c r="BQ21" s="2190"/>
      <c r="BR21" s="2190"/>
      <c r="BS21" s="74"/>
      <c r="BT21" s="2207"/>
      <c r="BU21" s="2207"/>
      <c r="BV21" s="2207"/>
      <c r="BW21" s="2207"/>
      <c r="BX21" s="2207"/>
      <c r="BY21" s="2207"/>
      <c r="BZ21" s="2207"/>
      <c r="CA21" s="2207"/>
      <c r="CB21" s="2207"/>
      <c r="CC21" s="2207"/>
      <c r="CD21" s="2196">
        <f t="shared" si="0"/>
        <v>0</v>
      </c>
      <c r="CE21" s="2196"/>
      <c r="CF21" s="2196"/>
      <c r="CG21" s="2196"/>
      <c r="CH21" s="2196"/>
      <c r="CI21" s="73" t="s">
        <v>39</v>
      </c>
      <c r="CJ21" s="2198">
        <f t="shared" si="2"/>
        <v>0</v>
      </c>
      <c r="CK21" s="2198"/>
      <c r="CL21" s="2198"/>
      <c r="CM21" s="74" t="s">
        <v>40</v>
      </c>
      <c r="CN21" s="73" t="s">
        <v>39</v>
      </c>
      <c r="CO21" s="2198">
        <f t="shared" si="3"/>
        <v>0</v>
      </c>
      <c r="CP21" s="2198"/>
      <c r="CQ21" s="2198"/>
      <c r="CR21" s="74" t="s">
        <v>40</v>
      </c>
      <c r="CS21" s="73"/>
      <c r="CT21" s="2198">
        <f t="shared" si="4"/>
        <v>0</v>
      </c>
      <c r="CU21" s="2198"/>
      <c r="CV21" s="2198"/>
      <c r="CW21" s="75"/>
    </row>
    <row r="22" spans="1:101" ht="20.100000000000001" customHeight="1">
      <c r="B22" s="2210"/>
      <c r="C22" s="2211"/>
      <c r="D22" s="2211"/>
      <c r="E22" s="2211"/>
      <c r="F22" s="2211"/>
      <c r="G22" s="2211"/>
      <c r="H22" s="2211"/>
      <c r="I22" s="2211"/>
      <c r="J22" s="2211"/>
      <c r="K22" s="2211"/>
      <c r="L22" s="2211"/>
      <c r="M22" s="2211"/>
      <c r="N22" s="2211"/>
      <c r="O22" s="2211"/>
      <c r="P22" s="2211"/>
      <c r="Q22" s="1942">
        <v>51113</v>
      </c>
      <c r="R22" s="1954"/>
      <c r="S22" s="2212" t="s">
        <v>1356</v>
      </c>
      <c r="T22" s="2213"/>
      <c r="U22" s="2213"/>
      <c r="V22" s="2195"/>
      <c r="W22" s="2195"/>
      <c r="X22" s="2195"/>
      <c r="Y22" s="2195"/>
      <c r="Z22" s="2195"/>
      <c r="AA22" s="73" t="s">
        <v>39</v>
      </c>
      <c r="AB22" s="2190"/>
      <c r="AC22" s="2190"/>
      <c r="AD22" s="2190"/>
      <c r="AE22" s="74" t="s">
        <v>40</v>
      </c>
      <c r="AF22" s="73" t="s">
        <v>39</v>
      </c>
      <c r="AG22" s="2190"/>
      <c r="AH22" s="2190"/>
      <c r="AI22" s="2190"/>
      <c r="AJ22" s="74" t="s">
        <v>40</v>
      </c>
      <c r="AK22" s="73"/>
      <c r="AL22" s="2198">
        <f t="shared" si="1"/>
        <v>0</v>
      </c>
      <c r="AM22" s="2198"/>
      <c r="AN22" s="2198"/>
      <c r="AO22" s="74"/>
      <c r="AP22" s="2207"/>
      <c r="AQ22" s="2207"/>
      <c r="AR22" s="2207"/>
      <c r="AS22" s="2207"/>
      <c r="AT22" s="2207"/>
      <c r="AU22" s="73" t="s">
        <v>39</v>
      </c>
      <c r="AV22" s="2190"/>
      <c r="AW22" s="2190"/>
      <c r="AX22" s="2190"/>
      <c r="AY22" s="74" t="s">
        <v>40</v>
      </c>
      <c r="AZ22" s="73"/>
      <c r="BA22" s="2190"/>
      <c r="BB22" s="2190"/>
      <c r="BC22" s="2190"/>
      <c r="BD22" s="74"/>
      <c r="BE22" s="73"/>
      <c r="BF22" s="2190"/>
      <c r="BG22" s="2190"/>
      <c r="BH22" s="2190"/>
      <c r="BI22" s="74"/>
      <c r="BJ22" s="73" t="s">
        <v>39</v>
      </c>
      <c r="BK22" s="2190"/>
      <c r="BL22" s="2190"/>
      <c r="BM22" s="2190"/>
      <c r="BN22" s="74" t="s">
        <v>40</v>
      </c>
      <c r="BO22" s="73"/>
      <c r="BP22" s="2190"/>
      <c r="BQ22" s="2190"/>
      <c r="BR22" s="2190"/>
      <c r="BS22" s="74"/>
      <c r="BT22" s="2207"/>
      <c r="BU22" s="2207"/>
      <c r="BV22" s="2207"/>
      <c r="BW22" s="2207"/>
      <c r="BX22" s="2207"/>
      <c r="BY22" s="2207"/>
      <c r="BZ22" s="2207"/>
      <c r="CA22" s="2207"/>
      <c r="CB22" s="2207"/>
      <c r="CC22" s="2207"/>
      <c r="CD22" s="2196">
        <f t="shared" si="0"/>
        <v>0</v>
      </c>
      <c r="CE22" s="2196"/>
      <c r="CF22" s="2196"/>
      <c r="CG22" s="2196"/>
      <c r="CH22" s="2196"/>
      <c r="CI22" s="73" t="s">
        <v>39</v>
      </c>
      <c r="CJ22" s="2198">
        <f t="shared" si="2"/>
        <v>0</v>
      </c>
      <c r="CK22" s="2198"/>
      <c r="CL22" s="2198"/>
      <c r="CM22" s="74" t="s">
        <v>40</v>
      </c>
      <c r="CN22" s="73" t="s">
        <v>39</v>
      </c>
      <c r="CO22" s="2198">
        <f t="shared" si="3"/>
        <v>0</v>
      </c>
      <c r="CP22" s="2198"/>
      <c r="CQ22" s="2198"/>
      <c r="CR22" s="74" t="s">
        <v>40</v>
      </c>
      <c r="CS22" s="73"/>
      <c r="CT22" s="2198">
        <f t="shared" si="4"/>
        <v>0</v>
      </c>
      <c r="CU22" s="2198"/>
      <c r="CV22" s="2198"/>
      <c r="CW22" s="75"/>
    </row>
    <row r="23" spans="1:101" ht="23.25" customHeight="1">
      <c r="B23" s="2208" t="s">
        <v>21</v>
      </c>
      <c r="C23" s="2209"/>
      <c r="D23" s="2209"/>
      <c r="E23" s="2209"/>
      <c r="F23" s="2209"/>
      <c r="G23" s="2209"/>
      <c r="H23" s="2209"/>
      <c r="I23" s="2209"/>
      <c r="J23" s="2209"/>
      <c r="K23" s="2209"/>
      <c r="L23" s="2209"/>
      <c r="M23" s="2209"/>
      <c r="N23" s="2209"/>
      <c r="O23" s="2209"/>
      <c r="P23" s="2209"/>
      <c r="Q23" s="1942">
        <v>51014</v>
      </c>
      <c r="R23" s="1954"/>
      <c r="S23" s="2194" t="s">
        <v>1355</v>
      </c>
      <c r="T23" s="1569"/>
      <c r="U23" s="1569"/>
      <c r="V23" s="2205">
        <f>CD24</f>
        <v>219</v>
      </c>
      <c r="W23" s="2205"/>
      <c r="X23" s="2205"/>
      <c r="Y23" s="2205"/>
      <c r="Z23" s="2205"/>
      <c r="AA23" s="294" t="s">
        <v>39</v>
      </c>
      <c r="AB23" s="2198">
        <f>CJ24</f>
        <v>58</v>
      </c>
      <c r="AC23" s="2198"/>
      <c r="AD23" s="2198"/>
      <c r="AE23" s="295" t="s">
        <v>40</v>
      </c>
      <c r="AF23" s="294" t="s">
        <v>39</v>
      </c>
      <c r="AG23" s="2198">
        <f>CO24</f>
        <v>0</v>
      </c>
      <c r="AH23" s="2198"/>
      <c r="AI23" s="2198"/>
      <c r="AJ23" s="295" t="s">
        <v>40</v>
      </c>
      <c r="AK23" s="73"/>
      <c r="AL23" s="2198">
        <f t="shared" si="1"/>
        <v>161</v>
      </c>
      <c r="AM23" s="2198"/>
      <c r="AN23" s="2198"/>
      <c r="AO23" s="74"/>
      <c r="AP23" s="2207"/>
      <c r="AQ23" s="2207"/>
      <c r="AR23" s="2207"/>
      <c r="AS23" s="2207"/>
      <c r="AT23" s="2207"/>
      <c r="AU23" s="73" t="s">
        <v>39</v>
      </c>
      <c r="AV23" s="2190"/>
      <c r="AW23" s="2190"/>
      <c r="AX23" s="2190"/>
      <c r="AY23" s="74" t="s">
        <v>40</v>
      </c>
      <c r="AZ23" s="73"/>
      <c r="BA23" s="2190"/>
      <c r="BB23" s="2190"/>
      <c r="BC23" s="2190"/>
      <c r="BD23" s="74"/>
      <c r="BE23" s="73"/>
      <c r="BF23" s="2190"/>
      <c r="BG23" s="2190"/>
      <c r="BH23" s="2190"/>
      <c r="BI23" s="74"/>
      <c r="BJ23" s="73" t="s">
        <v>39</v>
      </c>
      <c r="BK23" s="2190">
        <v>29</v>
      </c>
      <c r="BL23" s="2190"/>
      <c r="BM23" s="2190"/>
      <c r="BN23" s="74" t="s">
        <v>40</v>
      </c>
      <c r="BO23" s="73"/>
      <c r="BP23" s="2190"/>
      <c r="BQ23" s="2190"/>
      <c r="BR23" s="2190"/>
      <c r="BS23" s="74"/>
      <c r="BT23" s="2207"/>
      <c r="BU23" s="2207"/>
      <c r="BV23" s="2207"/>
      <c r="BW23" s="2207"/>
      <c r="BX23" s="2207"/>
      <c r="BY23" s="2207"/>
      <c r="BZ23" s="2207"/>
      <c r="CA23" s="2207"/>
      <c r="CB23" s="2207"/>
      <c r="CC23" s="2207"/>
      <c r="CD23" s="2196">
        <f t="shared" si="0"/>
        <v>219</v>
      </c>
      <c r="CE23" s="2196"/>
      <c r="CF23" s="2196"/>
      <c r="CG23" s="2196"/>
      <c r="CH23" s="2196"/>
      <c r="CI23" s="73" t="s">
        <v>39</v>
      </c>
      <c r="CJ23" s="2198">
        <f t="shared" si="2"/>
        <v>87</v>
      </c>
      <c r="CK23" s="2198"/>
      <c r="CL23" s="2198"/>
      <c r="CM23" s="74" t="s">
        <v>40</v>
      </c>
      <c r="CN23" s="73" t="s">
        <v>39</v>
      </c>
      <c r="CO23" s="2198">
        <f t="shared" si="3"/>
        <v>0</v>
      </c>
      <c r="CP23" s="2198"/>
      <c r="CQ23" s="2198"/>
      <c r="CR23" s="74" t="s">
        <v>40</v>
      </c>
      <c r="CS23" s="73"/>
      <c r="CT23" s="2198">
        <f t="shared" si="4"/>
        <v>132</v>
      </c>
      <c r="CU23" s="2198"/>
      <c r="CV23" s="2198"/>
      <c r="CW23" s="75"/>
    </row>
    <row r="24" spans="1:101" ht="23.25" customHeight="1">
      <c r="B24" s="2210"/>
      <c r="C24" s="2211"/>
      <c r="D24" s="2211"/>
      <c r="E24" s="2211"/>
      <c r="F24" s="2211"/>
      <c r="G24" s="2211"/>
      <c r="H24" s="2211"/>
      <c r="I24" s="2211"/>
      <c r="J24" s="2211"/>
      <c r="K24" s="2211"/>
      <c r="L24" s="2211"/>
      <c r="M24" s="2211"/>
      <c r="N24" s="2211"/>
      <c r="O24" s="2211"/>
      <c r="P24" s="2211"/>
      <c r="Q24" s="1942">
        <v>51114</v>
      </c>
      <c r="R24" s="1954"/>
      <c r="S24" s="2203" t="s">
        <v>1356</v>
      </c>
      <c r="T24" s="2204"/>
      <c r="U24" s="2204"/>
      <c r="V24" s="2195">
        <v>125</v>
      </c>
      <c r="W24" s="2195"/>
      <c r="X24" s="2195"/>
      <c r="Y24" s="2195"/>
      <c r="Z24" s="2195"/>
      <c r="AA24" s="73" t="s">
        <v>39</v>
      </c>
      <c r="AB24" s="2190">
        <v>31</v>
      </c>
      <c r="AC24" s="2190"/>
      <c r="AD24" s="2190"/>
      <c r="AE24" s="74" t="s">
        <v>40</v>
      </c>
      <c r="AF24" s="73" t="s">
        <v>39</v>
      </c>
      <c r="AG24" s="2190"/>
      <c r="AH24" s="2190"/>
      <c r="AI24" s="2190"/>
      <c r="AJ24" s="74" t="s">
        <v>40</v>
      </c>
      <c r="AK24" s="73"/>
      <c r="AL24" s="2198">
        <f t="shared" si="1"/>
        <v>94</v>
      </c>
      <c r="AM24" s="2198"/>
      <c r="AN24" s="2198"/>
      <c r="AO24" s="74"/>
      <c r="AP24" s="2207">
        <v>94</v>
      </c>
      <c r="AQ24" s="2207"/>
      <c r="AR24" s="2207"/>
      <c r="AS24" s="2207"/>
      <c r="AT24" s="2207"/>
      <c r="AU24" s="73" t="s">
        <v>39</v>
      </c>
      <c r="AV24" s="2190"/>
      <c r="AW24" s="2190"/>
      <c r="AX24" s="2190"/>
      <c r="AY24" s="74" t="s">
        <v>40</v>
      </c>
      <c r="AZ24" s="73"/>
      <c r="BA24" s="2190"/>
      <c r="BB24" s="2190"/>
      <c r="BC24" s="2190"/>
      <c r="BD24" s="74"/>
      <c r="BE24" s="73"/>
      <c r="BF24" s="2190"/>
      <c r="BG24" s="2190"/>
      <c r="BH24" s="2190"/>
      <c r="BI24" s="74"/>
      <c r="BJ24" s="73" t="s">
        <v>39</v>
      </c>
      <c r="BK24" s="2190">
        <v>27</v>
      </c>
      <c r="BL24" s="2190"/>
      <c r="BM24" s="2190"/>
      <c r="BN24" s="74" t="s">
        <v>40</v>
      </c>
      <c r="BO24" s="73"/>
      <c r="BP24" s="2190"/>
      <c r="BQ24" s="2190"/>
      <c r="BR24" s="2190"/>
      <c r="BS24" s="74"/>
      <c r="BT24" s="2207"/>
      <c r="BU24" s="2207"/>
      <c r="BV24" s="2207"/>
      <c r="BW24" s="2207"/>
      <c r="BX24" s="2207"/>
      <c r="BY24" s="2207"/>
      <c r="BZ24" s="2207"/>
      <c r="CA24" s="2207"/>
      <c r="CB24" s="2207"/>
      <c r="CC24" s="2207"/>
      <c r="CD24" s="2196">
        <f t="shared" si="0"/>
        <v>219</v>
      </c>
      <c r="CE24" s="2196"/>
      <c r="CF24" s="2196"/>
      <c r="CG24" s="2196"/>
      <c r="CH24" s="2196"/>
      <c r="CI24" s="73" t="s">
        <v>39</v>
      </c>
      <c r="CJ24" s="2198">
        <f t="shared" si="2"/>
        <v>58</v>
      </c>
      <c r="CK24" s="2198"/>
      <c r="CL24" s="2198"/>
      <c r="CM24" s="74" t="s">
        <v>40</v>
      </c>
      <c r="CN24" s="73" t="s">
        <v>39</v>
      </c>
      <c r="CO24" s="2198">
        <f t="shared" si="3"/>
        <v>0</v>
      </c>
      <c r="CP24" s="2198"/>
      <c r="CQ24" s="2198"/>
      <c r="CR24" s="74" t="s">
        <v>40</v>
      </c>
      <c r="CS24" s="73"/>
      <c r="CT24" s="2198">
        <f t="shared" si="4"/>
        <v>161</v>
      </c>
      <c r="CU24" s="2198"/>
      <c r="CV24" s="2198"/>
      <c r="CW24" s="75"/>
    </row>
    <row r="25" spans="1:101" ht="20.100000000000001" customHeight="1">
      <c r="B25" s="2182" t="s">
        <v>22</v>
      </c>
      <c r="C25" s="2183"/>
      <c r="D25" s="2183"/>
      <c r="E25" s="2183"/>
      <c r="F25" s="2183"/>
      <c r="G25" s="2183"/>
      <c r="H25" s="2183"/>
      <c r="I25" s="2183"/>
      <c r="J25" s="2183"/>
      <c r="K25" s="2183"/>
      <c r="L25" s="2183"/>
      <c r="M25" s="2183"/>
      <c r="N25" s="2183"/>
      <c r="O25" s="2183"/>
      <c r="P25" s="2183"/>
      <c r="Q25" s="1942">
        <v>5102</v>
      </c>
      <c r="R25" s="1954"/>
      <c r="S25" s="2203" t="s">
        <v>1355</v>
      </c>
      <c r="T25" s="2204"/>
      <c r="U25" s="2204"/>
      <c r="V25" s="2205">
        <f>CD26</f>
        <v>0</v>
      </c>
      <c r="W25" s="2205"/>
      <c r="X25" s="2205"/>
      <c r="Y25" s="2205"/>
      <c r="Z25" s="2205"/>
      <c r="AA25" s="294" t="s">
        <v>39</v>
      </c>
      <c r="AB25" s="2198">
        <f>CJ26</f>
        <v>0</v>
      </c>
      <c r="AC25" s="2198"/>
      <c r="AD25" s="2198"/>
      <c r="AE25" s="295" t="s">
        <v>40</v>
      </c>
      <c r="AF25" s="294" t="s">
        <v>39</v>
      </c>
      <c r="AG25" s="2198">
        <f>CO26</f>
        <v>0</v>
      </c>
      <c r="AH25" s="2198"/>
      <c r="AI25" s="2198"/>
      <c r="AJ25" s="295" t="s">
        <v>40</v>
      </c>
      <c r="AK25" s="73"/>
      <c r="AL25" s="2198">
        <f t="shared" si="1"/>
        <v>0</v>
      </c>
      <c r="AM25" s="2198"/>
      <c r="AN25" s="2198"/>
      <c r="AO25" s="74"/>
      <c r="AP25" s="2207"/>
      <c r="AQ25" s="2207"/>
      <c r="AR25" s="2207"/>
      <c r="AS25" s="2207"/>
      <c r="AT25" s="2207"/>
      <c r="AU25" s="73" t="s">
        <v>39</v>
      </c>
      <c r="AV25" s="2190"/>
      <c r="AW25" s="2190"/>
      <c r="AX25" s="2190"/>
      <c r="AY25" s="74" t="s">
        <v>40</v>
      </c>
      <c r="AZ25" s="73"/>
      <c r="BA25" s="2190"/>
      <c r="BB25" s="2190"/>
      <c r="BC25" s="2190"/>
      <c r="BD25" s="74"/>
      <c r="BE25" s="73"/>
      <c r="BF25" s="2190"/>
      <c r="BG25" s="2190"/>
      <c r="BH25" s="2190"/>
      <c r="BI25" s="74"/>
      <c r="BJ25" s="73" t="s">
        <v>39</v>
      </c>
      <c r="BK25" s="2190"/>
      <c r="BL25" s="2190"/>
      <c r="BM25" s="2190"/>
      <c r="BN25" s="74" t="s">
        <v>40</v>
      </c>
      <c r="BO25" s="73"/>
      <c r="BP25" s="2190"/>
      <c r="BQ25" s="2190"/>
      <c r="BR25" s="2190"/>
      <c r="BS25" s="74"/>
      <c r="BT25" s="2207"/>
      <c r="BU25" s="2207"/>
      <c r="BV25" s="2207"/>
      <c r="BW25" s="2207"/>
      <c r="BX25" s="2207"/>
      <c r="BY25" s="2207"/>
      <c r="BZ25" s="2207"/>
      <c r="CA25" s="2207"/>
      <c r="CB25" s="2207"/>
      <c r="CC25" s="2207"/>
      <c r="CD25" s="2196">
        <f t="shared" si="0"/>
        <v>0</v>
      </c>
      <c r="CE25" s="2196"/>
      <c r="CF25" s="2196"/>
      <c r="CG25" s="2196"/>
      <c r="CH25" s="2196"/>
      <c r="CI25" s="73" t="s">
        <v>39</v>
      </c>
      <c r="CJ25" s="2198">
        <f t="shared" si="2"/>
        <v>0</v>
      </c>
      <c r="CK25" s="2198"/>
      <c r="CL25" s="2198"/>
      <c r="CM25" s="74" t="s">
        <v>40</v>
      </c>
      <c r="CN25" s="73" t="s">
        <v>39</v>
      </c>
      <c r="CO25" s="2198">
        <f t="shared" si="3"/>
        <v>0</v>
      </c>
      <c r="CP25" s="2198"/>
      <c r="CQ25" s="2198"/>
      <c r="CR25" s="74" t="s">
        <v>40</v>
      </c>
      <c r="CS25" s="73"/>
      <c r="CT25" s="2198">
        <f t="shared" si="4"/>
        <v>0</v>
      </c>
      <c r="CU25" s="2198"/>
      <c r="CV25" s="2198"/>
      <c r="CW25" s="75"/>
    </row>
    <row r="26" spans="1:101" ht="20.100000000000001" customHeight="1">
      <c r="B26" s="2201"/>
      <c r="C26" s="2202"/>
      <c r="D26" s="2202"/>
      <c r="E26" s="2202"/>
      <c r="F26" s="2202"/>
      <c r="G26" s="2202"/>
      <c r="H26" s="2202"/>
      <c r="I26" s="2202"/>
      <c r="J26" s="2202"/>
      <c r="K26" s="2202"/>
      <c r="L26" s="2202"/>
      <c r="M26" s="2202"/>
      <c r="N26" s="2202"/>
      <c r="O26" s="2202"/>
      <c r="P26" s="2202"/>
      <c r="Q26" s="1942">
        <v>5112</v>
      </c>
      <c r="R26" s="1954"/>
      <c r="S26" s="2206" t="s">
        <v>1356</v>
      </c>
      <c r="T26" s="1570"/>
      <c r="U26" s="1570"/>
      <c r="V26" s="2195"/>
      <c r="W26" s="2195"/>
      <c r="X26" s="2195"/>
      <c r="Y26" s="2195"/>
      <c r="Z26" s="2195"/>
      <c r="AA26" s="73" t="s">
        <v>39</v>
      </c>
      <c r="AB26" s="2190"/>
      <c r="AC26" s="2190"/>
      <c r="AD26" s="2190"/>
      <c r="AE26" s="74" t="s">
        <v>40</v>
      </c>
      <c r="AF26" s="73" t="s">
        <v>39</v>
      </c>
      <c r="AG26" s="2190"/>
      <c r="AH26" s="2190"/>
      <c r="AI26" s="2190"/>
      <c r="AJ26" s="74" t="s">
        <v>40</v>
      </c>
      <c r="AK26" s="73"/>
      <c r="AL26" s="2198">
        <f t="shared" si="1"/>
        <v>0</v>
      </c>
      <c r="AM26" s="2198"/>
      <c r="AN26" s="2198"/>
      <c r="AO26" s="74"/>
      <c r="AP26" s="2195"/>
      <c r="AQ26" s="2195"/>
      <c r="AR26" s="2195"/>
      <c r="AS26" s="2195"/>
      <c r="AT26" s="2195"/>
      <c r="AU26" s="73" t="s">
        <v>39</v>
      </c>
      <c r="AV26" s="2190"/>
      <c r="AW26" s="2190"/>
      <c r="AX26" s="2190"/>
      <c r="AY26" s="74" t="s">
        <v>40</v>
      </c>
      <c r="AZ26" s="73"/>
      <c r="BA26" s="2190"/>
      <c r="BB26" s="2190"/>
      <c r="BC26" s="2190"/>
      <c r="BD26" s="74"/>
      <c r="BE26" s="73"/>
      <c r="BF26" s="2190"/>
      <c r="BG26" s="2190"/>
      <c r="BH26" s="2190"/>
      <c r="BI26" s="74"/>
      <c r="BJ26" s="73" t="s">
        <v>39</v>
      </c>
      <c r="BK26" s="2190"/>
      <c r="BL26" s="2190"/>
      <c r="BM26" s="2190"/>
      <c r="BN26" s="74" t="s">
        <v>40</v>
      </c>
      <c r="BO26" s="73"/>
      <c r="BP26" s="2190"/>
      <c r="BQ26" s="2190"/>
      <c r="BR26" s="2190"/>
      <c r="BS26" s="74"/>
      <c r="BT26" s="2195"/>
      <c r="BU26" s="2195"/>
      <c r="BV26" s="2195"/>
      <c r="BW26" s="2195"/>
      <c r="BX26" s="2195"/>
      <c r="BY26" s="2195"/>
      <c r="BZ26" s="2195"/>
      <c r="CA26" s="2195"/>
      <c r="CB26" s="2195"/>
      <c r="CC26" s="2195"/>
      <c r="CD26" s="2196">
        <f t="shared" si="0"/>
        <v>0</v>
      </c>
      <c r="CE26" s="2196"/>
      <c r="CF26" s="2196"/>
      <c r="CG26" s="2196"/>
      <c r="CH26" s="2196"/>
      <c r="CI26" s="73" t="s">
        <v>39</v>
      </c>
      <c r="CJ26" s="2198">
        <f t="shared" si="2"/>
        <v>0</v>
      </c>
      <c r="CK26" s="2198"/>
      <c r="CL26" s="2198"/>
      <c r="CM26" s="74" t="s">
        <v>40</v>
      </c>
      <c r="CN26" s="73" t="s">
        <v>39</v>
      </c>
      <c r="CO26" s="2198">
        <f t="shared" si="3"/>
        <v>0</v>
      </c>
      <c r="CP26" s="2198"/>
      <c r="CQ26" s="2198"/>
      <c r="CR26" s="74" t="s">
        <v>40</v>
      </c>
      <c r="CS26" s="73"/>
      <c r="CT26" s="2198">
        <f t="shared" si="4"/>
        <v>0</v>
      </c>
      <c r="CU26" s="2198"/>
      <c r="CV26" s="2198"/>
      <c r="CW26" s="75"/>
    </row>
    <row r="27" spans="1:101" ht="20.100000000000001" customHeight="1">
      <c r="B27" s="2182" t="s">
        <v>23</v>
      </c>
      <c r="C27" s="2183"/>
      <c r="D27" s="2183"/>
      <c r="E27" s="2183"/>
      <c r="F27" s="2183"/>
      <c r="G27" s="2183"/>
      <c r="H27" s="2183"/>
      <c r="I27" s="2183"/>
      <c r="J27" s="2183"/>
      <c r="K27" s="2183"/>
      <c r="L27" s="2183"/>
      <c r="M27" s="2183"/>
      <c r="N27" s="2183"/>
      <c r="O27" s="2183"/>
      <c r="P27" s="2184"/>
      <c r="Q27" s="1942">
        <v>5103</v>
      </c>
      <c r="R27" s="1954"/>
      <c r="S27" s="2194" t="s">
        <v>1355</v>
      </c>
      <c r="T27" s="1569"/>
      <c r="U27" s="1569"/>
      <c r="V27" s="2196">
        <f>CD28</f>
        <v>0</v>
      </c>
      <c r="W27" s="2196"/>
      <c r="X27" s="2196"/>
      <c r="Y27" s="2196"/>
      <c r="Z27" s="2196"/>
      <c r="AA27" s="294" t="s">
        <v>39</v>
      </c>
      <c r="AB27" s="2198">
        <f>CJ28</f>
        <v>0</v>
      </c>
      <c r="AC27" s="2198"/>
      <c r="AD27" s="2198"/>
      <c r="AE27" s="295" t="s">
        <v>40</v>
      </c>
      <c r="AF27" s="294" t="s">
        <v>39</v>
      </c>
      <c r="AG27" s="2198">
        <f>CO28</f>
        <v>0</v>
      </c>
      <c r="AH27" s="2198"/>
      <c r="AI27" s="2198"/>
      <c r="AJ27" s="295" t="s">
        <v>40</v>
      </c>
      <c r="AK27" s="73"/>
      <c r="AL27" s="2198">
        <f t="shared" si="1"/>
        <v>0</v>
      </c>
      <c r="AM27" s="2198"/>
      <c r="AN27" s="2198"/>
      <c r="AO27" s="74"/>
      <c r="AP27" s="2195"/>
      <c r="AQ27" s="2195"/>
      <c r="AR27" s="2195"/>
      <c r="AS27" s="2195"/>
      <c r="AT27" s="2195"/>
      <c r="AU27" s="73" t="s">
        <v>39</v>
      </c>
      <c r="AV27" s="2190"/>
      <c r="AW27" s="2190"/>
      <c r="AX27" s="2190"/>
      <c r="AY27" s="74" t="s">
        <v>40</v>
      </c>
      <c r="AZ27" s="73"/>
      <c r="BA27" s="2190"/>
      <c r="BB27" s="2190"/>
      <c r="BC27" s="2190"/>
      <c r="BD27" s="74"/>
      <c r="BE27" s="73"/>
      <c r="BF27" s="2190"/>
      <c r="BG27" s="2190"/>
      <c r="BH27" s="2190"/>
      <c r="BI27" s="74"/>
      <c r="BJ27" s="73" t="s">
        <v>39</v>
      </c>
      <c r="BK27" s="2190"/>
      <c r="BL27" s="2190"/>
      <c r="BM27" s="2190"/>
      <c r="BN27" s="74" t="s">
        <v>40</v>
      </c>
      <c r="BO27" s="73"/>
      <c r="BP27" s="2190"/>
      <c r="BQ27" s="2190"/>
      <c r="BR27" s="2190"/>
      <c r="BS27" s="74"/>
      <c r="BT27" s="2195"/>
      <c r="BU27" s="2195"/>
      <c r="BV27" s="2195"/>
      <c r="BW27" s="2195"/>
      <c r="BX27" s="2195"/>
      <c r="BY27" s="2195"/>
      <c r="BZ27" s="2195"/>
      <c r="CA27" s="2195"/>
      <c r="CB27" s="2195"/>
      <c r="CC27" s="2195"/>
      <c r="CD27" s="2196">
        <f t="shared" si="0"/>
        <v>0</v>
      </c>
      <c r="CE27" s="2196"/>
      <c r="CF27" s="2196"/>
      <c r="CG27" s="2196"/>
      <c r="CH27" s="2196"/>
      <c r="CI27" s="73" t="s">
        <v>39</v>
      </c>
      <c r="CJ27" s="2198">
        <f t="shared" si="2"/>
        <v>0</v>
      </c>
      <c r="CK27" s="2198"/>
      <c r="CL27" s="2198"/>
      <c r="CM27" s="74" t="s">
        <v>40</v>
      </c>
      <c r="CN27" s="73" t="s">
        <v>39</v>
      </c>
      <c r="CO27" s="2198">
        <f t="shared" si="3"/>
        <v>0</v>
      </c>
      <c r="CP27" s="2198"/>
      <c r="CQ27" s="2198"/>
      <c r="CR27" s="74" t="s">
        <v>40</v>
      </c>
      <c r="CS27" s="73"/>
      <c r="CT27" s="2198">
        <f t="shared" si="4"/>
        <v>0</v>
      </c>
      <c r="CU27" s="2198"/>
      <c r="CV27" s="2198"/>
      <c r="CW27" s="75"/>
    </row>
    <row r="28" spans="1:101" ht="20.100000000000001" customHeight="1" thickBot="1">
      <c r="A28" s="585" t="s">
        <v>1374</v>
      </c>
      <c r="B28" s="2185"/>
      <c r="C28" s="2186"/>
      <c r="D28" s="2186"/>
      <c r="E28" s="2186"/>
      <c r="F28" s="2186"/>
      <c r="G28" s="2186"/>
      <c r="H28" s="2186"/>
      <c r="I28" s="2186"/>
      <c r="J28" s="2186"/>
      <c r="K28" s="2186"/>
      <c r="L28" s="2186"/>
      <c r="M28" s="2186"/>
      <c r="N28" s="2186"/>
      <c r="O28" s="2186"/>
      <c r="P28" s="2187"/>
      <c r="Q28" s="1706">
        <v>5113</v>
      </c>
      <c r="R28" s="1708"/>
      <c r="S28" s="2191" t="s">
        <v>1356</v>
      </c>
      <c r="T28" s="2192"/>
      <c r="U28" s="2192"/>
      <c r="V28" s="2193"/>
      <c r="W28" s="2193"/>
      <c r="X28" s="2193"/>
      <c r="Y28" s="2193"/>
      <c r="Z28" s="2193"/>
      <c r="AA28" s="76" t="s">
        <v>39</v>
      </c>
      <c r="AB28" s="2199"/>
      <c r="AC28" s="2199"/>
      <c r="AD28" s="2199"/>
      <c r="AE28" s="77" t="s">
        <v>40</v>
      </c>
      <c r="AF28" s="76" t="s">
        <v>39</v>
      </c>
      <c r="AG28" s="2199"/>
      <c r="AH28" s="2199"/>
      <c r="AI28" s="2199"/>
      <c r="AJ28" s="77" t="s">
        <v>40</v>
      </c>
      <c r="AK28" s="76"/>
      <c r="AL28" s="2200">
        <f t="shared" si="1"/>
        <v>0</v>
      </c>
      <c r="AM28" s="2200"/>
      <c r="AN28" s="2200"/>
      <c r="AO28" s="77"/>
      <c r="AP28" s="2181"/>
      <c r="AQ28" s="2181"/>
      <c r="AR28" s="2181"/>
      <c r="AS28" s="2181"/>
      <c r="AT28" s="2181"/>
      <c r="AU28" s="76" t="s">
        <v>39</v>
      </c>
      <c r="AV28" s="2199"/>
      <c r="AW28" s="2199"/>
      <c r="AX28" s="2199"/>
      <c r="AY28" s="77" t="s">
        <v>40</v>
      </c>
      <c r="AZ28" s="76"/>
      <c r="BA28" s="2199"/>
      <c r="BB28" s="2199"/>
      <c r="BC28" s="2199"/>
      <c r="BD28" s="77"/>
      <c r="BE28" s="76"/>
      <c r="BF28" s="2199"/>
      <c r="BG28" s="2199"/>
      <c r="BH28" s="2199"/>
      <c r="BI28" s="77"/>
      <c r="BJ28" s="76" t="s">
        <v>39</v>
      </c>
      <c r="BK28" s="2199"/>
      <c r="BL28" s="2199"/>
      <c r="BM28" s="2199"/>
      <c r="BN28" s="77" t="s">
        <v>40</v>
      </c>
      <c r="BO28" s="76"/>
      <c r="BP28" s="2199"/>
      <c r="BQ28" s="2199"/>
      <c r="BR28" s="2199"/>
      <c r="BS28" s="77"/>
      <c r="BT28" s="2181"/>
      <c r="BU28" s="2181"/>
      <c r="BV28" s="2181"/>
      <c r="BW28" s="2181"/>
      <c r="BX28" s="2181"/>
      <c r="BY28" s="2181"/>
      <c r="BZ28" s="2181"/>
      <c r="CA28" s="2181"/>
      <c r="CB28" s="2181"/>
      <c r="CC28" s="2181"/>
      <c r="CD28" s="2197">
        <f>V28+AP28-AV28+BT28</f>
        <v>0</v>
      </c>
      <c r="CE28" s="2197"/>
      <c r="CF28" s="2197"/>
      <c r="CG28" s="2197"/>
      <c r="CH28" s="2197"/>
      <c r="CI28" s="76" t="s">
        <v>39</v>
      </c>
      <c r="CJ28" s="2200">
        <f>ABS(AB28-BA28+BK28+BY28)</f>
        <v>0</v>
      </c>
      <c r="CK28" s="2200"/>
      <c r="CL28" s="2200"/>
      <c r="CM28" s="77" t="s">
        <v>40</v>
      </c>
      <c r="CN28" s="76" t="s">
        <v>39</v>
      </c>
      <c r="CO28" s="2200">
        <f>ABS(AG28-BF28+BP28)</f>
        <v>0</v>
      </c>
      <c r="CP28" s="2200"/>
      <c r="CQ28" s="2200"/>
      <c r="CR28" s="77" t="s">
        <v>40</v>
      </c>
      <c r="CS28" s="76"/>
      <c r="CT28" s="2200">
        <f>CD28-CJ28-CO28</f>
        <v>0</v>
      </c>
      <c r="CU28" s="2200"/>
      <c r="CV28" s="2200"/>
      <c r="CW28" s="78"/>
    </row>
    <row r="29" spans="1:101" ht="12.75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>
      <c r="B30" s="110"/>
      <c r="C30" s="1392" t="s">
        <v>431</v>
      </c>
      <c r="D30" s="1392"/>
      <c r="E30" s="1392"/>
      <c r="F30" s="1392"/>
      <c r="G30" s="1392"/>
      <c r="H30" s="1392"/>
      <c r="I30" s="1392"/>
      <c r="J30" s="1392"/>
      <c r="K30" s="1392"/>
      <c r="L30" s="1392"/>
      <c r="M30" s="1392"/>
      <c r="N30" s="1392"/>
      <c r="O30" s="1392"/>
      <c r="P30" s="1392"/>
      <c r="Q30" s="1392"/>
      <c r="R30" s="1392"/>
      <c r="S30" s="1392"/>
      <c r="T30" s="1392"/>
      <c r="U30" s="1392"/>
      <c r="V30" s="1392"/>
      <c r="W30" s="1392"/>
      <c r="X30" s="1392"/>
      <c r="Y30" s="1392"/>
      <c r="Z30" s="1392"/>
      <c r="AA30" s="1392"/>
      <c r="AB30" s="1392"/>
      <c r="AC30" s="1392"/>
      <c r="AD30" s="1392"/>
      <c r="AE30" s="1392"/>
      <c r="AF30" s="1392"/>
      <c r="AG30" s="1392"/>
      <c r="AH30" s="1392"/>
      <c r="AI30" s="1392"/>
      <c r="AJ30" s="1392"/>
      <c r="AK30" s="1392"/>
      <c r="AL30" s="1392"/>
      <c r="AM30" s="1392"/>
      <c r="AN30" s="1392"/>
      <c r="AO30" s="1392"/>
      <c r="AP30" s="1392"/>
      <c r="AQ30" s="1392"/>
      <c r="AR30" s="1392"/>
      <c r="AS30" s="1392"/>
      <c r="AT30" s="1392"/>
      <c r="AU30" s="1392"/>
      <c r="AV30" s="1392"/>
      <c r="AW30" s="1392"/>
      <c r="AX30" s="1392"/>
      <c r="AY30" s="1392"/>
      <c r="AZ30" s="1392"/>
      <c r="BA30" s="1392"/>
      <c r="BB30" s="1392"/>
      <c r="BC30" s="1392"/>
      <c r="BD30" s="1392"/>
      <c r="BE30" s="1392"/>
      <c r="BF30" s="1392"/>
      <c r="BG30" s="1392"/>
      <c r="BH30" s="1392"/>
      <c r="BI30" s="1392"/>
      <c r="BJ30" s="1392"/>
      <c r="BK30" s="1392"/>
      <c r="BL30" s="1392"/>
      <c r="BM30" s="1392"/>
      <c r="BN30" s="1392"/>
      <c r="BO30" s="1392"/>
      <c r="BP30" s="1392"/>
      <c r="BQ30" s="1392"/>
      <c r="BR30" s="1392"/>
      <c r="BS30" s="1392"/>
      <c r="BT30" s="1392"/>
      <c r="BU30" s="1392"/>
      <c r="BV30" s="1392"/>
      <c r="BW30" s="1392"/>
      <c r="BX30" s="1392"/>
      <c r="BY30" s="1392"/>
      <c r="BZ30" s="1392"/>
      <c r="CA30" s="1392"/>
      <c r="CB30" s="1392"/>
      <c r="CC30" s="1392"/>
      <c r="CD30" s="1392"/>
      <c r="CE30" s="1392"/>
      <c r="CF30" s="1392"/>
      <c r="CG30" s="1392"/>
      <c r="CH30" s="1392"/>
      <c r="CI30" s="1392"/>
      <c r="CJ30" s="1392"/>
      <c r="CK30" s="1392"/>
      <c r="CL30" s="1392"/>
      <c r="CM30" s="1392"/>
      <c r="CN30" s="1392"/>
      <c r="CO30" s="1392"/>
      <c r="CP30" s="1392"/>
      <c r="CQ30" s="1392"/>
      <c r="CR30" s="1392"/>
      <c r="CS30" s="1392"/>
      <c r="CT30" s="1392"/>
      <c r="CU30" s="1392"/>
      <c r="CV30" s="1392"/>
      <c r="CW30" s="1392"/>
    </row>
    <row r="31" spans="1:101">
      <c r="B31" s="110"/>
      <c r="C31" s="1392" t="s">
        <v>432</v>
      </c>
      <c r="D31" s="1392"/>
      <c r="E31" s="1392"/>
      <c r="F31" s="1392"/>
      <c r="G31" s="1392"/>
      <c r="H31" s="1392"/>
      <c r="I31" s="1392"/>
      <c r="J31" s="1392"/>
      <c r="K31" s="1392"/>
      <c r="L31" s="1392"/>
      <c r="M31" s="1392"/>
      <c r="N31" s="1392"/>
      <c r="O31" s="1392"/>
      <c r="P31" s="1392"/>
      <c r="Q31" s="1392"/>
      <c r="R31" s="1392"/>
      <c r="S31" s="1392"/>
      <c r="T31" s="1392"/>
      <c r="U31" s="1392"/>
      <c r="V31" s="1392"/>
      <c r="W31" s="1392"/>
      <c r="X31" s="1392"/>
      <c r="Y31" s="1392"/>
      <c r="Z31" s="1392"/>
      <c r="AA31" s="1392"/>
      <c r="AB31" s="1392"/>
      <c r="AC31" s="1392"/>
      <c r="AD31" s="1392"/>
      <c r="AE31" s="1392"/>
      <c r="AF31" s="1392"/>
      <c r="AG31" s="1392"/>
      <c r="AH31" s="1392"/>
      <c r="AI31" s="1392"/>
      <c r="AJ31" s="1392"/>
      <c r="AK31" s="1392"/>
      <c r="AL31" s="1392"/>
      <c r="AM31" s="1392"/>
      <c r="AN31" s="1392"/>
      <c r="AO31" s="1392"/>
      <c r="AP31" s="1392"/>
      <c r="AQ31" s="1392"/>
      <c r="AR31" s="1392"/>
      <c r="AS31" s="1392"/>
      <c r="AT31" s="1392"/>
      <c r="AU31" s="1392"/>
      <c r="AV31" s="1392"/>
      <c r="AW31" s="1392"/>
      <c r="AX31" s="1392"/>
      <c r="AY31" s="1392"/>
      <c r="AZ31" s="1392"/>
      <c r="BA31" s="1392"/>
      <c r="BB31" s="1392"/>
      <c r="BC31" s="1392"/>
      <c r="BD31" s="1392"/>
      <c r="BE31" s="1392"/>
      <c r="BF31" s="1392"/>
      <c r="BG31" s="1392"/>
      <c r="BH31" s="1392"/>
      <c r="BI31" s="1392"/>
      <c r="BJ31" s="1392"/>
      <c r="BK31" s="1392"/>
      <c r="BL31" s="1392"/>
      <c r="BM31" s="1392"/>
      <c r="BN31" s="1392"/>
      <c r="BO31" s="1392"/>
      <c r="BP31" s="1392"/>
      <c r="BQ31" s="1392"/>
      <c r="BR31" s="1392"/>
      <c r="BS31" s="1392"/>
      <c r="BT31" s="1392"/>
      <c r="BU31" s="1392"/>
      <c r="BV31" s="1392"/>
      <c r="BW31" s="1392"/>
      <c r="BX31" s="1392"/>
      <c r="BY31" s="1392"/>
      <c r="BZ31" s="1392"/>
      <c r="CA31" s="1392"/>
      <c r="CB31" s="1392"/>
      <c r="CC31" s="1392"/>
      <c r="CD31" s="1392"/>
      <c r="CE31" s="1392"/>
      <c r="CF31" s="1392"/>
      <c r="CG31" s="1392"/>
      <c r="CH31" s="1392"/>
      <c r="CI31" s="1392"/>
      <c r="CJ31" s="1392"/>
      <c r="CK31" s="1392"/>
      <c r="CL31" s="1392"/>
      <c r="CM31" s="1392"/>
      <c r="CN31" s="1392"/>
      <c r="CO31" s="1392"/>
      <c r="CP31" s="1392"/>
      <c r="CQ31" s="1392"/>
      <c r="CR31" s="1392"/>
      <c r="CS31" s="1392"/>
      <c r="CT31" s="1392"/>
      <c r="CU31" s="1392"/>
      <c r="CV31" s="1392"/>
      <c r="CW31" s="1392"/>
    </row>
    <row r="32" spans="1:101" ht="13.15" customHeight="1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>
      <c r="U34" s="144" t="s">
        <v>1344</v>
      </c>
    </row>
    <row r="35" spans="2:101" ht="12.75">
      <c r="B35" s="1519" t="s">
        <v>15</v>
      </c>
      <c r="C35" s="1519"/>
      <c r="D35" s="1519"/>
      <c r="E35" s="1519"/>
      <c r="F35" s="1519"/>
      <c r="G35" s="1519"/>
      <c r="H35" s="1519"/>
      <c r="I35" s="1519"/>
      <c r="J35" s="1519"/>
      <c r="K35" s="1519"/>
      <c r="L35" s="1519"/>
      <c r="M35" s="1519"/>
      <c r="N35" s="1519"/>
      <c r="O35" s="1519"/>
      <c r="P35" s="1519"/>
      <c r="Q35" s="1519"/>
      <c r="R35" s="2266"/>
      <c r="S35" s="1952" t="str">
        <f>S12</f>
        <v>за 2011 г. (1)</v>
      </c>
      <c r="T35" s="1952"/>
      <c r="U35" s="1952"/>
      <c r="V35" s="1952"/>
      <c r="W35" s="1952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162">
        <f>CT14+CT25+CT27</f>
        <v>27425</v>
      </c>
      <c r="CU35" s="2162"/>
      <c r="CV35" s="2162"/>
      <c r="CW35" s="295"/>
    </row>
    <row r="36" spans="2:101" ht="12.75">
      <c r="B36" s="1519"/>
      <c r="C36" s="1519"/>
      <c r="D36" s="1519"/>
      <c r="E36" s="1519"/>
      <c r="F36" s="1519"/>
      <c r="G36" s="1519"/>
      <c r="H36" s="1519"/>
      <c r="I36" s="1519"/>
      <c r="J36" s="1519"/>
      <c r="K36" s="1519"/>
      <c r="L36" s="1519"/>
      <c r="M36" s="1519"/>
      <c r="N36" s="1519"/>
      <c r="O36" s="1519"/>
      <c r="P36" s="1519"/>
      <c r="Q36" s="1519"/>
      <c r="R36" s="2266"/>
      <c r="S36" s="1952" t="str">
        <f>S13</f>
        <v>за 2010 г. (2)</v>
      </c>
      <c r="T36" s="1952"/>
      <c r="U36" s="1952"/>
      <c r="V36" s="1952"/>
      <c r="W36" s="1952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4">
        <f>AL15+AL26+AL28</f>
        <v>35678</v>
      </c>
      <c r="AM36" s="2064"/>
      <c r="AN36" s="2064"/>
      <c r="AO36" s="297"/>
      <c r="CS36" s="294"/>
      <c r="CT36" s="2162">
        <f>CT15+CT26+CT28</f>
        <v>27349</v>
      </c>
      <c r="CU36" s="2162"/>
      <c r="CV36" s="2162"/>
      <c r="CW36" s="295"/>
    </row>
  </sheetData>
  <sheetProtection password="CF7A" sheet="1" objects="1" scenarios="1" formatCells="0" formatColumns="0" autoFilter="0"/>
  <mergeCells count="369"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>
      <c r="A2" s="696"/>
    </row>
    <row r="3" spans="1:169" s="279" customFormat="1" ht="4.5" customHeight="1">
      <c r="A3" s="696"/>
    </row>
    <row r="4" spans="1:169" s="279" customFormat="1" ht="15" customHeight="1">
      <c r="A4" s="696"/>
      <c r="B4" s="2317" t="s">
        <v>24</v>
      </c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  <c r="T4" s="2317"/>
      <c r="U4" s="2317"/>
      <c r="V4" s="2317"/>
      <c r="W4" s="2317"/>
      <c r="X4" s="2317"/>
      <c r="Y4" s="2317"/>
      <c r="Z4" s="2317"/>
      <c r="AA4" s="2317"/>
      <c r="AB4" s="2317"/>
      <c r="AC4" s="2317"/>
      <c r="AD4" s="2317"/>
      <c r="AE4" s="2317"/>
      <c r="AF4" s="2317"/>
      <c r="AG4" s="2317"/>
      <c r="AH4" s="2317"/>
      <c r="AI4" s="2317"/>
      <c r="AJ4" s="2317"/>
      <c r="AK4" s="2317"/>
      <c r="AL4" s="2317"/>
      <c r="AM4" s="2317"/>
      <c r="AN4" s="2317"/>
      <c r="AO4" s="2317"/>
      <c r="AP4" s="2317"/>
      <c r="AQ4" s="2317"/>
      <c r="AR4" s="2317"/>
      <c r="AS4" s="2317"/>
      <c r="AT4" s="2317"/>
      <c r="AU4" s="2317"/>
      <c r="AV4" s="2317"/>
      <c r="AW4" s="2317"/>
      <c r="AX4" s="2317"/>
      <c r="AY4" s="2317"/>
      <c r="AZ4" s="2317"/>
      <c r="BA4" s="2317"/>
      <c r="BB4" s="2317"/>
      <c r="BC4" s="2317"/>
      <c r="BD4" s="2317"/>
      <c r="BE4" s="2317"/>
      <c r="BF4" s="2317"/>
      <c r="BG4" s="2317"/>
      <c r="BH4" s="2317"/>
      <c r="BI4" s="2317"/>
      <c r="BJ4" s="2317"/>
      <c r="BK4" s="2317"/>
      <c r="BL4" s="2317"/>
      <c r="BM4" s="2317"/>
      <c r="BN4" s="2317"/>
      <c r="BO4" s="2317"/>
      <c r="BP4" s="2317"/>
      <c r="BQ4" s="2317"/>
      <c r="BR4" s="2317"/>
      <c r="BS4" s="2317"/>
      <c r="BT4" s="2317"/>
      <c r="BU4" s="2317"/>
      <c r="BV4" s="2317"/>
      <c r="BW4" s="2317"/>
      <c r="BX4" s="2317"/>
      <c r="BY4" s="2317"/>
      <c r="BZ4" s="2317"/>
      <c r="CA4" s="2317"/>
      <c r="CB4" s="2317"/>
      <c r="CC4" s="2317"/>
      <c r="CD4" s="2317"/>
      <c r="CE4" s="2317"/>
      <c r="CF4" s="2317"/>
      <c r="CG4" s="2317"/>
      <c r="CH4" s="2317"/>
      <c r="CI4" s="2317"/>
      <c r="CJ4" s="2317"/>
      <c r="CK4" s="2317"/>
      <c r="CL4" s="2317"/>
      <c r="CM4" s="2317"/>
      <c r="CN4" s="2317"/>
      <c r="CO4" s="2317"/>
      <c r="CP4" s="2317"/>
      <c r="CQ4" s="2317"/>
      <c r="CR4" s="2317"/>
      <c r="CS4" s="2317"/>
      <c r="CT4" s="2317"/>
      <c r="CU4" s="2317"/>
      <c r="CV4" s="2317"/>
      <c r="CW4" s="2317"/>
      <c r="CX4" s="2317"/>
      <c r="CY4" s="2317"/>
      <c r="CZ4" s="2317"/>
      <c r="DA4" s="2317"/>
      <c r="DB4" s="2317"/>
      <c r="DC4" s="2317"/>
      <c r="DD4" s="2317"/>
      <c r="DE4" s="2317"/>
      <c r="DF4" s="2317"/>
      <c r="DG4" s="2317"/>
      <c r="DH4" s="2317"/>
      <c r="DI4" s="2317"/>
      <c r="DJ4" s="2317"/>
      <c r="DK4" s="2317"/>
      <c r="DL4" s="2317"/>
      <c r="DM4" s="2317"/>
      <c r="DN4" s="2317"/>
      <c r="DO4" s="2317"/>
      <c r="DP4" s="2317"/>
      <c r="DQ4" s="2317"/>
      <c r="DR4" s="2317"/>
      <c r="DS4" s="2317"/>
      <c r="DT4" s="2317"/>
      <c r="DU4" s="2317"/>
      <c r="DV4" s="2317"/>
      <c r="DW4" s="2317"/>
      <c r="DX4" s="2317"/>
      <c r="DY4" s="2317"/>
      <c r="DZ4" s="2317"/>
      <c r="EA4" s="2317"/>
      <c r="EB4" s="2317"/>
      <c r="EC4" s="2317"/>
      <c r="ED4" s="2317"/>
      <c r="EE4" s="2317"/>
      <c r="EF4" s="2317"/>
      <c r="EG4" s="2317"/>
      <c r="EH4" s="2317"/>
      <c r="EI4" s="2317"/>
      <c r="EJ4" s="2317"/>
      <c r="EK4" s="2317"/>
      <c r="EL4" s="2317"/>
      <c r="EM4" s="2317"/>
      <c r="EN4" s="2317"/>
      <c r="EO4" s="2317"/>
      <c r="EP4" s="2317"/>
      <c r="EQ4" s="2317"/>
      <c r="ER4" s="2317"/>
      <c r="ES4" s="2317"/>
      <c r="ET4" s="2317"/>
      <c r="EU4" s="2317"/>
      <c r="EV4" s="2317"/>
      <c r="EW4" s="2317"/>
      <c r="EX4" s="2317"/>
      <c r="EY4" s="2317"/>
      <c r="EZ4" s="2317"/>
      <c r="FA4" s="2317"/>
      <c r="FB4" s="2317"/>
      <c r="FC4" s="2317"/>
      <c r="FD4" s="2317"/>
      <c r="FE4" s="2317"/>
      <c r="FF4" s="2317"/>
      <c r="FG4" s="2317"/>
      <c r="FH4" s="2317"/>
      <c r="FI4" s="2317"/>
      <c r="FJ4" s="2317"/>
      <c r="FK4" s="2317"/>
      <c r="FL4" s="2317"/>
      <c r="FM4" s="2317"/>
    </row>
    <row r="5" spans="1:169" s="279" customFormat="1" ht="6" customHeight="1">
      <c r="A5" s="696"/>
    </row>
    <row r="6" spans="1:169" ht="15" customHeight="1"/>
    <row r="7" spans="1:169" s="156" customFormat="1" ht="14.25" customHeight="1">
      <c r="A7" s="698"/>
      <c r="B7" s="2317" t="s">
        <v>25</v>
      </c>
      <c r="C7" s="2317"/>
      <c r="D7" s="2317"/>
      <c r="E7" s="2317"/>
      <c r="F7" s="2317"/>
      <c r="G7" s="2317"/>
      <c r="H7" s="2317"/>
      <c r="I7" s="2317"/>
      <c r="J7" s="2317"/>
      <c r="K7" s="2317"/>
      <c r="L7" s="2317"/>
      <c r="M7" s="2317"/>
      <c r="N7" s="2317"/>
      <c r="O7" s="2317"/>
      <c r="P7" s="2317"/>
      <c r="Q7" s="2317"/>
      <c r="R7" s="2317"/>
      <c r="S7" s="2317"/>
      <c r="T7" s="2317"/>
      <c r="U7" s="2317"/>
      <c r="V7" s="2317"/>
      <c r="W7" s="2317"/>
      <c r="X7" s="2317"/>
      <c r="Y7" s="2317"/>
      <c r="Z7" s="2317"/>
      <c r="AA7" s="2317"/>
      <c r="AB7" s="2317"/>
      <c r="AC7" s="2317"/>
      <c r="AD7" s="2317"/>
      <c r="AE7" s="2317"/>
      <c r="AF7" s="2317"/>
      <c r="AG7" s="2317"/>
      <c r="AH7" s="2317"/>
      <c r="AI7" s="2317"/>
      <c r="AJ7" s="2317"/>
      <c r="AK7" s="2317"/>
      <c r="AL7" s="2317"/>
      <c r="AM7" s="2317"/>
      <c r="AN7" s="2317"/>
      <c r="AO7" s="2317"/>
      <c r="AP7" s="2317"/>
      <c r="AQ7" s="2317"/>
      <c r="AR7" s="2317"/>
      <c r="AS7" s="2317"/>
      <c r="AT7" s="2317"/>
      <c r="AU7" s="2317"/>
      <c r="AV7" s="2317"/>
      <c r="AW7" s="2317"/>
      <c r="AX7" s="2317"/>
      <c r="AY7" s="2317"/>
      <c r="AZ7" s="2317"/>
      <c r="BA7" s="2317"/>
      <c r="BB7" s="2317"/>
      <c r="BC7" s="2317"/>
      <c r="BD7" s="2317"/>
      <c r="BE7" s="2317"/>
      <c r="BF7" s="2317"/>
      <c r="BG7" s="2317"/>
      <c r="BH7" s="2317"/>
      <c r="BI7" s="2317"/>
      <c r="BJ7" s="2317"/>
      <c r="BK7" s="2317"/>
      <c r="BL7" s="2317"/>
      <c r="BM7" s="2317"/>
      <c r="BN7" s="2317"/>
      <c r="BO7" s="2317"/>
      <c r="BP7" s="2317"/>
      <c r="BQ7" s="2317"/>
      <c r="BR7" s="2317"/>
      <c r="BS7" s="2317"/>
      <c r="BT7" s="2317"/>
      <c r="BU7" s="2317"/>
      <c r="BV7" s="2317"/>
      <c r="BW7" s="2317"/>
      <c r="BX7" s="2317"/>
      <c r="BY7" s="2317"/>
      <c r="BZ7" s="2317"/>
      <c r="CA7" s="2317"/>
      <c r="CB7" s="2317"/>
      <c r="CC7" s="2317"/>
      <c r="CD7" s="2317"/>
      <c r="CE7" s="2317"/>
      <c r="CF7" s="2317"/>
      <c r="CG7" s="2317"/>
      <c r="CH7" s="2317"/>
      <c r="CI7" s="2317"/>
      <c r="CJ7" s="2317"/>
      <c r="CK7" s="2317"/>
      <c r="CL7" s="2317"/>
      <c r="CM7" s="2317"/>
      <c r="CN7" s="2317"/>
      <c r="CO7" s="2317"/>
      <c r="CP7" s="2317"/>
      <c r="CQ7" s="2317"/>
      <c r="CR7" s="2317"/>
      <c r="CS7" s="2317"/>
      <c r="CT7" s="2317"/>
      <c r="CU7" s="2317"/>
      <c r="CV7" s="2317"/>
      <c r="CW7" s="2317"/>
      <c r="CX7" s="2317"/>
      <c r="CY7" s="2317"/>
      <c r="CZ7" s="2317"/>
      <c r="DA7" s="2317"/>
      <c r="DB7" s="2317"/>
      <c r="DC7" s="2317"/>
      <c r="DD7" s="2317"/>
      <c r="DE7" s="2317"/>
      <c r="DF7" s="2317"/>
      <c r="DG7" s="2317"/>
      <c r="DH7" s="2317"/>
      <c r="DI7" s="2317"/>
      <c r="DJ7" s="2317"/>
      <c r="DK7" s="2317"/>
      <c r="DL7" s="2317"/>
      <c r="DM7" s="2317"/>
      <c r="DN7" s="2317"/>
      <c r="DO7" s="2317"/>
      <c r="DP7" s="2317"/>
      <c r="DQ7" s="2317"/>
      <c r="DR7" s="2317"/>
      <c r="DS7" s="2317"/>
      <c r="DT7" s="2317"/>
      <c r="DU7" s="2317"/>
      <c r="DV7" s="2317"/>
      <c r="DW7" s="2317"/>
      <c r="DX7" s="2317"/>
      <c r="DY7" s="2317"/>
      <c r="DZ7" s="2317"/>
      <c r="EA7" s="2317"/>
      <c r="EB7" s="2317"/>
      <c r="EC7" s="2317"/>
      <c r="ED7" s="2317"/>
      <c r="EE7" s="2317"/>
      <c r="EF7" s="2317"/>
      <c r="EG7" s="2317"/>
      <c r="EH7" s="2317"/>
      <c r="EI7" s="2317"/>
      <c r="EJ7" s="2317"/>
      <c r="EK7" s="2317"/>
      <c r="EL7" s="2317"/>
      <c r="EM7" s="2317"/>
      <c r="EN7" s="2317"/>
      <c r="EO7" s="2317"/>
      <c r="EP7" s="2317"/>
      <c r="EQ7" s="2317"/>
      <c r="ER7" s="2317"/>
      <c r="ES7" s="2317"/>
      <c r="ET7" s="2317"/>
      <c r="EU7" s="2317"/>
      <c r="EV7" s="2317"/>
      <c r="EW7" s="2317"/>
      <c r="EX7" s="2317"/>
      <c r="EY7" s="2317"/>
      <c r="EZ7" s="2317"/>
      <c r="FA7" s="2317"/>
      <c r="FB7" s="2317"/>
      <c r="FC7" s="2317"/>
      <c r="FD7" s="2317"/>
      <c r="FE7" s="2317"/>
      <c r="FF7" s="2317"/>
      <c r="FG7" s="2317"/>
      <c r="FH7" s="2317"/>
      <c r="FI7" s="2317"/>
      <c r="FJ7" s="2317"/>
      <c r="FK7" s="2317"/>
      <c r="FL7" s="2317"/>
      <c r="FM7" s="2317"/>
    </row>
    <row r="8" spans="1:169" ht="12" customHeight="1" thickBot="1"/>
    <row r="9" spans="1:169" ht="15" customHeight="1">
      <c r="B9" s="2318" t="s">
        <v>26</v>
      </c>
      <c r="C9" s="2319"/>
      <c r="D9" s="2319"/>
      <c r="E9" s="2319"/>
      <c r="F9" s="2319"/>
      <c r="G9" s="2319"/>
      <c r="H9" s="2319"/>
      <c r="I9" s="2319"/>
      <c r="J9" s="2319"/>
      <c r="K9" s="2319"/>
      <c r="L9" s="2319"/>
      <c r="M9" s="2319"/>
      <c r="N9" s="2319"/>
      <c r="O9" s="2319"/>
      <c r="P9" s="2319"/>
      <c r="Q9" s="2319"/>
      <c r="R9" s="2319"/>
      <c r="S9" s="2319"/>
      <c r="T9" s="2319"/>
      <c r="U9" s="2319"/>
      <c r="V9" s="2319"/>
      <c r="W9" s="2320"/>
      <c r="X9" s="2324" t="s">
        <v>10</v>
      </c>
      <c r="Y9" s="2319"/>
      <c r="Z9" s="2319"/>
      <c r="AA9" s="2319"/>
      <c r="AB9" s="2320"/>
      <c r="AC9" s="2324" t="s">
        <v>27</v>
      </c>
      <c r="AD9" s="2319"/>
      <c r="AE9" s="2319"/>
      <c r="AF9" s="2319"/>
      <c r="AG9" s="2319"/>
      <c r="AH9" s="2319"/>
      <c r="AI9" s="2319"/>
      <c r="AJ9" s="2319"/>
      <c r="AK9" s="2319"/>
      <c r="AL9" s="2319"/>
      <c r="AM9" s="2319"/>
      <c r="AN9" s="2319"/>
      <c r="AO9" s="2320"/>
      <c r="AP9" s="2326" t="s">
        <v>28</v>
      </c>
      <c r="AQ9" s="2327"/>
      <c r="AR9" s="2327"/>
      <c r="AS9" s="2327"/>
      <c r="AT9" s="2327"/>
      <c r="AU9" s="2327"/>
      <c r="AV9" s="2327"/>
      <c r="AW9" s="2327"/>
      <c r="AX9" s="2327"/>
      <c r="AY9" s="2327"/>
      <c r="AZ9" s="2327"/>
      <c r="BA9" s="2327"/>
      <c r="BB9" s="2327"/>
      <c r="BC9" s="2327"/>
      <c r="BD9" s="2327"/>
      <c r="BE9" s="2327"/>
      <c r="BF9" s="2327"/>
      <c r="BG9" s="2327"/>
      <c r="BH9" s="2327"/>
      <c r="BI9" s="2327"/>
      <c r="BJ9" s="2327"/>
      <c r="BK9" s="2327"/>
      <c r="BL9" s="2327"/>
      <c r="BM9" s="2327"/>
      <c r="BN9" s="2327"/>
      <c r="BO9" s="2327"/>
      <c r="BP9" s="2327"/>
      <c r="BQ9" s="2327"/>
      <c r="BR9" s="2327"/>
      <c r="BS9" s="2328"/>
      <c r="BT9" s="2329" t="s">
        <v>3</v>
      </c>
      <c r="BU9" s="2330"/>
      <c r="BV9" s="2330"/>
      <c r="BW9" s="2330"/>
      <c r="BX9" s="2330"/>
      <c r="BY9" s="2330"/>
      <c r="BZ9" s="2330"/>
      <c r="CA9" s="2330"/>
      <c r="CB9" s="2330"/>
      <c r="CC9" s="2330"/>
      <c r="CD9" s="2330"/>
      <c r="CE9" s="2330"/>
      <c r="CF9" s="2330"/>
      <c r="CG9" s="2330"/>
      <c r="CH9" s="2330"/>
      <c r="CI9" s="2330"/>
      <c r="CJ9" s="2330"/>
      <c r="CK9" s="2330"/>
      <c r="CL9" s="2330"/>
      <c r="CM9" s="2330"/>
      <c r="CN9" s="2330"/>
      <c r="CO9" s="2330"/>
      <c r="CP9" s="2330"/>
      <c r="CQ9" s="2330"/>
      <c r="CR9" s="2330"/>
      <c r="CS9" s="2330"/>
      <c r="CT9" s="2330"/>
      <c r="CU9" s="2330"/>
      <c r="CV9" s="2330"/>
      <c r="CW9" s="2330"/>
      <c r="CX9" s="2330"/>
      <c r="CY9" s="2330"/>
      <c r="CZ9" s="2330"/>
      <c r="DA9" s="2330"/>
      <c r="DB9" s="2330"/>
      <c r="DC9" s="2330"/>
      <c r="DD9" s="2330"/>
      <c r="DE9" s="2330"/>
      <c r="DF9" s="2330"/>
      <c r="DG9" s="2330"/>
      <c r="DH9" s="2330"/>
      <c r="DI9" s="2330"/>
      <c r="DJ9" s="2330"/>
      <c r="DK9" s="2330"/>
      <c r="DL9" s="2330"/>
      <c r="DM9" s="2330"/>
      <c r="DN9" s="2330"/>
      <c r="DO9" s="2330"/>
      <c r="DP9" s="2330"/>
      <c r="DQ9" s="2330"/>
      <c r="DR9" s="2330"/>
      <c r="DS9" s="2330"/>
      <c r="DT9" s="2330"/>
      <c r="DU9" s="2330"/>
      <c r="DV9" s="2330"/>
      <c r="DW9" s="2330"/>
      <c r="DX9" s="2330"/>
      <c r="DY9" s="2330"/>
      <c r="DZ9" s="2330"/>
      <c r="EA9" s="2330"/>
      <c r="EB9" s="2330"/>
      <c r="EC9" s="2330"/>
      <c r="ED9" s="2330"/>
      <c r="EE9" s="2330"/>
      <c r="EF9" s="2330"/>
      <c r="EG9" s="2330"/>
      <c r="EH9" s="2330"/>
      <c r="EI9" s="2331"/>
      <c r="EJ9" s="2326" t="s">
        <v>29</v>
      </c>
      <c r="EK9" s="2327"/>
      <c r="EL9" s="2327"/>
      <c r="EM9" s="2327"/>
      <c r="EN9" s="2327"/>
      <c r="EO9" s="2327"/>
      <c r="EP9" s="2327"/>
      <c r="EQ9" s="2327"/>
      <c r="ER9" s="2327"/>
      <c r="ES9" s="2327"/>
      <c r="ET9" s="2327"/>
      <c r="EU9" s="2327"/>
      <c r="EV9" s="2327"/>
      <c r="EW9" s="2327"/>
      <c r="EX9" s="2327"/>
      <c r="EY9" s="2327"/>
      <c r="EZ9" s="2327"/>
      <c r="FA9" s="2327"/>
      <c r="FB9" s="2327"/>
      <c r="FC9" s="2327"/>
      <c r="FD9" s="2327"/>
      <c r="FE9" s="2327"/>
      <c r="FF9" s="2327"/>
      <c r="FG9" s="2327"/>
      <c r="FH9" s="2327"/>
      <c r="FI9" s="2327"/>
      <c r="FJ9" s="2327"/>
      <c r="FK9" s="2327"/>
      <c r="FL9" s="2327"/>
      <c r="FM9" s="2332"/>
    </row>
    <row r="10" spans="1:169" ht="13.5" customHeight="1">
      <c r="B10" s="2321"/>
      <c r="C10" s="2322"/>
      <c r="D10" s="2322"/>
      <c r="E10" s="2322"/>
      <c r="F10" s="2322"/>
      <c r="G10" s="2322"/>
      <c r="H10" s="2322"/>
      <c r="I10" s="2322"/>
      <c r="J10" s="2322"/>
      <c r="K10" s="2322"/>
      <c r="L10" s="2322"/>
      <c r="M10" s="2322"/>
      <c r="N10" s="2322"/>
      <c r="O10" s="2322"/>
      <c r="P10" s="2322"/>
      <c r="Q10" s="2322"/>
      <c r="R10" s="2322"/>
      <c r="S10" s="2322"/>
      <c r="T10" s="2322"/>
      <c r="U10" s="2322"/>
      <c r="V10" s="2322"/>
      <c r="W10" s="2323"/>
      <c r="X10" s="2325"/>
      <c r="Y10" s="2322"/>
      <c r="Z10" s="2322"/>
      <c r="AA10" s="2322"/>
      <c r="AB10" s="2323"/>
      <c r="AC10" s="2325"/>
      <c r="AD10" s="2322"/>
      <c r="AE10" s="2322"/>
      <c r="AF10" s="2322"/>
      <c r="AG10" s="2322"/>
      <c r="AH10" s="2322"/>
      <c r="AI10" s="2322"/>
      <c r="AJ10" s="2322"/>
      <c r="AK10" s="2322"/>
      <c r="AL10" s="2322"/>
      <c r="AM10" s="2322"/>
      <c r="AN10" s="2322"/>
      <c r="AO10" s="2323"/>
      <c r="AP10" s="2333" t="s">
        <v>30</v>
      </c>
      <c r="AQ10" s="2334"/>
      <c r="AR10" s="2334"/>
      <c r="AS10" s="2334"/>
      <c r="AT10" s="2334"/>
      <c r="AU10" s="2334"/>
      <c r="AV10" s="2334"/>
      <c r="AW10" s="2334"/>
      <c r="AX10" s="2334"/>
      <c r="AY10" s="2334"/>
      <c r="AZ10" s="2334"/>
      <c r="BA10" s="2334"/>
      <c r="BB10" s="2334"/>
      <c r="BC10" s="2334"/>
      <c r="BD10" s="2335"/>
      <c r="BE10" s="2333" t="s">
        <v>31</v>
      </c>
      <c r="BF10" s="2334"/>
      <c r="BG10" s="2334"/>
      <c r="BH10" s="2334"/>
      <c r="BI10" s="2334"/>
      <c r="BJ10" s="2334"/>
      <c r="BK10" s="2334"/>
      <c r="BL10" s="2334"/>
      <c r="BM10" s="2334"/>
      <c r="BN10" s="2334"/>
      <c r="BO10" s="2334"/>
      <c r="BP10" s="2334"/>
      <c r="BQ10" s="2334"/>
      <c r="BR10" s="2334"/>
      <c r="BS10" s="2335"/>
      <c r="BT10" s="2333" t="s">
        <v>32</v>
      </c>
      <c r="BU10" s="2334"/>
      <c r="BV10" s="2334"/>
      <c r="BW10" s="2334"/>
      <c r="BX10" s="2334"/>
      <c r="BY10" s="2334"/>
      <c r="BZ10" s="2334"/>
      <c r="CA10" s="2334"/>
      <c r="CB10" s="2334"/>
      <c r="CC10" s="2334"/>
      <c r="CD10" s="2334"/>
      <c r="CE10" s="2334"/>
      <c r="CF10" s="2334"/>
      <c r="CG10" s="2334"/>
      <c r="CH10" s="2335"/>
      <c r="CI10" s="2341" t="s">
        <v>33</v>
      </c>
      <c r="CJ10" s="2342"/>
      <c r="CK10" s="2342"/>
      <c r="CL10" s="2342"/>
      <c r="CM10" s="2342"/>
      <c r="CN10" s="2342"/>
      <c r="CO10" s="2342"/>
      <c r="CP10" s="2342"/>
      <c r="CQ10" s="2342"/>
      <c r="CR10" s="2342"/>
      <c r="CS10" s="2342"/>
      <c r="CT10" s="2342"/>
      <c r="CU10" s="2342"/>
      <c r="CV10" s="2342"/>
      <c r="CW10" s="2342"/>
      <c r="CX10" s="2342"/>
      <c r="CY10" s="2342"/>
      <c r="CZ10" s="2342"/>
      <c r="DA10" s="2342"/>
      <c r="DB10" s="2342"/>
      <c r="DC10" s="2342"/>
      <c r="DD10" s="2342"/>
      <c r="DE10" s="2342"/>
      <c r="DF10" s="2342"/>
      <c r="DG10" s="2342"/>
      <c r="DH10" s="2342"/>
      <c r="DI10" s="2342"/>
      <c r="DJ10" s="2342"/>
      <c r="DK10" s="2342"/>
      <c r="DL10" s="2342"/>
      <c r="DM10" s="2342"/>
      <c r="DN10" s="2342"/>
      <c r="DO10" s="2342"/>
      <c r="DP10" s="2342"/>
      <c r="DQ10" s="2342"/>
      <c r="DR10" s="2343"/>
      <c r="DS10" s="2333" t="s">
        <v>34</v>
      </c>
      <c r="DT10" s="2334"/>
      <c r="DU10" s="2334"/>
      <c r="DV10" s="2334"/>
      <c r="DW10" s="2334"/>
      <c r="DX10" s="2334"/>
      <c r="DY10" s="2334"/>
      <c r="DZ10" s="2334"/>
      <c r="EA10" s="2334"/>
      <c r="EB10" s="2334"/>
      <c r="EC10" s="2334"/>
      <c r="ED10" s="2334"/>
      <c r="EE10" s="2334"/>
      <c r="EF10" s="2334"/>
      <c r="EG10" s="2334"/>
      <c r="EH10" s="2334"/>
      <c r="EI10" s="2335"/>
      <c r="EJ10" s="2333" t="s">
        <v>30</v>
      </c>
      <c r="EK10" s="2334"/>
      <c r="EL10" s="2334"/>
      <c r="EM10" s="2334"/>
      <c r="EN10" s="2334"/>
      <c r="EO10" s="2334"/>
      <c r="EP10" s="2334"/>
      <c r="EQ10" s="2334"/>
      <c r="ER10" s="2334"/>
      <c r="ES10" s="2334"/>
      <c r="ET10" s="2334"/>
      <c r="EU10" s="2334"/>
      <c r="EV10" s="2334"/>
      <c r="EW10" s="2334"/>
      <c r="EX10" s="2335"/>
      <c r="EY10" s="2333" t="s">
        <v>31</v>
      </c>
      <c r="EZ10" s="2334"/>
      <c r="FA10" s="2334"/>
      <c r="FB10" s="2334"/>
      <c r="FC10" s="2334"/>
      <c r="FD10" s="2334"/>
      <c r="FE10" s="2334"/>
      <c r="FF10" s="2334"/>
      <c r="FG10" s="2334"/>
      <c r="FH10" s="2334"/>
      <c r="FI10" s="2334"/>
      <c r="FJ10" s="2334"/>
      <c r="FK10" s="2334"/>
      <c r="FL10" s="2334"/>
      <c r="FM10" s="2339"/>
    </row>
    <row r="11" spans="1:169" ht="34.5" customHeight="1">
      <c r="B11" s="2321"/>
      <c r="C11" s="2322"/>
      <c r="D11" s="2322"/>
      <c r="E11" s="2322"/>
      <c r="F11" s="2322"/>
      <c r="G11" s="2322"/>
      <c r="H11" s="2322"/>
      <c r="I11" s="2322"/>
      <c r="J11" s="2322"/>
      <c r="K11" s="2322"/>
      <c r="L11" s="2322"/>
      <c r="M11" s="2322"/>
      <c r="N11" s="2322"/>
      <c r="O11" s="2322"/>
      <c r="P11" s="2322"/>
      <c r="Q11" s="2322"/>
      <c r="R11" s="2322"/>
      <c r="S11" s="2322"/>
      <c r="T11" s="2322"/>
      <c r="U11" s="2322"/>
      <c r="V11" s="2322"/>
      <c r="W11" s="2323"/>
      <c r="X11" s="2325"/>
      <c r="Y11" s="2322"/>
      <c r="Z11" s="2322"/>
      <c r="AA11" s="2322"/>
      <c r="AB11" s="2323"/>
      <c r="AC11" s="2325"/>
      <c r="AD11" s="2322"/>
      <c r="AE11" s="2322"/>
      <c r="AF11" s="2322"/>
      <c r="AG11" s="2322"/>
      <c r="AH11" s="2322"/>
      <c r="AI11" s="2322"/>
      <c r="AJ11" s="2322"/>
      <c r="AK11" s="2322"/>
      <c r="AL11" s="2322"/>
      <c r="AM11" s="2322"/>
      <c r="AN11" s="2322"/>
      <c r="AO11" s="2323"/>
      <c r="AP11" s="2336"/>
      <c r="AQ11" s="2337"/>
      <c r="AR11" s="2337"/>
      <c r="AS11" s="2337"/>
      <c r="AT11" s="2337"/>
      <c r="AU11" s="2337"/>
      <c r="AV11" s="2337"/>
      <c r="AW11" s="2337"/>
      <c r="AX11" s="2337"/>
      <c r="AY11" s="2337"/>
      <c r="AZ11" s="2337"/>
      <c r="BA11" s="2337"/>
      <c r="BB11" s="2337"/>
      <c r="BC11" s="2337"/>
      <c r="BD11" s="2338"/>
      <c r="BE11" s="2336"/>
      <c r="BF11" s="2337"/>
      <c r="BG11" s="2337"/>
      <c r="BH11" s="2337"/>
      <c r="BI11" s="2337"/>
      <c r="BJ11" s="2337"/>
      <c r="BK11" s="2337"/>
      <c r="BL11" s="2337"/>
      <c r="BM11" s="2337"/>
      <c r="BN11" s="2337"/>
      <c r="BO11" s="2337"/>
      <c r="BP11" s="2337"/>
      <c r="BQ11" s="2337"/>
      <c r="BR11" s="2337"/>
      <c r="BS11" s="2338"/>
      <c r="BT11" s="2336"/>
      <c r="BU11" s="2337"/>
      <c r="BV11" s="2337"/>
      <c r="BW11" s="2337"/>
      <c r="BX11" s="2337"/>
      <c r="BY11" s="2337"/>
      <c r="BZ11" s="2337"/>
      <c r="CA11" s="2337"/>
      <c r="CB11" s="2337"/>
      <c r="CC11" s="2337"/>
      <c r="CD11" s="2337"/>
      <c r="CE11" s="2337"/>
      <c r="CF11" s="2337"/>
      <c r="CG11" s="2337"/>
      <c r="CH11" s="2338"/>
      <c r="CI11" s="2333" t="s">
        <v>30</v>
      </c>
      <c r="CJ11" s="2334"/>
      <c r="CK11" s="2334"/>
      <c r="CL11" s="2334"/>
      <c r="CM11" s="2334"/>
      <c r="CN11" s="2334"/>
      <c r="CO11" s="2334"/>
      <c r="CP11" s="2334"/>
      <c r="CQ11" s="2334"/>
      <c r="CR11" s="2334"/>
      <c r="CS11" s="2334"/>
      <c r="CT11" s="2334"/>
      <c r="CU11" s="2334"/>
      <c r="CV11" s="2334"/>
      <c r="CW11" s="2334"/>
      <c r="CX11" s="2334"/>
      <c r="CY11" s="2334"/>
      <c r="CZ11" s="2335"/>
      <c r="DA11" s="2333" t="s">
        <v>35</v>
      </c>
      <c r="DB11" s="2334"/>
      <c r="DC11" s="2334"/>
      <c r="DD11" s="2334"/>
      <c r="DE11" s="2334"/>
      <c r="DF11" s="2334"/>
      <c r="DG11" s="2334"/>
      <c r="DH11" s="2334"/>
      <c r="DI11" s="2334"/>
      <c r="DJ11" s="2334"/>
      <c r="DK11" s="2334"/>
      <c r="DL11" s="2334"/>
      <c r="DM11" s="2334"/>
      <c r="DN11" s="2334"/>
      <c r="DO11" s="2334"/>
      <c r="DP11" s="2334"/>
      <c r="DQ11" s="2334"/>
      <c r="DR11" s="2335"/>
      <c r="DS11" s="2336"/>
      <c r="DT11" s="2337"/>
      <c r="DU11" s="2337"/>
      <c r="DV11" s="2337"/>
      <c r="DW11" s="2337"/>
      <c r="DX11" s="2337"/>
      <c r="DY11" s="2337"/>
      <c r="DZ11" s="2337"/>
      <c r="EA11" s="2337"/>
      <c r="EB11" s="2337"/>
      <c r="EC11" s="2337"/>
      <c r="ED11" s="2337"/>
      <c r="EE11" s="2337"/>
      <c r="EF11" s="2337"/>
      <c r="EG11" s="2337"/>
      <c r="EH11" s="2337"/>
      <c r="EI11" s="2338"/>
      <c r="EJ11" s="2336"/>
      <c r="EK11" s="2337"/>
      <c r="EL11" s="2337"/>
      <c r="EM11" s="2337"/>
      <c r="EN11" s="2337"/>
      <c r="EO11" s="2337"/>
      <c r="EP11" s="2337"/>
      <c r="EQ11" s="2337"/>
      <c r="ER11" s="2337"/>
      <c r="ES11" s="2337"/>
      <c r="ET11" s="2337"/>
      <c r="EU11" s="2337"/>
      <c r="EV11" s="2337"/>
      <c r="EW11" s="2337"/>
      <c r="EX11" s="2338"/>
      <c r="EY11" s="2336"/>
      <c r="EZ11" s="2337"/>
      <c r="FA11" s="2337"/>
      <c r="FB11" s="2337"/>
      <c r="FC11" s="2337"/>
      <c r="FD11" s="2337"/>
      <c r="FE11" s="2337"/>
      <c r="FF11" s="2337"/>
      <c r="FG11" s="2337"/>
      <c r="FH11" s="2337"/>
      <c r="FI11" s="2337"/>
      <c r="FJ11" s="2337"/>
      <c r="FK11" s="2337"/>
      <c r="FL11" s="2337"/>
      <c r="FM11" s="2340"/>
    </row>
    <row r="12" spans="1:169" s="500" customFormat="1" ht="11.25">
      <c r="A12" s="699" t="s">
        <v>1373</v>
      </c>
      <c r="B12" s="2316">
        <v>1</v>
      </c>
      <c r="C12" s="2281"/>
      <c r="D12" s="2281"/>
      <c r="E12" s="2281"/>
      <c r="F12" s="2281"/>
      <c r="G12" s="2281"/>
      <c r="H12" s="2281"/>
      <c r="I12" s="2281"/>
      <c r="J12" s="2281"/>
      <c r="K12" s="2281"/>
      <c r="L12" s="2281"/>
      <c r="M12" s="2281"/>
      <c r="N12" s="2281"/>
      <c r="O12" s="2281"/>
      <c r="P12" s="2281"/>
      <c r="Q12" s="2281"/>
      <c r="R12" s="2281"/>
      <c r="S12" s="2281"/>
      <c r="T12" s="2281"/>
      <c r="U12" s="2281"/>
      <c r="V12" s="2281"/>
      <c r="W12" s="2281"/>
      <c r="X12" s="2281">
        <v>2</v>
      </c>
      <c r="Y12" s="2281"/>
      <c r="Z12" s="2281"/>
      <c r="AA12" s="2281"/>
      <c r="AB12" s="2281"/>
      <c r="AC12" s="2281">
        <v>3</v>
      </c>
      <c r="AD12" s="2281"/>
      <c r="AE12" s="2281"/>
      <c r="AF12" s="2281"/>
      <c r="AG12" s="2281"/>
      <c r="AH12" s="2281"/>
      <c r="AI12" s="2281"/>
      <c r="AJ12" s="2281"/>
      <c r="AK12" s="2281"/>
      <c r="AL12" s="2281"/>
      <c r="AM12" s="2281"/>
      <c r="AN12" s="2281"/>
      <c r="AO12" s="2281"/>
      <c r="AP12" s="2281">
        <v>4</v>
      </c>
      <c r="AQ12" s="2281"/>
      <c r="AR12" s="2281"/>
      <c r="AS12" s="2281"/>
      <c r="AT12" s="2281"/>
      <c r="AU12" s="2281"/>
      <c r="AV12" s="2281"/>
      <c r="AW12" s="2281"/>
      <c r="AX12" s="2281"/>
      <c r="AY12" s="2281"/>
      <c r="AZ12" s="2281"/>
      <c r="BA12" s="2281"/>
      <c r="BB12" s="2281"/>
      <c r="BC12" s="2281"/>
      <c r="BD12" s="2281"/>
      <c r="BE12" s="2281">
        <v>5</v>
      </c>
      <c r="BF12" s="2281"/>
      <c r="BG12" s="2281"/>
      <c r="BH12" s="2281"/>
      <c r="BI12" s="2281"/>
      <c r="BJ12" s="2281"/>
      <c r="BK12" s="2281"/>
      <c r="BL12" s="2281"/>
      <c r="BM12" s="2281"/>
      <c r="BN12" s="2281"/>
      <c r="BO12" s="2281"/>
      <c r="BP12" s="2281"/>
      <c r="BQ12" s="2281"/>
      <c r="BR12" s="2281"/>
      <c r="BS12" s="2281"/>
      <c r="BT12" s="2281">
        <v>6</v>
      </c>
      <c r="BU12" s="2281"/>
      <c r="BV12" s="2281"/>
      <c r="BW12" s="2281"/>
      <c r="BX12" s="2281"/>
      <c r="BY12" s="2281"/>
      <c r="BZ12" s="2281"/>
      <c r="CA12" s="2281"/>
      <c r="CB12" s="2281"/>
      <c r="CC12" s="2281"/>
      <c r="CD12" s="2281"/>
      <c r="CE12" s="2281"/>
      <c r="CF12" s="2281"/>
      <c r="CG12" s="2281"/>
      <c r="CH12" s="2281"/>
      <c r="CI12" s="2281">
        <v>7</v>
      </c>
      <c r="CJ12" s="2281"/>
      <c r="CK12" s="2281"/>
      <c r="CL12" s="2281"/>
      <c r="CM12" s="2281"/>
      <c r="CN12" s="2281"/>
      <c r="CO12" s="2281"/>
      <c r="CP12" s="2281"/>
      <c r="CQ12" s="2281"/>
      <c r="CR12" s="2281"/>
      <c r="CS12" s="2281"/>
      <c r="CT12" s="2281"/>
      <c r="CU12" s="2281"/>
      <c r="CV12" s="2281"/>
      <c r="CW12" s="2281"/>
      <c r="CX12" s="2281"/>
      <c r="CY12" s="2281"/>
      <c r="CZ12" s="2281"/>
      <c r="DA12" s="2281">
        <v>8</v>
      </c>
      <c r="DB12" s="2281"/>
      <c r="DC12" s="2281"/>
      <c r="DD12" s="2281"/>
      <c r="DE12" s="2281"/>
      <c r="DF12" s="2281"/>
      <c r="DG12" s="2281"/>
      <c r="DH12" s="2281"/>
      <c r="DI12" s="2281"/>
      <c r="DJ12" s="2281"/>
      <c r="DK12" s="2281"/>
      <c r="DL12" s="2281"/>
      <c r="DM12" s="2281"/>
      <c r="DN12" s="2281"/>
      <c r="DO12" s="2281"/>
      <c r="DP12" s="2281"/>
      <c r="DQ12" s="2281"/>
      <c r="DR12" s="2281"/>
      <c r="DS12" s="2281">
        <v>9</v>
      </c>
      <c r="DT12" s="2281"/>
      <c r="DU12" s="2281"/>
      <c r="DV12" s="2281"/>
      <c r="DW12" s="2281"/>
      <c r="DX12" s="2281"/>
      <c r="DY12" s="2281"/>
      <c r="DZ12" s="2281"/>
      <c r="EA12" s="2281"/>
      <c r="EB12" s="2281"/>
      <c r="EC12" s="2281"/>
      <c r="ED12" s="2281"/>
      <c r="EE12" s="2281"/>
      <c r="EF12" s="2281"/>
      <c r="EG12" s="2281"/>
      <c r="EH12" s="2281"/>
      <c r="EI12" s="2281"/>
      <c r="EJ12" s="2281">
        <v>10</v>
      </c>
      <c r="EK12" s="2281"/>
      <c r="EL12" s="2281"/>
      <c r="EM12" s="2281"/>
      <c r="EN12" s="2281"/>
      <c r="EO12" s="2281"/>
      <c r="EP12" s="2281"/>
      <c r="EQ12" s="2281"/>
      <c r="ER12" s="2281"/>
      <c r="ES12" s="2281"/>
      <c r="ET12" s="2281"/>
      <c r="EU12" s="2281"/>
      <c r="EV12" s="2281"/>
      <c r="EW12" s="2281"/>
      <c r="EX12" s="2281"/>
      <c r="EY12" s="2281">
        <v>11</v>
      </c>
      <c r="EZ12" s="2281"/>
      <c r="FA12" s="2281"/>
      <c r="FB12" s="2281"/>
      <c r="FC12" s="2281"/>
      <c r="FD12" s="2281"/>
      <c r="FE12" s="2281"/>
      <c r="FF12" s="2281"/>
      <c r="FG12" s="2281"/>
      <c r="FH12" s="2281"/>
      <c r="FI12" s="2281"/>
      <c r="FJ12" s="2281"/>
      <c r="FK12" s="2281"/>
      <c r="FL12" s="2281"/>
      <c r="FM12" s="2344"/>
    </row>
    <row r="13" spans="1:169" ht="13.5" customHeight="1">
      <c r="B13" s="157"/>
      <c r="C13" s="2312" t="s">
        <v>36</v>
      </c>
      <c r="D13" s="2312"/>
      <c r="E13" s="2312"/>
      <c r="F13" s="2312"/>
      <c r="G13" s="2312"/>
      <c r="H13" s="2312"/>
      <c r="I13" s="2312"/>
      <c r="J13" s="2312"/>
      <c r="K13" s="2312"/>
      <c r="L13" s="2312"/>
      <c r="M13" s="2312"/>
      <c r="N13" s="2312"/>
      <c r="O13" s="2312"/>
      <c r="P13" s="2312"/>
      <c r="Q13" s="2312"/>
      <c r="R13" s="2312"/>
      <c r="S13" s="2312"/>
      <c r="T13" s="2312"/>
      <c r="U13" s="2312"/>
      <c r="V13" s="2312"/>
      <c r="W13" s="2313"/>
      <c r="X13" s="2281">
        <v>5140</v>
      </c>
      <c r="Y13" s="2281"/>
      <c r="Z13" s="2281"/>
      <c r="AA13" s="2281"/>
      <c r="AB13" s="2281"/>
      <c r="AC13" s="2282" t="s">
        <v>37</v>
      </c>
      <c r="AD13" s="2283"/>
      <c r="AE13" s="2283"/>
      <c r="AF13" s="2283"/>
      <c r="AG13" s="2283"/>
      <c r="AH13" s="2283"/>
      <c r="AI13" s="2284" t="s">
        <v>1350</v>
      </c>
      <c r="AJ13" s="2284"/>
      <c r="AK13" s="2284"/>
      <c r="AL13" s="2279" t="s">
        <v>433</v>
      </c>
      <c r="AM13" s="2279"/>
      <c r="AN13" s="2279"/>
      <c r="AO13" s="2280"/>
      <c r="AP13" s="2277">
        <f>AP16+AP18+AP20+AP22</f>
        <v>0</v>
      </c>
      <c r="AQ13" s="2277"/>
      <c r="AR13" s="2277"/>
      <c r="AS13" s="2277"/>
      <c r="AT13" s="2277"/>
      <c r="AU13" s="2277"/>
      <c r="AV13" s="2277"/>
      <c r="AW13" s="2277"/>
      <c r="AX13" s="2277"/>
      <c r="AY13" s="2277"/>
      <c r="AZ13" s="2277"/>
      <c r="BA13" s="2277"/>
      <c r="BB13" s="2277"/>
      <c r="BC13" s="2277"/>
      <c r="BD13" s="2277"/>
      <c r="BE13" s="2292" t="s">
        <v>39</v>
      </c>
      <c r="BF13" s="2293"/>
      <c r="BG13" s="2162">
        <f>BG16+BG18+BG20+BG22</f>
        <v>0</v>
      </c>
      <c r="BH13" s="2162"/>
      <c r="BI13" s="2162"/>
      <c r="BJ13" s="2162"/>
      <c r="BK13" s="2162"/>
      <c r="BL13" s="2162"/>
      <c r="BM13" s="2162"/>
      <c r="BN13" s="2162"/>
      <c r="BO13" s="2162"/>
      <c r="BP13" s="2162"/>
      <c r="BQ13" s="2162"/>
      <c r="BR13" s="2310" t="s">
        <v>40</v>
      </c>
      <c r="BS13" s="2311"/>
      <c r="BT13" s="2277">
        <f>BT16+BT18+BT20+BT22</f>
        <v>0</v>
      </c>
      <c r="BU13" s="2277"/>
      <c r="BV13" s="2277"/>
      <c r="BW13" s="2277"/>
      <c r="BX13" s="2277"/>
      <c r="BY13" s="2277"/>
      <c r="BZ13" s="2277"/>
      <c r="CA13" s="2277"/>
      <c r="CB13" s="2277"/>
      <c r="CC13" s="2277"/>
      <c r="CD13" s="2277"/>
      <c r="CE13" s="2277"/>
      <c r="CF13" s="2277"/>
      <c r="CG13" s="2277"/>
      <c r="CH13" s="2277"/>
      <c r="CI13" s="2292" t="s">
        <v>39</v>
      </c>
      <c r="CJ13" s="2293"/>
      <c r="CK13" s="2162">
        <f>CK16+CK18+CK20+CK22</f>
        <v>0</v>
      </c>
      <c r="CL13" s="2162"/>
      <c r="CM13" s="2162"/>
      <c r="CN13" s="2162"/>
      <c r="CO13" s="2162"/>
      <c r="CP13" s="2162"/>
      <c r="CQ13" s="2162"/>
      <c r="CR13" s="2162"/>
      <c r="CS13" s="2162"/>
      <c r="CT13" s="2162"/>
      <c r="CU13" s="2162"/>
      <c r="CV13" s="2162"/>
      <c r="CW13" s="2162"/>
      <c r="CX13" s="2162"/>
      <c r="CY13" s="2310" t="s">
        <v>40</v>
      </c>
      <c r="CZ13" s="2311"/>
      <c r="DA13" s="2277">
        <f>DA16+DA18+DA20+DA22</f>
        <v>0</v>
      </c>
      <c r="DB13" s="2277"/>
      <c r="DC13" s="2277"/>
      <c r="DD13" s="2277"/>
      <c r="DE13" s="2277"/>
      <c r="DF13" s="2277"/>
      <c r="DG13" s="2277"/>
      <c r="DH13" s="2277"/>
      <c r="DI13" s="2277"/>
      <c r="DJ13" s="2277"/>
      <c r="DK13" s="2277"/>
      <c r="DL13" s="2277"/>
      <c r="DM13" s="2277"/>
      <c r="DN13" s="2277"/>
      <c r="DO13" s="2277"/>
      <c r="DP13" s="2277"/>
      <c r="DQ13" s="2277"/>
      <c r="DR13" s="2277"/>
      <c r="DS13" s="2292" t="s">
        <v>39</v>
      </c>
      <c r="DT13" s="2293"/>
      <c r="DU13" s="2162">
        <f>DU16+DU18+DU20+DU22</f>
        <v>0</v>
      </c>
      <c r="DV13" s="2162"/>
      <c r="DW13" s="2162"/>
      <c r="DX13" s="2162"/>
      <c r="DY13" s="2162"/>
      <c r="DZ13" s="2162"/>
      <c r="EA13" s="2162"/>
      <c r="EB13" s="2162"/>
      <c r="EC13" s="2162"/>
      <c r="ED13" s="2162"/>
      <c r="EE13" s="2162"/>
      <c r="EF13" s="2162"/>
      <c r="EG13" s="2162"/>
      <c r="EH13" s="2310" t="s">
        <v>40</v>
      </c>
      <c r="EI13" s="2311"/>
      <c r="EJ13" s="2277">
        <f>AP13+BT13-CK13</f>
        <v>0</v>
      </c>
      <c r="EK13" s="2277"/>
      <c r="EL13" s="2277"/>
      <c r="EM13" s="2277"/>
      <c r="EN13" s="2277"/>
      <c r="EO13" s="2277"/>
      <c r="EP13" s="2277"/>
      <c r="EQ13" s="2277"/>
      <c r="ER13" s="2277"/>
      <c r="ES13" s="2277"/>
      <c r="ET13" s="2277"/>
      <c r="EU13" s="2277"/>
      <c r="EV13" s="2277"/>
      <c r="EW13" s="2277"/>
      <c r="EX13" s="2277"/>
      <c r="EY13" s="2268" t="s">
        <v>39</v>
      </c>
      <c r="EZ13" s="2269"/>
      <c r="FA13" s="2162">
        <f>ABS(BG13-DA13+DU13)</f>
        <v>0</v>
      </c>
      <c r="FB13" s="2162"/>
      <c r="FC13" s="2162"/>
      <c r="FD13" s="2162"/>
      <c r="FE13" s="2162"/>
      <c r="FF13" s="2162"/>
      <c r="FG13" s="2162"/>
      <c r="FH13" s="2162"/>
      <c r="FI13" s="2162"/>
      <c r="FJ13" s="2162"/>
      <c r="FK13" s="2162"/>
      <c r="FL13" s="1928" t="s">
        <v>40</v>
      </c>
      <c r="FM13" s="2267"/>
    </row>
    <row r="14" spans="1:169" ht="13.5" customHeight="1">
      <c r="B14" s="232"/>
      <c r="C14" s="2314"/>
      <c r="D14" s="2314"/>
      <c r="E14" s="2314"/>
      <c r="F14" s="2314"/>
      <c r="G14" s="2314"/>
      <c r="H14" s="2314"/>
      <c r="I14" s="2314"/>
      <c r="J14" s="2314"/>
      <c r="K14" s="2314"/>
      <c r="L14" s="2314"/>
      <c r="M14" s="2314"/>
      <c r="N14" s="2314"/>
      <c r="O14" s="2314"/>
      <c r="P14" s="2314"/>
      <c r="Q14" s="2314"/>
      <c r="R14" s="2314"/>
      <c r="S14" s="2314"/>
      <c r="T14" s="2314"/>
      <c r="U14" s="2314"/>
      <c r="V14" s="2314"/>
      <c r="W14" s="2315"/>
      <c r="X14" s="2281">
        <v>5150</v>
      </c>
      <c r="Y14" s="2281"/>
      <c r="Z14" s="2281"/>
      <c r="AA14" s="2281"/>
      <c r="AB14" s="2281"/>
      <c r="AC14" s="2282" t="s">
        <v>37</v>
      </c>
      <c r="AD14" s="2283"/>
      <c r="AE14" s="2283"/>
      <c r="AF14" s="2283"/>
      <c r="AG14" s="2283"/>
      <c r="AH14" s="2283"/>
      <c r="AI14" s="2284" t="s">
        <v>1351</v>
      </c>
      <c r="AJ14" s="2284"/>
      <c r="AK14" s="2284"/>
      <c r="AL14" s="2279" t="s">
        <v>434</v>
      </c>
      <c r="AM14" s="2279"/>
      <c r="AN14" s="2279"/>
      <c r="AO14" s="2280"/>
      <c r="AP14" s="2277">
        <f>AP17+AP19+AP21+AP23</f>
        <v>0</v>
      </c>
      <c r="AQ14" s="2277"/>
      <c r="AR14" s="2277"/>
      <c r="AS14" s="2277"/>
      <c r="AT14" s="2277"/>
      <c r="AU14" s="2277"/>
      <c r="AV14" s="2277"/>
      <c r="AW14" s="2277"/>
      <c r="AX14" s="2277"/>
      <c r="AY14" s="2277"/>
      <c r="AZ14" s="2277"/>
      <c r="BA14" s="2277"/>
      <c r="BB14" s="2277"/>
      <c r="BC14" s="2277"/>
      <c r="BD14" s="2277"/>
      <c r="BE14" s="2292" t="s">
        <v>39</v>
      </c>
      <c r="BF14" s="2293"/>
      <c r="BG14" s="2162">
        <f>BG17+BG19+BG21+BG23</f>
        <v>0</v>
      </c>
      <c r="BH14" s="2162"/>
      <c r="BI14" s="2162"/>
      <c r="BJ14" s="2162"/>
      <c r="BK14" s="2162"/>
      <c r="BL14" s="2162"/>
      <c r="BM14" s="2162"/>
      <c r="BN14" s="2162"/>
      <c r="BO14" s="2162"/>
      <c r="BP14" s="2162"/>
      <c r="BQ14" s="2162"/>
      <c r="BR14" s="2310" t="s">
        <v>40</v>
      </c>
      <c r="BS14" s="2311"/>
      <c r="BT14" s="2277">
        <f>BT17+BT19+BT21+BT23</f>
        <v>0</v>
      </c>
      <c r="BU14" s="2277"/>
      <c r="BV14" s="2277"/>
      <c r="BW14" s="2277"/>
      <c r="BX14" s="2277"/>
      <c r="BY14" s="2277"/>
      <c r="BZ14" s="2277"/>
      <c r="CA14" s="2277"/>
      <c r="CB14" s="2277"/>
      <c r="CC14" s="2277"/>
      <c r="CD14" s="2277"/>
      <c r="CE14" s="2277"/>
      <c r="CF14" s="2277"/>
      <c r="CG14" s="2277"/>
      <c r="CH14" s="2277"/>
      <c r="CI14" s="2292" t="s">
        <v>39</v>
      </c>
      <c r="CJ14" s="2293"/>
      <c r="CK14" s="2162">
        <f>CK17+CK19+CK21+CK23</f>
        <v>0</v>
      </c>
      <c r="CL14" s="2162"/>
      <c r="CM14" s="2162"/>
      <c r="CN14" s="2162"/>
      <c r="CO14" s="2162"/>
      <c r="CP14" s="2162"/>
      <c r="CQ14" s="2162"/>
      <c r="CR14" s="2162"/>
      <c r="CS14" s="2162"/>
      <c r="CT14" s="2162"/>
      <c r="CU14" s="2162"/>
      <c r="CV14" s="2162"/>
      <c r="CW14" s="2162"/>
      <c r="CX14" s="2162"/>
      <c r="CY14" s="2310" t="s">
        <v>40</v>
      </c>
      <c r="CZ14" s="2311"/>
      <c r="DA14" s="2277">
        <f>DA17+DA19+DA21+DA23</f>
        <v>0</v>
      </c>
      <c r="DB14" s="2277"/>
      <c r="DC14" s="2277"/>
      <c r="DD14" s="2277"/>
      <c r="DE14" s="2277"/>
      <c r="DF14" s="2277"/>
      <c r="DG14" s="2277"/>
      <c r="DH14" s="2277"/>
      <c r="DI14" s="2277"/>
      <c r="DJ14" s="2277"/>
      <c r="DK14" s="2277"/>
      <c r="DL14" s="2277"/>
      <c r="DM14" s="2277"/>
      <c r="DN14" s="2277"/>
      <c r="DO14" s="2277"/>
      <c r="DP14" s="2277"/>
      <c r="DQ14" s="2277"/>
      <c r="DR14" s="2277"/>
      <c r="DS14" s="2292" t="s">
        <v>39</v>
      </c>
      <c r="DT14" s="2293"/>
      <c r="DU14" s="2162">
        <f>DU17+DU19+DU21+DU23</f>
        <v>0</v>
      </c>
      <c r="DV14" s="2162"/>
      <c r="DW14" s="2162"/>
      <c r="DX14" s="2162"/>
      <c r="DY14" s="2162"/>
      <c r="DZ14" s="2162"/>
      <c r="EA14" s="2162"/>
      <c r="EB14" s="2162"/>
      <c r="EC14" s="2162"/>
      <c r="ED14" s="2162"/>
      <c r="EE14" s="2162"/>
      <c r="EF14" s="2162"/>
      <c r="EG14" s="2162"/>
      <c r="EH14" s="2310" t="s">
        <v>40</v>
      </c>
      <c r="EI14" s="2311"/>
      <c r="EJ14" s="2277">
        <f>AP14+BT14-CK14</f>
        <v>0</v>
      </c>
      <c r="EK14" s="2277"/>
      <c r="EL14" s="2277"/>
      <c r="EM14" s="2277"/>
      <c r="EN14" s="2277"/>
      <c r="EO14" s="2277"/>
      <c r="EP14" s="2277"/>
      <c r="EQ14" s="2277"/>
      <c r="ER14" s="2277"/>
      <c r="ES14" s="2277"/>
      <c r="ET14" s="2277"/>
      <c r="EU14" s="2277"/>
      <c r="EV14" s="2277"/>
      <c r="EW14" s="2277"/>
      <c r="EX14" s="2277"/>
      <c r="EY14" s="2268" t="s">
        <v>39</v>
      </c>
      <c r="EZ14" s="2269"/>
      <c r="FA14" s="2162">
        <f>ABS(BG14-DA14+DU14)</f>
        <v>0</v>
      </c>
      <c r="FB14" s="2162"/>
      <c r="FC14" s="2162"/>
      <c r="FD14" s="2162"/>
      <c r="FE14" s="2162"/>
      <c r="FF14" s="2162"/>
      <c r="FG14" s="2162"/>
      <c r="FH14" s="2162"/>
      <c r="FI14" s="2162"/>
      <c r="FJ14" s="2162"/>
      <c r="FK14" s="2162"/>
      <c r="FL14" s="1928" t="s">
        <v>40</v>
      </c>
      <c r="FM14" s="2267"/>
    </row>
    <row r="15" spans="1:169" s="500" customFormat="1" ht="18" customHeight="1">
      <c r="A15" s="699"/>
      <c r="B15" s="280"/>
      <c r="C15" s="2303" t="s">
        <v>41</v>
      </c>
      <c r="D15" s="2303"/>
      <c r="E15" s="2303"/>
      <c r="F15" s="2303"/>
      <c r="G15" s="2303"/>
      <c r="H15" s="2303"/>
      <c r="I15" s="2303"/>
      <c r="J15" s="2303"/>
      <c r="K15" s="2303"/>
      <c r="L15" s="2303"/>
      <c r="M15" s="2303"/>
      <c r="N15" s="2303"/>
      <c r="O15" s="2303"/>
      <c r="P15" s="2303"/>
      <c r="Q15" s="2303"/>
      <c r="R15" s="2303"/>
      <c r="S15" s="2303"/>
      <c r="T15" s="2303"/>
      <c r="U15" s="2303"/>
      <c r="V15" s="2303"/>
      <c r="W15" s="2304"/>
      <c r="X15" s="2305"/>
      <c r="Y15" s="2305"/>
      <c r="Z15" s="2305"/>
      <c r="AA15" s="2305"/>
      <c r="AB15" s="2305"/>
      <c r="AC15" s="2306"/>
      <c r="AD15" s="2307"/>
      <c r="AE15" s="2307"/>
      <c r="AF15" s="2307"/>
      <c r="AG15" s="2307"/>
      <c r="AH15" s="2307"/>
      <c r="AI15" s="2307"/>
      <c r="AJ15" s="2307"/>
      <c r="AK15" s="2307"/>
      <c r="AL15" s="2307"/>
      <c r="AM15" s="2307"/>
      <c r="AN15" s="2307"/>
      <c r="AO15" s="2308"/>
      <c r="AP15" s="2309"/>
      <c r="AQ15" s="2309"/>
      <c r="AR15" s="2309"/>
      <c r="AS15" s="2309"/>
      <c r="AT15" s="2309"/>
      <c r="AU15" s="2309"/>
      <c r="AV15" s="2309"/>
      <c r="AW15" s="2309"/>
      <c r="AX15" s="2309"/>
      <c r="AY15" s="2309"/>
      <c r="AZ15" s="2309"/>
      <c r="BA15" s="2309"/>
      <c r="BB15" s="2309"/>
      <c r="BC15" s="2309"/>
      <c r="BD15" s="2309"/>
      <c r="BE15" s="2268"/>
      <c r="BF15" s="2269"/>
      <c r="BG15" s="2302"/>
      <c r="BH15" s="2302"/>
      <c r="BI15" s="2302"/>
      <c r="BJ15" s="2302"/>
      <c r="BK15" s="2302"/>
      <c r="BL15" s="2302"/>
      <c r="BM15" s="2302"/>
      <c r="BN15" s="2302"/>
      <c r="BO15" s="2302"/>
      <c r="BP15" s="2302"/>
      <c r="BQ15" s="2302"/>
      <c r="BR15" s="1928"/>
      <c r="BS15" s="2276"/>
      <c r="BT15" s="2214"/>
      <c r="BU15" s="2214"/>
      <c r="BV15" s="2214"/>
      <c r="BW15" s="2214"/>
      <c r="BX15" s="2214"/>
      <c r="BY15" s="2214"/>
      <c r="BZ15" s="2214"/>
      <c r="CA15" s="2214"/>
      <c r="CB15" s="2214"/>
      <c r="CC15" s="2214"/>
      <c r="CD15" s="2214"/>
      <c r="CE15" s="2214"/>
      <c r="CF15" s="2214"/>
      <c r="CG15" s="2214"/>
      <c r="CH15" s="2214"/>
      <c r="CI15" s="2268"/>
      <c r="CJ15" s="2269"/>
      <c r="CK15" s="2302"/>
      <c r="CL15" s="2302"/>
      <c r="CM15" s="2302"/>
      <c r="CN15" s="2302"/>
      <c r="CO15" s="2302"/>
      <c r="CP15" s="2302"/>
      <c r="CQ15" s="2302"/>
      <c r="CR15" s="2302"/>
      <c r="CS15" s="2302"/>
      <c r="CT15" s="2302"/>
      <c r="CU15" s="2302"/>
      <c r="CV15" s="2302"/>
      <c r="CW15" s="2302"/>
      <c r="CX15" s="2302"/>
      <c r="CY15" s="1928"/>
      <c r="CZ15" s="2276"/>
      <c r="DA15" s="2301"/>
      <c r="DB15" s="2301"/>
      <c r="DC15" s="2301"/>
      <c r="DD15" s="2301"/>
      <c r="DE15" s="2301"/>
      <c r="DF15" s="2301"/>
      <c r="DG15" s="2301"/>
      <c r="DH15" s="2301"/>
      <c r="DI15" s="2301"/>
      <c r="DJ15" s="2301"/>
      <c r="DK15" s="2301"/>
      <c r="DL15" s="2301"/>
      <c r="DM15" s="2301"/>
      <c r="DN15" s="2301"/>
      <c r="DO15" s="2301"/>
      <c r="DP15" s="2301"/>
      <c r="DQ15" s="2301"/>
      <c r="DR15" s="2301"/>
      <c r="DS15" s="2268"/>
      <c r="DT15" s="2269"/>
      <c r="DU15" s="2302"/>
      <c r="DV15" s="2302"/>
      <c r="DW15" s="2302"/>
      <c r="DX15" s="2302"/>
      <c r="DY15" s="2302"/>
      <c r="DZ15" s="2302"/>
      <c r="EA15" s="2302"/>
      <c r="EB15" s="2302"/>
      <c r="EC15" s="2302"/>
      <c r="ED15" s="2302"/>
      <c r="EE15" s="2302"/>
      <c r="EF15" s="2302"/>
      <c r="EG15" s="2302"/>
      <c r="EH15" s="1928"/>
      <c r="EI15" s="2276"/>
      <c r="EJ15" s="2277"/>
      <c r="EK15" s="2277"/>
      <c r="EL15" s="2277"/>
      <c r="EM15" s="2277"/>
      <c r="EN15" s="2277"/>
      <c r="EO15" s="2277"/>
      <c r="EP15" s="2277"/>
      <c r="EQ15" s="2277"/>
      <c r="ER15" s="2277"/>
      <c r="ES15" s="2277"/>
      <c r="ET15" s="2277"/>
      <c r="EU15" s="2277"/>
      <c r="EV15" s="2277"/>
      <c r="EW15" s="2277"/>
      <c r="EX15" s="2277"/>
      <c r="EY15" s="2268"/>
      <c r="EZ15" s="2269"/>
      <c r="FA15" s="2162"/>
      <c r="FB15" s="2162"/>
      <c r="FC15" s="2162"/>
      <c r="FD15" s="2162"/>
      <c r="FE15" s="2162"/>
      <c r="FF15" s="2162"/>
      <c r="FG15" s="2162"/>
      <c r="FH15" s="2162"/>
      <c r="FI15" s="2162"/>
      <c r="FJ15" s="2162"/>
      <c r="FK15" s="2162"/>
      <c r="FL15" s="1928"/>
      <c r="FM15" s="2267"/>
    </row>
    <row r="16" spans="1:169" s="500" customFormat="1" ht="30" customHeight="1">
      <c r="A16" s="699"/>
      <c r="B16" s="161"/>
      <c r="C16" s="2294" t="s">
        <v>42</v>
      </c>
      <c r="D16" s="2294"/>
      <c r="E16" s="2294"/>
      <c r="F16" s="2294"/>
      <c r="G16" s="2294"/>
      <c r="H16" s="2294"/>
      <c r="I16" s="2294"/>
      <c r="J16" s="2294"/>
      <c r="K16" s="2294"/>
      <c r="L16" s="2294"/>
      <c r="M16" s="2294"/>
      <c r="N16" s="2294"/>
      <c r="O16" s="2294"/>
      <c r="P16" s="2294"/>
      <c r="Q16" s="2294"/>
      <c r="R16" s="2294"/>
      <c r="S16" s="2294"/>
      <c r="T16" s="2294"/>
      <c r="U16" s="2294"/>
      <c r="V16" s="2294"/>
      <c r="W16" s="2295"/>
      <c r="X16" s="2281">
        <v>5141</v>
      </c>
      <c r="Y16" s="2281"/>
      <c r="Z16" s="2281"/>
      <c r="AA16" s="2281"/>
      <c r="AB16" s="2281"/>
      <c r="AC16" s="2282" t="s">
        <v>37</v>
      </c>
      <c r="AD16" s="2283"/>
      <c r="AE16" s="2283"/>
      <c r="AF16" s="2283"/>
      <c r="AG16" s="2283"/>
      <c r="AH16" s="2283"/>
      <c r="AI16" s="2284" t="s">
        <v>1350</v>
      </c>
      <c r="AJ16" s="2284"/>
      <c r="AK16" s="2284"/>
      <c r="AL16" s="2279" t="s">
        <v>433</v>
      </c>
      <c r="AM16" s="2279"/>
      <c r="AN16" s="2279"/>
      <c r="AO16" s="2280"/>
      <c r="AP16" s="2277">
        <f>EJ17</f>
        <v>0</v>
      </c>
      <c r="AQ16" s="2277"/>
      <c r="AR16" s="2277"/>
      <c r="AS16" s="2277"/>
      <c r="AT16" s="2277"/>
      <c r="AU16" s="2277"/>
      <c r="AV16" s="2277"/>
      <c r="AW16" s="2277"/>
      <c r="AX16" s="2277"/>
      <c r="AY16" s="2277"/>
      <c r="AZ16" s="2277"/>
      <c r="BA16" s="2277"/>
      <c r="BB16" s="2277"/>
      <c r="BC16" s="2277"/>
      <c r="BD16" s="2277"/>
      <c r="BE16" s="2292" t="s">
        <v>39</v>
      </c>
      <c r="BF16" s="2293"/>
      <c r="BG16" s="2162">
        <f>FA17</f>
        <v>0</v>
      </c>
      <c r="BH16" s="2162"/>
      <c r="BI16" s="2162"/>
      <c r="BJ16" s="2162"/>
      <c r="BK16" s="2162"/>
      <c r="BL16" s="2162"/>
      <c r="BM16" s="2162"/>
      <c r="BN16" s="2162"/>
      <c r="BO16" s="2162"/>
      <c r="BP16" s="2162"/>
      <c r="BQ16" s="2162"/>
      <c r="BR16" s="1928" t="s">
        <v>40</v>
      </c>
      <c r="BS16" s="2276"/>
      <c r="BT16" s="2285"/>
      <c r="BU16" s="2285"/>
      <c r="BV16" s="2285"/>
      <c r="BW16" s="2285"/>
      <c r="BX16" s="2285"/>
      <c r="BY16" s="2285"/>
      <c r="BZ16" s="2285"/>
      <c r="CA16" s="2285"/>
      <c r="CB16" s="2285"/>
      <c r="CC16" s="2285"/>
      <c r="CD16" s="2285"/>
      <c r="CE16" s="2285"/>
      <c r="CF16" s="2285"/>
      <c r="CG16" s="2285"/>
      <c r="CH16" s="2285"/>
      <c r="CI16" s="2268" t="s">
        <v>39</v>
      </c>
      <c r="CJ16" s="2269"/>
      <c r="CK16" s="2270"/>
      <c r="CL16" s="2270"/>
      <c r="CM16" s="2270"/>
      <c r="CN16" s="2270"/>
      <c r="CO16" s="2270"/>
      <c r="CP16" s="2270"/>
      <c r="CQ16" s="2270"/>
      <c r="CR16" s="2270"/>
      <c r="CS16" s="2270"/>
      <c r="CT16" s="2270"/>
      <c r="CU16" s="2270"/>
      <c r="CV16" s="2270"/>
      <c r="CW16" s="2270"/>
      <c r="CX16" s="2270"/>
      <c r="CY16" s="1928" t="s">
        <v>40</v>
      </c>
      <c r="CZ16" s="2276"/>
      <c r="DA16" s="2285"/>
      <c r="DB16" s="2285"/>
      <c r="DC16" s="2285"/>
      <c r="DD16" s="2285"/>
      <c r="DE16" s="2285"/>
      <c r="DF16" s="2285"/>
      <c r="DG16" s="2285"/>
      <c r="DH16" s="2285"/>
      <c r="DI16" s="2285"/>
      <c r="DJ16" s="2285"/>
      <c r="DK16" s="2285"/>
      <c r="DL16" s="2285"/>
      <c r="DM16" s="2285"/>
      <c r="DN16" s="2285"/>
      <c r="DO16" s="2285"/>
      <c r="DP16" s="2285"/>
      <c r="DQ16" s="2285"/>
      <c r="DR16" s="2285"/>
      <c r="DS16" s="2268" t="s">
        <v>39</v>
      </c>
      <c r="DT16" s="2269"/>
      <c r="DU16" s="2270"/>
      <c r="DV16" s="2270"/>
      <c r="DW16" s="2270"/>
      <c r="DX16" s="2270"/>
      <c r="DY16" s="2270"/>
      <c r="DZ16" s="2270"/>
      <c r="EA16" s="2270"/>
      <c r="EB16" s="2270"/>
      <c r="EC16" s="2270"/>
      <c r="ED16" s="2270"/>
      <c r="EE16" s="2270"/>
      <c r="EF16" s="2270"/>
      <c r="EG16" s="2270"/>
      <c r="EH16" s="1928" t="s">
        <v>40</v>
      </c>
      <c r="EI16" s="2276"/>
      <c r="EJ16" s="2277">
        <f t="shared" ref="EJ16:EJ21" si="0">AP16+BT16-CK16</f>
        <v>0</v>
      </c>
      <c r="EK16" s="2277"/>
      <c r="EL16" s="2277"/>
      <c r="EM16" s="2277"/>
      <c r="EN16" s="2277"/>
      <c r="EO16" s="2277"/>
      <c r="EP16" s="2277"/>
      <c r="EQ16" s="2277"/>
      <c r="ER16" s="2277"/>
      <c r="ES16" s="2277"/>
      <c r="ET16" s="2277"/>
      <c r="EU16" s="2277"/>
      <c r="EV16" s="2277"/>
      <c r="EW16" s="2277"/>
      <c r="EX16" s="2277"/>
      <c r="EY16" s="2268" t="s">
        <v>39</v>
      </c>
      <c r="EZ16" s="2269"/>
      <c r="FA16" s="2162">
        <f t="shared" ref="FA16:FA22" si="1">ABS(BG16-DA16+DU16)</f>
        <v>0</v>
      </c>
      <c r="FB16" s="2162"/>
      <c r="FC16" s="2162"/>
      <c r="FD16" s="2162"/>
      <c r="FE16" s="2162"/>
      <c r="FF16" s="2162"/>
      <c r="FG16" s="2162"/>
      <c r="FH16" s="2162"/>
      <c r="FI16" s="2162"/>
      <c r="FJ16" s="2162"/>
      <c r="FK16" s="2162"/>
      <c r="FL16" s="1928" t="s">
        <v>40</v>
      </c>
      <c r="FM16" s="2267"/>
    </row>
    <row r="17" spans="1:169" s="500" customFormat="1" ht="30" customHeight="1">
      <c r="A17" s="699"/>
      <c r="B17" s="281"/>
      <c r="C17" s="2298"/>
      <c r="D17" s="2298"/>
      <c r="E17" s="2298"/>
      <c r="F17" s="2298"/>
      <c r="G17" s="2298"/>
      <c r="H17" s="2298"/>
      <c r="I17" s="2298"/>
      <c r="J17" s="2298"/>
      <c r="K17" s="2298"/>
      <c r="L17" s="2298"/>
      <c r="M17" s="2298"/>
      <c r="N17" s="2298"/>
      <c r="O17" s="2298"/>
      <c r="P17" s="2298"/>
      <c r="Q17" s="2298"/>
      <c r="R17" s="2298"/>
      <c r="S17" s="2298"/>
      <c r="T17" s="2298"/>
      <c r="U17" s="2298"/>
      <c r="V17" s="2298"/>
      <c r="W17" s="2299"/>
      <c r="X17" s="2281">
        <v>5151</v>
      </c>
      <c r="Y17" s="2281"/>
      <c r="Z17" s="2281"/>
      <c r="AA17" s="2281"/>
      <c r="AB17" s="2281"/>
      <c r="AC17" s="2282" t="s">
        <v>37</v>
      </c>
      <c r="AD17" s="2283"/>
      <c r="AE17" s="2283"/>
      <c r="AF17" s="2283"/>
      <c r="AG17" s="2283"/>
      <c r="AH17" s="2283"/>
      <c r="AI17" s="2284" t="s">
        <v>1351</v>
      </c>
      <c r="AJ17" s="2284"/>
      <c r="AK17" s="2284"/>
      <c r="AL17" s="2279" t="s">
        <v>434</v>
      </c>
      <c r="AM17" s="2279"/>
      <c r="AN17" s="2279"/>
      <c r="AO17" s="2280"/>
      <c r="AP17" s="2285"/>
      <c r="AQ17" s="2285"/>
      <c r="AR17" s="2285"/>
      <c r="AS17" s="2285"/>
      <c r="AT17" s="2285"/>
      <c r="AU17" s="2285"/>
      <c r="AV17" s="2285"/>
      <c r="AW17" s="2285"/>
      <c r="AX17" s="2285"/>
      <c r="AY17" s="2285"/>
      <c r="AZ17" s="2285"/>
      <c r="BA17" s="2285"/>
      <c r="BB17" s="2285"/>
      <c r="BC17" s="2285"/>
      <c r="BD17" s="2285"/>
      <c r="BE17" s="2268" t="s">
        <v>39</v>
      </c>
      <c r="BF17" s="2269"/>
      <c r="BG17" s="2270"/>
      <c r="BH17" s="2270"/>
      <c r="BI17" s="2270"/>
      <c r="BJ17" s="2270"/>
      <c r="BK17" s="2270"/>
      <c r="BL17" s="2270"/>
      <c r="BM17" s="2270"/>
      <c r="BN17" s="2270"/>
      <c r="BO17" s="2270"/>
      <c r="BP17" s="2270"/>
      <c r="BQ17" s="2270"/>
      <c r="BR17" s="1928" t="s">
        <v>40</v>
      </c>
      <c r="BS17" s="2276"/>
      <c r="BT17" s="2285"/>
      <c r="BU17" s="2285"/>
      <c r="BV17" s="2285"/>
      <c r="BW17" s="2285"/>
      <c r="BX17" s="2285"/>
      <c r="BY17" s="2285"/>
      <c r="BZ17" s="2285"/>
      <c r="CA17" s="2285"/>
      <c r="CB17" s="2285"/>
      <c r="CC17" s="2285"/>
      <c r="CD17" s="2285"/>
      <c r="CE17" s="2285"/>
      <c r="CF17" s="2285"/>
      <c r="CG17" s="2285"/>
      <c r="CH17" s="2285"/>
      <c r="CI17" s="2268" t="s">
        <v>39</v>
      </c>
      <c r="CJ17" s="2269"/>
      <c r="CK17" s="2270"/>
      <c r="CL17" s="2270"/>
      <c r="CM17" s="2270"/>
      <c r="CN17" s="2270"/>
      <c r="CO17" s="2270"/>
      <c r="CP17" s="2270"/>
      <c r="CQ17" s="2270"/>
      <c r="CR17" s="2270"/>
      <c r="CS17" s="2270"/>
      <c r="CT17" s="2270"/>
      <c r="CU17" s="2270"/>
      <c r="CV17" s="2270"/>
      <c r="CW17" s="2270"/>
      <c r="CX17" s="2270"/>
      <c r="CY17" s="1928" t="s">
        <v>40</v>
      </c>
      <c r="CZ17" s="2276"/>
      <c r="DA17" s="2285"/>
      <c r="DB17" s="2285"/>
      <c r="DC17" s="2285"/>
      <c r="DD17" s="2285"/>
      <c r="DE17" s="2285"/>
      <c r="DF17" s="2285"/>
      <c r="DG17" s="2285"/>
      <c r="DH17" s="2285"/>
      <c r="DI17" s="2285"/>
      <c r="DJ17" s="2285"/>
      <c r="DK17" s="2285"/>
      <c r="DL17" s="2285"/>
      <c r="DM17" s="2285"/>
      <c r="DN17" s="2285"/>
      <c r="DO17" s="2285"/>
      <c r="DP17" s="2285"/>
      <c r="DQ17" s="2285"/>
      <c r="DR17" s="2285"/>
      <c r="DS17" s="2268" t="s">
        <v>39</v>
      </c>
      <c r="DT17" s="2269"/>
      <c r="DU17" s="2270"/>
      <c r="DV17" s="2270"/>
      <c r="DW17" s="2270"/>
      <c r="DX17" s="2270"/>
      <c r="DY17" s="2270"/>
      <c r="DZ17" s="2270"/>
      <c r="EA17" s="2270"/>
      <c r="EB17" s="2270"/>
      <c r="EC17" s="2270"/>
      <c r="ED17" s="2270"/>
      <c r="EE17" s="2270"/>
      <c r="EF17" s="2270"/>
      <c r="EG17" s="2270"/>
      <c r="EH17" s="1928" t="s">
        <v>40</v>
      </c>
      <c r="EI17" s="2276"/>
      <c r="EJ17" s="2277">
        <f t="shared" si="0"/>
        <v>0</v>
      </c>
      <c r="EK17" s="2277"/>
      <c r="EL17" s="2277"/>
      <c r="EM17" s="2277"/>
      <c r="EN17" s="2277"/>
      <c r="EO17" s="2277"/>
      <c r="EP17" s="2277"/>
      <c r="EQ17" s="2277"/>
      <c r="ER17" s="2277"/>
      <c r="ES17" s="2277"/>
      <c r="ET17" s="2277"/>
      <c r="EU17" s="2277"/>
      <c r="EV17" s="2277"/>
      <c r="EW17" s="2277"/>
      <c r="EX17" s="2277"/>
      <c r="EY17" s="2268" t="s">
        <v>39</v>
      </c>
      <c r="EZ17" s="2269"/>
      <c r="FA17" s="2162">
        <f t="shared" si="1"/>
        <v>0</v>
      </c>
      <c r="FB17" s="2162"/>
      <c r="FC17" s="2162"/>
      <c r="FD17" s="2162"/>
      <c r="FE17" s="2162"/>
      <c r="FF17" s="2162"/>
      <c r="FG17" s="2162"/>
      <c r="FH17" s="2162"/>
      <c r="FI17" s="2162"/>
      <c r="FJ17" s="2162"/>
      <c r="FK17" s="2162"/>
      <c r="FL17" s="1928" t="s">
        <v>40</v>
      </c>
      <c r="FM17" s="2267"/>
    </row>
    <row r="18" spans="1:169" s="500" customFormat="1" ht="18" customHeight="1">
      <c r="A18" s="699"/>
      <c r="B18" s="161"/>
      <c r="C18" s="2294" t="s">
        <v>43</v>
      </c>
      <c r="D18" s="2294"/>
      <c r="E18" s="2294"/>
      <c r="F18" s="2294"/>
      <c r="G18" s="2294"/>
      <c r="H18" s="2294"/>
      <c r="I18" s="2294"/>
      <c r="J18" s="2294"/>
      <c r="K18" s="2294"/>
      <c r="L18" s="2294"/>
      <c r="M18" s="2294"/>
      <c r="N18" s="2294"/>
      <c r="O18" s="2294"/>
      <c r="P18" s="2294"/>
      <c r="Q18" s="2294"/>
      <c r="R18" s="2294"/>
      <c r="S18" s="2294"/>
      <c r="T18" s="2294"/>
      <c r="U18" s="2294"/>
      <c r="V18" s="2294"/>
      <c r="W18" s="2295"/>
      <c r="X18" s="2281">
        <v>5142</v>
      </c>
      <c r="Y18" s="2281"/>
      <c r="Z18" s="2281"/>
      <c r="AA18" s="2281"/>
      <c r="AB18" s="2281"/>
      <c r="AC18" s="2282" t="s">
        <v>37</v>
      </c>
      <c r="AD18" s="2283"/>
      <c r="AE18" s="2283"/>
      <c r="AF18" s="2283"/>
      <c r="AG18" s="2283"/>
      <c r="AH18" s="2283"/>
      <c r="AI18" s="2284" t="s">
        <v>1350</v>
      </c>
      <c r="AJ18" s="2284"/>
      <c r="AK18" s="2284"/>
      <c r="AL18" s="2279" t="s">
        <v>433</v>
      </c>
      <c r="AM18" s="2279"/>
      <c r="AN18" s="2279"/>
      <c r="AO18" s="2280"/>
      <c r="AP18" s="2277">
        <f>EJ19</f>
        <v>0</v>
      </c>
      <c r="AQ18" s="2277"/>
      <c r="AR18" s="2277"/>
      <c r="AS18" s="2277"/>
      <c r="AT18" s="2277"/>
      <c r="AU18" s="2277"/>
      <c r="AV18" s="2277"/>
      <c r="AW18" s="2277"/>
      <c r="AX18" s="2277"/>
      <c r="AY18" s="2277"/>
      <c r="AZ18" s="2277"/>
      <c r="BA18" s="2277"/>
      <c r="BB18" s="2277"/>
      <c r="BC18" s="2277"/>
      <c r="BD18" s="2277"/>
      <c r="BE18" s="2292" t="s">
        <v>39</v>
      </c>
      <c r="BF18" s="2293"/>
      <c r="BG18" s="2162">
        <f>FA19</f>
        <v>0</v>
      </c>
      <c r="BH18" s="2162"/>
      <c r="BI18" s="2162"/>
      <c r="BJ18" s="2162"/>
      <c r="BK18" s="2162"/>
      <c r="BL18" s="2162"/>
      <c r="BM18" s="2162"/>
      <c r="BN18" s="2162"/>
      <c r="BO18" s="2162"/>
      <c r="BP18" s="2162"/>
      <c r="BQ18" s="2162"/>
      <c r="BR18" s="1928" t="s">
        <v>40</v>
      </c>
      <c r="BS18" s="2276"/>
      <c r="BT18" s="2285"/>
      <c r="BU18" s="2285"/>
      <c r="BV18" s="2285"/>
      <c r="BW18" s="2285"/>
      <c r="BX18" s="2285"/>
      <c r="BY18" s="2285"/>
      <c r="BZ18" s="2285"/>
      <c r="CA18" s="2285"/>
      <c r="CB18" s="2285"/>
      <c r="CC18" s="2285"/>
      <c r="CD18" s="2285"/>
      <c r="CE18" s="2285"/>
      <c r="CF18" s="2285"/>
      <c r="CG18" s="2285"/>
      <c r="CH18" s="2285"/>
      <c r="CI18" s="2268" t="s">
        <v>39</v>
      </c>
      <c r="CJ18" s="2269"/>
      <c r="CK18" s="2270"/>
      <c r="CL18" s="2270"/>
      <c r="CM18" s="2270"/>
      <c r="CN18" s="2270"/>
      <c r="CO18" s="2270"/>
      <c r="CP18" s="2270"/>
      <c r="CQ18" s="2270"/>
      <c r="CR18" s="2270"/>
      <c r="CS18" s="2270"/>
      <c r="CT18" s="2270"/>
      <c r="CU18" s="2270"/>
      <c r="CV18" s="2270"/>
      <c r="CW18" s="2270"/>
      <c r="CX18" s="2270"/>
      <c r="CY18" s="1928" t="s">
        <v>40</v>
      </c>
      <c r="CZ18" s="2276"/>
      <c r="DA18" s="2285"/>
      <c r="DB18" s="2285"/>
      <c r="DC18" s="2285"/>
      <c r="DD18" s="2285"/>
      <c r="DE18" s="2285"/>
      <c r="DF18" s="2285"/>
      <c r="DG18" s="2285"/>
      <c r="DH18" s="2285"/>
      <c r="DI18" s="2285"/>
      <c r="DJ18" s="2285"/>
      <c r="DK18" s="2285"/>
      <c r="DL18" s="2285"/>
      <c r="DM18" s="2285"/>
      <c r="DN18" s="2285"/>
      <c r="DO18" s="2285"/>
      <c r="DP18" s="2285"/>
      <c r="DQ18" s="2285"/>
      <c r="DR18" s="2285"/>
      <c r="DS18" s="2268" t="s">
        <v>39</v>
      </c>
      <c r="DT18" s="2269"/>
      <c r="DU18" s="2270"/>
      <c r="DV18" s="2270"/>
      <c r="DW18" s="2270"/>
      <c r="DX18" s="2270"/>
      <c r="DY18" s="2270"/>
      <c r="DZ18" s="2270"/>
      <c r="EA18" s="2270"/>
      <c r="EB18" s="2270"/>
      <c r="EC18" s="2270"/>
      <c r="ED18" s="2270"/>
      <c r="EE18" s="2270"/>
      <c r="EF18" s="2270"/>
      <c r="EG18" s="2270"/>
      <c r="EH18" s="1928" t="s">
        <v>40</v>
      </c>
      <c r="EI18" s="2276"/>
      <c r="EJ18" s="2277">
        <f t="shared" si="0"/>
        <v>0</v>
      </c>
      <c r="EK18" s="2277"/>
      <c r="EL18" s="2277"/>
      <c r="EM18" s="2277"/>
      <c r="EN18" s="2277"/>
      <c r="EO18" s="2277"/>
      <c r="EP18" s="2277"/>
      <c r="EQ18" s="2277"/>
      <c r="ER18" s="2277"/>
      <c r="ES18" s="2277"/>
      <c r="ET18" s="2277"/>
      <c r="EU18" s="2277"/>
      <c r="EV18" s="2277"/>
      <c r="EW18" s="2277"/>
      <c r="EX18" s="2277"/>
      <c r="EY18" s="2268" t="s">
        <v>39</v>
      </c>
      <c r="EZ18" s="2269"/>
      <c r="FA18" s="2162">
        <f t="shared" si="1"/>
        <v>0</v>
      </c>
      <c r="FB18" s="2162"/>
      <c r="FC18" s="2162"/>
      <c r="FD18" s="2162"/>
      <c r="FE18" s="2162"/>
      <c r="FF18" s="2162"/>
      <c r="FG18" s="2162"/>
      <c r="FH18" s="2162"/>
      <c r="FI18" s="2162"/>
      <c r="FJ18" s="2162"/>
      <c r="FK18" s="2162"/>
      <c r="FL18" s="1928" t="s">
        <v>40</v>
      </c>
      <c r="FM18" s="2267"/>
    </row>
    <row r="19" spans="1:169" s="500" customFormat="1" ht="18" customHeight="1">
      <c r="A19" s="699"/>
      <c r="B19" s="281"/>
      <c r="C19" s="2298"/>
      <c r="D19" s="2298"/>
      <c r="E19" s="2298"/>
      <c r="F19" s="2298"/>
      <c r="G19" s="2298"/>
      <c r="H19" s="2298"/>
      <c r="I19" s="2298"/>
      <c r="J19" s="2298"/>
      <c r="K19" s="2298"/>
      <c r="L19" s="2298"/>
      <c r="M19" s="2298"/>
      <c r="N19" s="2298"/>
      <c r="O19" s="2298"/>
      <c r="P19" s="2298"/>
      <c r="Q19" s="2298"/>
      <c r="R19" s="2298"/>
      <c r="S19" s="2298"/>
      <c r="T19" s="2298"/>
      <c r="U19" s="2298"/>
      <c r="V19" s="2298"/>
      <c r="W19" s="2299"/>
      <c r="X19" s="2281">
        <v>5152</v>
      </c>
      <c r="Y19" s="2281"/>
      <c r="Z19" s="2281"/>
      <c r="AA19" s="2281"/>
      <c r="AB19" s="2281"/>
      <c r="AC19" s="2282" t="s">
        <v>37</v>
      </c>
      <c r="AD19" s="2283"/>
      <c r="AE19" s="2283"/>
      <c r="AF19" s="2283"/>
      <c r="AG19" s="2283"/>
      <c r="AH19" s="2283"/>
      <c r="AI19" s="2284" t="s">
        <v>1351</v>
      </c>
      <c r="AJ19" s="2284"/>
      <c r="AK19" s="2284"/>
      <c r="AL19" s="2279" t="s">
        <v>434</v>
      </c>
      <c r="AM19" s="2279"/>
      <c r="AN19" s="2279"/>
      <c r="AO19" s="2280"/>
      <c r="AP19" s="2285"/>
      <c r="AQ19" s="2285"/>
      <c r="AR19" s="2285"/>
      <c r="AS19" s="2285"/>
      <c r="AT19" s="2285"/>
      <c r="AU19" s="2285"/>
      <c r="AV19" s="2285"/>
      <c r="AW19" s="2285"/>
      <c r="AX19" s="2285"/>
      <c r="AY19" s="2285"/>
      <c r="AZ19" s="2285"/>
      <c r="BA19" s="2285"/>
      <c r="BB19" s="2285"/>
      <c r="BC19" s="2285"/>
      <c r="BD19" s="2285"/>
      <c r="BE19" s="2268" t="s">
        <v>39</v>
      </c>
      <c r="BF19" s="2269"/>
      <c r="BG19" s="2270"/>
      <c r="BH19" s="2270"/>
      <c r="BI19" s="2270"/>
      <c r="BJ19" s="2270"/>
      <c r="BK19" s="2270"/>
      <c r="BL19" s="2270"/>
      <c r="BM19" s="2270"/>
      <c r="BN19" s="2270"/>
      <c r="BO19" s="2270"/>
      <c r="BP19" s="2270"/>
      <c r="BQ19" s="2270"/>
      <c r="BR19" s="1928" t="s">
        <v>40</v>
      </c>
      <c r="BS19" s="2276"/>
      <c r="BT19" s="2285"/>
      <c r="BU19" s="2285"/>
      <c r="BV19" s="2285"/>
      <c r="BW19" s="2285"/>
      <c r="BX19" s="2285"/>
      <c r="BY19" s="2285"/>
      <c r="BZ19" s="2285"/>
      <c r="CA19" s="2285"/>
      <c r="CB19" s="2285"/>
      <c r="CC19" s="2285"/>
      <c r="CD19" s="2285"/>
      <c r="CE19" s="2285"/>
      <c r="CF19" s="2285"/>
      <c r="CG19" s="2285"/>
      <c r="CH19" s="2285"/>
      <c r="CI19" s="2268" t="s">
        <v>39</v>
      </c>
      <c r="CJ19" s="2269"/>
      <c r="CK19" s="2270"/>
      <c r="CL19" s="2270"/>
      <c r="CM19" s="2270"/>
      <c r="CN19" s="2270"/>
      <c r="CO19" s="2270"/>
      <c r="CP19" s="2270"/>
      <c r="CQ19" s="2270"/>
      <c r="CR19" s="2270"/>
      <c r="CS19" s="2270"/>
      <c r="CT19" s="2270"/>
      <c r="CU19" s="2270"/>
      <c r="CV19" s="2270"/>
      <c r="CW19" s="2270"/>
      <c r="CX19" s="2270"/>
      <c r="CY19" s="1928" t="s">
        <v>40</v>
      </c>
      <c r="CZ19" s="2276"/>
      <c r="DA19" s="2285"/>
      <c r="DB19" s="2285"/>
      <c r="DC19" s="2285"/>
      <c r="DD19" s="2285"/>
      <c r="DE19" s="2285"/>
      <c r="DF19" s="2285"/>
      <c r="DG19" s="2285"/>
      <c r="DH19" s="2285"/>
      <c r="DI19" s="2285"/>
      <c r="DJ19" s="2285"/>
      <c r="DK19" s="2285"/>
      <c r="DL19" s="2285"/>
      <c r="DM19" s="2285"/>
      <c r="DN19" s="2285"/>
      <c r="DO19" s="2285"/>
      <c r="DP19" s="2285"/>
      <c r="DQ19" s="2285"/>
      <c r="DR19" s="2285"/>
      <c r="DS19" s="2268" t="s">
        <v>39</v>
      </c>
      <c r="DT19" s="2269"/>
      <c r="DU19" s="2270"/>
      <c r="DV19" s="2270"/>
      <c r="DW19" s="2270"/>
      <c r="DX19" s="2270"/>
      <c r="DY19" s="2270"/>
      <c r="DZ19" s="2270"/>
      <c r="EA19" s="2270"/>
      <c r="EB19" s="2270"/>
      <c r="EC19" s="2270"/>
      <c r="ED19" s="2270"/>
      <c r="EE19" s="2270"/>
      <c r="EF19" s="2270"/>
      <c r="EG19" s="2270"/>
      <c r="EH19" s="1928" t="s">
        <v>40</v>
      </c>
      <c r="EI19" s="2276"/>
      <c r="EJ19" s="2277">
        <f t="shared" si="0"/>
        <v>0</v>
      </c>
      <c r="EK19" s="2277"/>
      <c r="EL19" s="2277"/>
      <c r="EM19" s="2277"/>
      <c r="EN19" s="2277"/>
      <c r="EO19" s="2277"/>
      <c r="EP19" s="2277"/>
      <c r="EQ19" s="2277"/>
      <c r="ER19" s="2277"/>
      <c r="ES19" s="2277"/>
      <c r="ET19" s="2277"/>
      <c r="EU19" s="2277"/>
      <c r="EV19" s="2277"/>
      <c r="EW19" s="2277"/>
      <c r="EX19" s="2277"/>
      <c r="EY19" s="2268" t="s">
        <v>39</v>
      </c>
      <c r="EZ19" s="2269"/>
      <c r="FA19" s="2162">
        <f t="shared" si="1"/>
        <v>0</v>
      </c>
      <c r="FB19" s="2162"/>
      <c r="FC19" s="2162"/>
      <c r="FD19" s="2162"/>
      <c r="FE19" s="2162"/>
      <c r="FF19" s="2162"/>
      <c r="FG19" s="2162"/>
      <c r="FH19" s="2162"/>
      <c r="FI19" s="2162"/>
      <c r="FJ19" s="2162"/>
      <c r="FK19" s="2162"/>
      <c r="FL19" s="1928" t="s">
        <v>40</v>
      </c>
      <c r="FM19" s="2267"/>
    </row>
    <row r="20" spans="1:169" s="500" customFormat="1" ht="18" customHeight="1">
      <c r="A20" s="699"/>
      <c r="B20" s="161"/>
      <c r="C20" s="2294" t="s">
        <v>44</v>
      </c>
      <c r="D20" s="2294"/>
      <c r="E20" s="2294"/>
      <c r="F20" s="2294"/>
      <c r="G20" s="2294"/>
      <c r="H20" s="2294"/>
      <c r="I20" s="2294"/>
      <c r="J20" s="2294"/>
      <c r="K20" s="2294"/>
      <c r="L20" s="2294"/>
      <c r="M20" s="2294"/>
      <c r="N20" s="2294"/>
      <c r="O20" s="2294"/>
      <c r="P20" s="2294"/>
      <c r="Q20" s="2294"/>
      <c r="R20" s="2294"/>
      <c r="S20" s="2294"/>
      <c r="T20" s="2294"/>
      <c r="U20" s="2294"/>
      <c r="V20" s="2294"/>
      <c r="W20" s="2295"/>
      <c r="X20" s="2281">
        <v>5143</v>
      </c>
      <c r="Y20" s="2281"/>
      <c r="Z20" s="2281"/>
      <c r="AA20" s="2281"/>
      <c r="AB20" s="2281"/>
      <c r="AC20" s="2282" t="s">
        <v>37</v>
      </c>
      <c r="AD20" s="2283"/>
      <c r="AE20" s="2283"/>
      <c r="AF20" s="2283"/>
      <c r="AG20" s="2283"/>
      <c r="AH20" s="2283"/>
      <c r="AI20" s="2284" t="s">
        <v>1350</v>
      </c>
      <c r="AJ20" s="2284"/>
      <c r="AK20" s="2284"/>
      <c r="AL20" s="2279" t="s">
        <v>433</v>
      </c>
      <c r="AM20" s="2279"/>
      <c r="AN20" s="2279"/>
      <c r="AO20" s="2280"/>
      <c r="AP20" s="2277">
        <f>EJ21</f>
        <v>0</v>
      </c>
      <c r="AQ20" s="2277"/>
      <c r="AR20" s="2277"/>
      <c r="AS20" s="2277"/>
      <c r="AT20" s="2277"/>
      <c r="AU20" s="2277"/>
      <c r="AV20" s="2277"/>
      <c r="AW20" s="2277"/>
      <c r="AX20" s="2277"/>
      <c r="AY20" s="2277"/>
      <c r="AZ20" s="2277"/>
      <c r="BA20" s="2277"/>
      <c r="BB20" s="2277"/>
      <c r="BC20" s="2277"/>
      <c r="BD20" s="2277"/>
      <c r="BE20" s="2292" t="s">
        <v>39</v>
      </c>
      <c r="BF20" s="2293"/>
      <c r="BG20" s="2162">
        <f>FA21</f>
        <v>0</v>
      </c>
      <c r="BH20" s="2162"/>
      <c r="BI20" s="2162"/>
      <c r="BJ20" s="2162"/>
      <c r="BK20" s="2162"/>
      <c r="BL20" s="2162"/>
      <c r="BM20" s="2162"/>
      <c r="BN20" s="2162"/>
      <c r="BO20" s="2162"/>
      <c r="BP20" s="2162"/>
      <c r="BQ20" s="2162"/>
      <c r="BR20" s="1928" t="s">
        <v>40</v>
      </c>
      <c r="BS20" s="2276"/>
      <c r="BT20" s="2285"/>
      <c r="BU20" s="2285"/>
      <c r="BV20" s="2285"/>
      <c r="BW20" s="2285"/>
      <c r="BX20" s="2285"/>
      <c r="BY20" s="2285"/>
      <c r="BZ20" s="2285"/>
      <c r="CA20" s="2285"/>
      <c r="CB20" s="2285"/>
      <c r="CC20" s="2285"/>
      <c r="CD20" s="2285"/>
      <c r="CE20" s="2285"/>
      <c r="CF20" s="2285"/>
      <c r="CG20" s="2285"/>
      <c r="CH20" s="2285"/>
      <c r="CI20" s="2268" t="s">
        <v>39</v>
      </c>
      <c r="CJ20" s="2269"/>
      <c r="CK20" s="2270"/>
      <c r="CL20" s="2270"/>
      <c r="CM20" s="2270"/>
      <c r="CN20" s="2270"/>
      <c r="CO20" s="2270"/>
      <c r="CP20" s="2270"/>
      <c r="CQ20" s="2270"/>
      <c r="CR20" s="2270"/>
      <c r="CS20" s="2270"/>
      <c r="CT20" s="2270"/>
      <c r="CU20" s="2270"/>
      <c r="CV20" s="2270"/>
      <c r="CW20" s="2270"/>
      <c r="CX20" s="2270"/>
      <c r="CY20" s="1928" t="s">
        <v>40</v>
      </c>
      <c r="CZ20" s="2276"/>
      <c r="DA20" s="2285"/>
      <c r="DB20" s="2285"/>
      <c r="DC20" s="2285"/>
      <c r="DD20" s="2285"/>
      <c r="DE20" s="2285"/>
      <c r="DF20" s="2285"/>
      <c r="DG20" s="2285"/>
      <c r="DH20" s="2285"/>
      <c r="DI20" s="2285"/>
      <c r="DJ20" s="2285"/>
      <c r="DK20" s="2285"/>
      <c r="DL20" s="2285"/>
      <c r="DM20" s="2285"/>
      <c r="DN20" s="2285"/>
      <c r="DO20" s="2285"/>
      <c r="DP20" s="2285"/>
      <c r="DQ20" s="2285"/>
      <c r="DR20" s="2285"/>
      <c r="DS20" s="2268" t="s">
        <v>39</v>
      </c>
      <c r="DT20" s="2269"/>
      <c r="DU20" s="2270"/>
      <c r="DV20" s="2270"/>
      <c r="DW20" s="2270"/>
      <c r="DX20" s="2270"/>
      <c r="DY20" s="2270"/>
      <c r="DZ20" s="2270"/>
      <c r="EA20" s="2270"/>
      <c r="EB20" s="2270"/>
      <c r="EC20" s="2270"/>
      <c r="ED20" s="2270"/>
      <c r="EE20" s="2270"/>
      <c r="EF20" s="2270"/>
      <c r="EG20" s="2270"/>
      <c r="EH20" s="1928" t="s">
        <v>40</v>
      </c>
      <c r="EI20" s="2276"/>
      <c r="EJ20" s="2277">
        <f t="shared" si="0"/>
        <v>0</v>
      </c>
      <c r="EK20" s="2277"/>
      <c r="EL20" s="2277"/>
      <c r="EM20" s="2277"/>
      <c r="EN20" s="2277"/>
      <c r="EO20" s="2277"/>
      <c r="EP20" s="2277"/>
      <c r="EQ20" s="2277"/>
      <c r="ER20" s="2277"/>
      <c r="ES20" s="2277"/>
      <c r="ET20" s="2277"/>
      <c r="EU20" s="2277"/>
      <c r="EV20" s="2277"/>
      <c r="EW20" s="2277"/>
      <c r="EX20" s="2277"/>
      <c r="EY20" s="2268" t="s">
        <v>39</v>
      </c>
      <c r="EZ20" s="2269"/>
      <c r="FA20" s="2162">
        <f t="shared" si="1"/>
        <v>0</v>
      </c>
      <c r="FB20" s="2162"/>
      <c r="FC20" s="2162"/>
      <c r="FD20" s="2162"/>
      <c r="FE20" s="2162"/>
      <c r="FF20" s="2162"/>
      <c r="FG20" s="2162"/>
      <c r="FH20" s="2162"/>
      <c r="FI20" s="2162"/>
      <c r="FJ20" s="2162"/>
      <c r="FK20" s="2162"/>
      <c r="FL20" s="1928" t="s">
        <v>40</v>
      </c>
      <c r="FM20" s="2267"/>
    </row>
    <row r="21" spans="1:169" s="500" customFormat="1" ht="18" customHeight="1">
      <c r="A21" s="699"/>
      <c r="B21" s="281"/>
      <c r="C21" s="2298"/>
      <c r="D21" s="2298"/>
      <c r="E21" s="2298"/>
      <c r="F21" s="2298"/>
      <c r="G21" s="2298"/>
      <c r="H21" s="2298"/>
      <c r="I21" s="2298"/>
      <c r="J21" s="2298"/>
      <c r="K21" s="2298"/>
      <c r="L21" s="2298"/>
      <c r="M21" s="2298"/>
      <c r="N21" s="2298"/>
      <c r="O21" s="2298"/>
      <c r="P21" s="2298"/>
      <c r="Q21" s="2298"/>
      <c r="R21" s="2298"/>
      <c r="S21" s="2298"/>
      <c r="T21" s="2298"/>
      <c r="U21" s="2298"/>
      <c r="V21" s="2298"/>
      <c r="W21" s="2299"/>
      <c r="X21" s="2281">
        <v>5153</v>
      </c>
      <c r="Y21" s="2281"/>
      <c r="Z21" s="2281"/>
      <c r="AA21" s="2281"/>
      <c r="AB21" s="2281"/>
      <c r="AC21" s="2282" t="s">
        <v>37</v>
      </c>
      <c r="AD21" s="2283"/>
      <c r="AE21" s="2283"/>
      <c r="AF21" s="2283"/>
      <c r="AG21" s="2283"/>
      <c r="AH21" s="2283"/>
      <c r="AI21" s="2284" t="s">
        <v>1351</v>
      </c>
      <c r="AJ21" s="2284"/>
      <c r="AK21" s="2284"/>
      <c r="AL21" s="2279" t="s">
        <v>434</v>
      </c>
      <c r="AM21" s="2279"/>
      <c r="AN21" s="2279"/>
      <c r="AO21" s="2280"/>
      <c r="AP21" s="2285"/>
      <c r="AQ21" s="2285"/>
      <c r="AR21" s="2285"/>
      <c r="AS21" s="2285"/>
      <c r="AT21" s="2285"/>
      <c r="AU21" s="2285"/>
      <c r="AV21" s="2285"/>
      <c r="AW21" s="2285"/>
      <c r="AX21" s="2285"/>
      <c r="AY21" s="2285"/>
      <c r="AZ21" s="2285"/>
      <c r="BA21" s="2285"/>
      <c r="BB21" s="2285"/>
      <c r="BC21" s="2285"/>
      <c r="BD21" s="2285"/>
      <c r="BE21" s="2268" t="s">
        <v>39</v>
      </c>
      <c r="BF21" s="2269"/>
      <c r="BG21" s="2270"/>
      <c r="BH21" s="2270"/>
      <c r="BI21" s="2270"/>
      <c r="BJ21" s="2270"/>
      <c r="BK21" s="2270"/>
      <c r="BL21" s="2270"/>
      <c r="BM21" s="2270"/>
      <c r="BN21" s="2270"/>
      <c r="BO21" s="2270"/>
      <c r="BP21" s="2270"/>
      <c r="BQ21" s="2270"/>
      <c r="BR21" s="1928" t="s">
        <v>40</v>
      </c>
      <c r="BS21" s="2276"/>
      <c r="BT21" s="2285"/>
      <c r="BU21" s="2285"/>
      <c r="BV21" s="2285"/>
      <c r="BW21" s="2285"/>
      <c r="BX21" s="2285"/>
      <c r="BY21" s="2285"/>
      <c r="BZ21" s="2285"/>
      <c r="CA21" s="2285"/>
      <c r="CB21" s="2285"/>
      <c r="CC21" s="2285"/>
      <c r="CD21" s="2285"/>
      <c r="CE21" s="2285"/>
      <c r="CF21" s="2285"/>
      <c r="CG21" s="2285"/>
      <c r="CH21" s="2285"/>
      <c r="CI21" s="2268" t="s">
        <v>39</v>
      </c>
      <c r="CJ21" s="2269"/>
      <c r="CK21" s="2270"/>
      <c r="CL21" s="2270"/>
      <c r="CM21" s="2270"/>
      <c r="CN21" s="2270"/>
      <c r="CO21" s="2270"/>
      <c r="CP21" s="2270"/>
      <c r="CQ21" s="2270"/>
      <c r="CR21" s="2270"/>
      <c r="CS21" s="2270"/>
      <c r="CT21" s="2270"/>
      <c r="CU21" s="2270"/>
      <c r="CV21" s="2270"/>
      <c r="CW21" s="2270"/>
      <c r="CX21" s="2270"/>
      <c r="CY21" s="1928" t="s">
        <v>40</v>
      </c>
      <c r="CZ21" s="2276"/>
      <c r="DA21" s="2285"/>
      <c r="DB21" s="2285"/>
      <c r="DC21" s="2285"/>
      <c r="DD21" s="2285"/>
      <c r="DE21" s="2285"/>
      <c r="DF21" s="2285"/>
      <c r="DG21" s="2285"/>
      <c r="DH21" s="2285"/>
      <c r="DI21" s="2285"/>
      <c r="DJ21" s="2285"/>
      <c r="DK21" s="2285"/>
      <c r="DL21" s="2285"/>
      <c r="DM21" s="2285"/>
      <c r="DN21" s="2285"/>
      <c r="DO21" s="2285"/>
      <c r="DP21" s="2285"/>
      <c r="DQ21" s="2285"/>
      <c r="DR21" s="2285"/>
      <c r="DS21" s="2268" t="s">
        <v>39</v>
      </c>
      <c r="DT21" s="2269"/>
      <c r="DU21" s="2270"/>
      <c r="DV21" s="2270"/>
      <c r="DW21" s="2270"/>
      <c r="DX21" s="2270"/>
      <c r="DY21" s="2270"/>
      <c r="DZ21" s="2270"/>
      <c r="EA21" s="2270"/>
      <c r="EB21" s="2270"/>
      <c r="EC21" s="2270"/>
      <c r="ED21" s="2270"/>
      <c r="EE21" s="2270"/>
      <c r="EF21" s="2270"/>
      <c r="EG21" s="2270"/>
      <c r="EH21" s="1928" t="s">
        <v>40</v>
      </c>
      <c r="EI21" s="2276"/>
      <c r="EJ21" s="2277">
        <f t="shared" si="0"/>
        <v>0</v>
      </c>
      <c r="EK21" s="2277"/>
      <c r="EL21" s="2277"/>
      <c r="EM21" s="2277"/>
      <c r="EN21" s="2277"/>
      <c r="EO21" s="2277"/>
      <c r="EP21" s="2277"/>
      <c r="EQ21" s="2277"/>
      <c r="ER21" s="2277"/>
      <c r="ES21" s="2277"/>
      <c r="ET21" s="2277"/>
      <c r="EU21" s="2277"/>
      <c r="EV21" s="2277"/>
      <c r="EW21" s="2277"/>
      <c r="EX21" s="2277"/>
      <c r="EY21" s="2268" t="s">
        <v>39</v>
      </c>
      <c r="EZ21" s="2269"/>
      <c r="FA21" s="2162">
        <f t="shared" si="1"/>
        <v>0</v>
      </c>
      <c r="FB21" s="2162"/>
      <c r="FC21" s="2162"/>
      <c r="FD21" s="2162"/>
      <c r="FE21" s="2162"/>
      <c r="FF21" s="2162"/>
      <c r="FG21" s="2162"/>
      <c r="FH21" s="2162"/>
      <c r="FI21" s="2162"/>
      <c r="FJ21" s="2162"/>
      <c r="FK21" s="2162"/>
      <c r="FL21" s="1928" t="s">
        <v>40</v>
      </c>
      <c r="FM21" s="2267"/>
    </row>
    <row r="22" spans="1:169" s="500" customFormat="1" ht="18" customHeight="1">
      <c r="A22" s="699"/>
      <c r="B22" s="161"/>
      <c r="C22" s="2294" t="s">
        <v>45</v>
      </c>
      <c r="D22" s="2294"/>
      <c r="E22" s="2294"/>
      <c r="F22" s="2294"/>
      <c r="G22" s="2294"/>
      <c r="H22" s="2294"/>
      <c r="I22" s="2294"/>
      <c r="J22" s="2294"/>
      <c r="K22" s="2294"/>
      <c r="L22" s="2294"/>
      <c r="M22" s="2294"/>
      <c r="N22" s="2294"/>
      <c r="O22" s="2294"/>
      <c r="P22" s="2294"/>
      <c r="Q22" s="2294"/>
      <c r="R22" s="2294"/>
      <c r="S22" s="2294"/>
      <c r="T22" s="2294"/>
      <c r="U22" s="2294"/>
      <c r="V22" s="2294"/>
      <c r="W22" s="2295"/>
      <c r="X22" s="2281">
        <v>5144</v>
      </c>
      <c r="Y22" s="2281"/>
      <c r="Z22" s="2281"/>
      <c r="AA22" s="2281"/>
      <c r="AB22" s="2281"/>
      <c r="AC22" s="2282" t="s">
        <v>37</v>
      </c>
      <c r="AD22" s="2283"/>
      <c r="AE22" s="2283"/>
      <c r="AF22" s="2283"/>
      <c r="AG22" s="2283"/>
      <c r="AH22" s="2283"/>
      <c r="AI22" s="2284" t="s">
        <v>1350</v>
      </c>
      <c r="AJ22" s="2284"/>
      <c r="AK22" s="2284"/>
      <c r="AL22" s="2279" t="s">
        <v>433</v>
      </c>
      <c r="AM22" s="2279"/>
      <c r="AN22" s="2279"/>
      <c r="AO22" s="2280"/>
      <c r="AP22" s="2277">
        <f>EJ23</f>
        <v>0</v>
      </c>
      <c r="AQ22" s="2277"/>
      <c r="AR22" s="2277"/>
      <c r="AS22" s="2277"/>
      <c r="AT22" s="2277"/>
      <c r="AU22" s="2277"/>
      <c r="AV22" s="2277"/>
      <c r="AW22" s="2277"/>
      <c r="AX22" s="2277"/>
      <c r="AY22" s="2277"/>
      <c r="AZ22" s="2277"/>
      <c r="BA22" s="2277"/>
      <c r="BB22" s="2277"/>
      <c r="BC22" s="2277"/>
      <c r="BD22" s="2277"/>
      <c r="BE22" s="2292" t="s">
        <v>39</v>
      </c>
      <c r="BF22" s="2293"/>
      <c r="BG22" s="2162">
        <f>FA23</f>
        <v>0</v>
      </c>
      <c r="BH22" s="2162"/>
      <c r="BI22" s="2162"/>
      <c r="BJ22" s="2162"/>
      <c r="BK22" s="2162"/>
      <c r="BL22" s="2162"/>
      <c r="BM22" s="2162"/>
      <c r="BN22" s="2162"/>
      <c r="BO22" s="2162"/>
      <c r="BP22" s="2162"/>
      <c r="BQ22" s="2162"/>
      <c r="BR22" s="1928" t="s">
        <v>40</v>
      </c>
      <c r="BS22" s="2276"/>
      <c r="BT22" s="2285"/>
      <c r="BU22" s="2285"/>
      <c r="BV22" s="2285"/>
      <c r="BW22" s="2285"/>
      <c r="BX22" s="2285"/>
      <c r="BY22" s="2285"/>
      <c r="BZ22" s="2285"/>
      <c r="CA22" s="2285"/>
      <c r="CB22" s="2285"/>
      <c r="CC22" s="2285"/>
      <c r="CD22" s="2285"/>
      <c r="CE22" s="2285"/>
      <c r="CF22" s="2285"/>
      <c r="CG22" s="2285"/>
      <c r="CH22" s="2285"/>
      <c r="CI22" s="2268" t="s">
        <v>39</v>
      </c>
      <c r="CJ22" s="2269"/>
      <c r="CK22" s="2270"/>
      <c r="CL22" s="2270"/>
      <c r="CM22" s="2270"/>
      <c r="CN22" s="2270"/>
      <c r="CO22" s="2270"/>
      <c r="CP22" s="2270"/>
      <c r="CQ22" s="2270"/>
      <c r="CR22" s="2270"/>
      <c r="CS22" s="2270"/>
      <c r="CT22" s="2270"/>
      <c r="CU22" s="2270"/>
      <c r="CV22" s="2270"/>
      <c r="CW22" s="2270"/>
      <c r="CX22" s="2270"/>
      <c r="CY22" s="1928" t="s">
        <v>40</v>
      </c>
      <c r="CZ22" s="2276"/>
      <c r="DA22" s="2285"/>
      <c r="DB22" s="2285"/>
      <c r="DC22" s="2285"/>
      <c r="DD22" s="2285"/>
      <c r="DE22" s="2285"/>
      <c r="DF22" s="2285"/>
      <c r="DG22" s="2285"/>
      <c r="DH22" s="2285"/>
      <c r="DI22" s="2285"/>
      <c r="DJ22" s="2285"/>
      <c r="DK22" s="2285"/>
      <c r="DL22" s="2285"/>
      <c r="DM22" s="2285"/>
      <c r="DN22" s="2285"/>
      <c r="DO22" s="2285"/>
      <c r="DP22" s="2285"/>
      <c r="DQ22" s="2285"/>
      <c r="DR22" s="2285"/>
      <c r="DS22" s="2268" t="s">
        <v>39</v>
      </c>
      <c r="DT22" s="2269"/>
      <c r="DU22" s="2270"/>
      <c r="DV22" s="2270"/>
      <c r="DW22" s="2270"/>
      <c r="DX22" s="2270"/>
      <c r="DY22" s="2270"/>
      <c r="DZ22" s="2270"/>
      <c r="EA22" s="2270"/>
      <c r="EB22" s="2270"/>
      <c r="EC22" s="2270"/>
      <c r="ED22" s="2270"/>
      <c r="EE22" s="2270"/>
      <c r="EF22" s="2270"/>
      <c r="EG22" s="2270"/>
      <c r="EH22" s="1928" t="s">
        <v>40</v>
      </c>
      <c r="EI22" s="2276"/>
      <c r="EJ22" s="2277">
        <f>AP22+BT22-CK22</f>
        <v>0</v>
      </c>
      <c r="EK22" s="2277"/>
      <c r="EL22" s="2277"/>
      <c r="EM22" s="2277"/>
      <c r="EN22" s="2277"/>
      <c r="EO22" s="2277"/>
      <c r="EP22" s="2277"/>
      <c r="EQ22" s="2277"/>
      <c r="ER22" s="2277"/>
      <c r="ES22" s="2277"/>
      <c r="ET22" s="2277"/>
      <c r="EU22" s="2277"/>
      <c r="EV22" s="2277"/>
      <c r="EW22" s="2277"/>
      <c r="EX22" s="2277"/>
      <c r="EY22" s="2268" t="s">
        <v>39</v>
      </c>
      <c r="EZ22" s="2269"/>
      <c r="FA22" s="2162">
        <f t="shared" si="1"/>
        <v>0</v>
      </c>
      <c r="FB22" s="2162"/>
      <c r="FC22" s="2162"/>
      <c r="FD22" s="2162"/>
      <c r="FE22" s="2162"/>
      <c r="FF22" s="2162"/>
      <c r="FG22" s="2162"/>
      <c r="FH22" s="2162"/>
      <c r="FI22" s="2162"/>
      <c r="FJ22" s="2162"/>
      <c r="FK22" s="2162"/>
      <c r="FL22" s="1928" t="s">
        <v>40</v>
      </c>
      <c r="FM22" s="2267"/>
    </row>
    <row r="23" spans="1:169" s="500" customFormat="1" ht="18" customHeight="1" thickBot="1">
      <c r="A23" s="699"/>
      <c r="B23" s="282"/>
      <c r="C23" s="2296"/>
      <c r="D23" s="2296"/>
      <c r="E23" s="2296"/>
      <c r="F23" s="2296"/>
      <c r="G23" s="2296"/>
      <c r="H23" s="2296"/>
      <c r="I23" s="2296"/>
      <c r="J23" s="2296"/>
      <c r="K23" s="2296"/>
      <c r="L23" s="2296"/>
      <c r="M23" s="2296"/>
      <c r="N23" s="2296"/>
      <c r="O23" s="2296"/>
      <c r="P23" s="2296"/>
      <c r="Q23" s="2296"/>
      <c r="R23" s="2296"/>
      <c r="S23" s="2296"/>
      <c r="T23" s="2296"/>
      <c r="U23" s="2296"/>
      <c r="V23" s="2296"/>
      <c r="W23" s="2297"/>
      <c r="X23" s="2286">
        <v>5154</v>
      </c>
      <c r="Y23" s="2286"/>
      <c r="Z23" s="2286"/>
      <c r="AA23" s="2286"/>
      <c r="AB23" s="2286"/>
      <c r="AC23" s="2287" t="s">
        <v>37</v>
      </c>
      <c r="AD23" s="2288"/>
      <c r="AE23" s="2288"/>
      <c r="AF23" s="2288"/>
      <c r="AG23" s="2288"/>
      <c r="AH23" s="2288"/>
      <c r="AI23" s="2289" t="s">
        <v>1351</v>
      </c>
      <c r="AJ23" s="2289"/>
      <c r="AK23" s="2289"/>
      <c r="AL23" s="2290" t="s">
        <v>434</v>
      </c>
      <c r="AM23" s="2290"/>
      <c r="AN23" s="2290"/>
      <c r="AO23" s="2291"/>
      <c r="AP23" s="2275"/>
      <c r="AQ23" s="2275"/>
      <c r="AR23" s="2275"/>
      <c r="AS23" s="2275"/>
      <c r="AT23" s="2275"/>
      <c r="AU23" s="2275"/>
      <c r="AV23" s="2275"/>
      <c r="AW23" s="2275"/>
      <c r="AX23" s="2275"/>
      <c r="AY23" s="2275"/>
      <c r="AZ23" s="2275"/>
      <c r="BA23" s="2275"/>
      <c r="BB23" s="2275"/>
      <c r="BC23" s="2275"/>
      <c r="BD23" s="2275"/>
      <c r="BE23" s="2271" t="s">
        <v>39</v>
      </c>
      <c r="BF23" s="2272"/>
      <c r="BG23" s="1532"/>
      <c r="BH23" s="1532"/>
      <c r="BI23" s="1532"/>
      <c r="BJ23" s="1532"/>
      <c r="BK23" s="1532"/>
      <c r="BL23" s="1532"/>
      <c r="BM23" s="1532"/>
      <c r="BN23" s="1532"/>
      <c r="BO23" s="1532"/>
      <c r="BP23" s="1532"/>
      <c r="BQ23" s="1532"/>
      <c r="BR23" s="2273" t="s">
        <v>40</v>
      </c>
      <c r="BS23" s="2274"/>
      <c r="BT23" s="2275"/>
      <c r="BU23" s="2275"/>
      <c r="BV23" s="2275"/>
      <c r="BW23" s="2275"/>
      <c r="BX23" s="2275"/>
      <c r="BY23" s="2275"/>
      <c r="BZ23" s="2275"/>
      <c r="CA23" s="2275"/>
      <c r="CB23" s="2275"/>
      <c r="CC23" s="2275"/>
      <c r="CD23" s="2275"/>
      <c r="CE23" s="2275"/>
      <c r="CF23" s="2275"/>
      <c r="CG23" s="2275"/>
      <c r="CH23" s="2275"/>
      <c r="CI23" s="2271" t="s">
        <v>39</v>
      </c>
      <c r="CJ23" s="2272"/>
      <c r="CK23" s="1532"/>
      <c r="CL23" s="1532"/>
      <c r="CM23" s="1532"/>
      <c r="CN23" s="1532"/>
      <c r="CO23" s="1532"/>
      <c r="CP23" s="1532"/>
      <c r="CQ23" s="1532"/>
      <c r="CR23" s="1532"/>
      <c r="CS23" s="1532"/>
      <c r="CT23" s="1532"/>
      <c r="CU23" s="1532"/>
      <c r="CV23" s="1532"/>
      <c r="CW23" s="1532"/>
      <c r="CX23" s="1532"/>
      <c r="CY23" s="2273" t="s">
        <v>40</v>
      </c>
      <c r="CZ23" s="2274"/>
      <c r="DA23" s="2275"/>
      <c r="DB23" s="2275"/>
      <c r="DC23" s="2275"/>
      <c r="DD23" s="2275"/>
      <c r="DE23" s="2275"/>
      <c r="DF23" s="2275"/>
      <c r="DG23" s="2275"/>
      <c r="DH23" s="2275"/>
      <c r="DI23" s="2275"/>
      <c r="DJ23" s="2275"/>
      <c r="DK23" s="2275"/>
      <c r="DL23" s="2275"/>
      <c r="DM23" s="2275"/>
      <c r="DN23" s="2275"/>
      <c r="DO23" s="2275"/>
      <c r="DP23" s="2275"/>
      <c r="DQ23" s="2275"/>
      <c r="DR23" s="2275"/>
      <c r="DS23" s="2271" t="s">
        <v>39</v>
      </c>
      <c r="DT23" s="2272"/>
      <c r="DU23" s="1532"/>
      <c r="DV23" s="1532"/>
      <c r="DW23" s="1532"/>
      <c r="DX23" s="1532"/>
      <c r="DY23" s="1532"/>
      <c r="DZ23" s="1532"/>
      <c r="EA23" s="1532"/>
      <c r="EB23" s="1532"/>
      <c r="EC23" s="1532"/>
      <c r="ED23" s="1532"/>
      <c r="EE23" s="1532"/>
      <c r="EF23" s="1532"/>
      <c r="EG23" s="1532"/>
      <c r="EH23" s="2273" t="s">
        <v>40</v>
      </c>
      <c r="EI23" s="2274"/>
      <c r="EJ23" s="1972">
        <f>AP23+BT23-CK23</f>
        <v>0</v>
      </c>
      <c r="EK23" s="1972"/>
      <c r="EL23" s="1972"/>
      <c r="EM23" s="1972"/>
      <c r="EN23" s="1972"/>
      <c r="EO23" s="1972"/>
      <c r="EP23" s="1972"/>
      <c r="EQ23" s="1972"/>
      <c r="ER23" s="1972"/>
      <c r="ES23" s="1972"/>
      <c r="ET23" s="1972"/>
      <c r="EU23" s="1972"/>
      <c r="EV23" s="1972"/>
      <c r="EW23" s="1972"/>
      <c r="EX23" s="1972"/>
      <c r="EY23" s="2271" t="s">
        <v>39</v>
      </c>
      <c r="EZ23" s="2272"/>
      <c r="FA23" s="2278">
        <f>ABS(BG23-DA23+DU23)</f>
        <v>0</v>
      </c>
      <c r="FB23" s="2278"/>
      <c r="FC23" s="2278"/>
      <c r="FD23" s="2278"/>
      <c r="FE23" s="2278"/>
      <c r="FF23" s="2278"/>
      <c r="FG23" s="2278"/>
      <c r="FH23" s="2278"/>
      <c r="FI23" s="2278"/>
      <c r="FJ23" s="2278"/>
      <c r="FK23" s="2278"/>
      <c r="FL23" s="2273" t="s">
        <v>40</v>
      </c>
      <c r="FM23" s="2300"/>
    </row>
    <row r="24" spans="1:169" s="205" customFormat="1" ht="15.75" customHeight="1">
      <c r="A24" s="700" t="s">
        <v>1374</v>
      </c>
      <c r="FM24" s="237"/>
    </row>
    <row r="25" spans="1:169" s="110" customFormat="1" ht="12.75" customHeight="1">
      <c r="A25" s="701"/>
      <c r="B25" s="52"/>
      <c r="C25" s="52"/>
      <c r="D25" s="1392" t="s">
        <v>431</v>
      </c>
      <c r="E25" s="1392"/>
      <c r="F25" s="1392"/>
      <c r="G25" s="1392"/>
      <c r="H25" s="1392"/>
      <c r="I25" s="1392"/>
      <c r="J25" s="1392"/>
      <c r="K25" s="1392"/>
      <c r="L25" s="1392"/>
      <c r="M25" s="1392"/>
      <c r="N25" s="1392"/>
      <c r="O25" s="1392"/>
      <c r="P25" s="1392"/>
      <c r="Q25" s="1392"/>
      <c r="R25" s="1392"/>
      <c r="S25" s="1392"/>
      <c r="T25" s="1392"/>
      <c r="U25" s="1392"/>
      <c r="V25" s="1392"/>
      <c r="W25" s="1392"/>
      <c r="X25" s="1392"/>
      <c r="Y25" s="1392"/>
      <c r="Z25" s="1392"/>
      <c r="AA25" s="1392"/>
      <c r="AB25" s="1392"/>
      <c r="AC25" s="1392"/>
      <c r="AD25" s="1392"/>
      <c r="AE25" s="1392"/>
      <c r="AF25" s="1392"/>
      <c r="AG25" s="1392"/>
      <c r="AH25" s="1392"/>
      <c r="AI25" s="1392"/>
      <c r="AJ25" s="1392"/>
      <c r="AK25" s="1392"/>
      <c r="AL25" s="1392"/>
      <c r="AM25" s="1392"/>
      <c r="AN25" s="1392"/>
      <c r="AO25" s="1392"/>
      <c r="AP25" s="1392"/>
      <c r="AQ25" s="1392"/>
      <c r="AR25" s="1392"/>
      <c r="AS25" s="1392"/>
      <c r="AT25" s="1392"/>
      <c r="AU25" s="1392"/>
      <c r="AV25" s="1392"/>
      <c r="AW25" s="1392"/>
      <c r="AX25" s="1392"/>
      <c r="AY25" s="1392"/>
      <c r="AZ25" s="1392"/>
      <c r="BA25" s="1392"/>
      <c r="BB25" s="1392"/>
      <c r="BC25" s="1392"/>
      <c r="BD25" s="1392"/>
      <c r="BE25" s="1392"/>
      <c r="BF25" s="1392"/>
      <c r="BG25" s="1392"/>
      <c r="BH25" s="1392"/>
      <c r="BI25" s="1392"/>
      <c r="BJ25" s="1392"/>
      <c r="BK25" s="1392"/>
      <c r="BL25" s="1392"/>
      <c r="BM25" s="1392"/>
      <c r="BN25" s="1392"/>
      <c r="BO25" s="1392"/>
      <c r="BP25" s="1392"/>
      <c r="BQ25" s="1392"/>
      <c r="BR25" s="1392"/>
      <c r="BS25" s="1392"/>
      <c r="BT25" s="1392"/>
      <c r="BU25" s="1392"/>
      <c r="BV25" s="1392"/>
      <c r="BW25" s="1392"/>
      <c r="BX25" s="1392"/>
      <c r="BY25" s="1392"/>
      <c r="BZ25" s="1392"/>
      <c r="CA25" s="1392"/>
      <c r="CB25" s="1392"/>
      <c r="CC25" s="1392"/>
      <c r="CD25" s="1392"/>
      <c r="CE25" s="1392"/>
      <c r="CF25" s="1392"/>
      <c r="CG25" s="1392"/>
      <c r="CH25" s="1392"/>
      <c r="CI25" s="1392"/>
      <c r="CJ25" s="1392"/>
      <c r="CK25" s="1392"/>
      <c r="CL25" s="1392"/>
      <c r="CM25" s="1392"/>
      <c r="CN25" s="1392"/>
      <c r="CO25" s="1392"/>
      <c r="CP25" s="1392"/>
      <c r="CQ25" s="1392"/>
      <c r="CR25" s="1392"/>
      <c r="CS25" s="1392"/>
      <c r="CT25" s="1392"/>
      <c r="CU25" s="1392"/>
      <c r="CV25" s="1392"/>
      <c r="CW25" s="1392"/>
      <c r="CX25" s="1392"/>
    </row>
    <row r="26" spans="1:169" s="283" customFormat="1" ht="12.75" customHeight="1">
      <c r="A26" s="702"/>
      <c r="B26" s="52"/>
      <c r="C26" s="52"/>
      <c r="D26" s="1392" t="s">
        <v>432</v>
      </c>
      <c r="E26" s="1392"/>
      <c r="F26" s="1392"/>
      <c r="G26" s="1392"/>
      <c r="H26" s="1392"/>
      <c r="I26" s="1392"/>
      <c r="J26" s="1392"/>
      <c r="K26" s="1392"/>
      <c r="L26" s="1392"/>
      <c r="M26" s="1392"/>
      <c r="N26" s="1392"/>
      <c r="O26" s="1392"/>
      <c r="P26" s="1392"/>
      <c r="Q26" s="1392"/>
      <c r="R26" s="1392"/>
      <c r="S26" s="1392"/>
      <c r="T26" s="1392"/>
      <c r="U26" s="1392"/>
      <c r="V26" s="1392"/>
      <c r="W26" s="1392"/>
      <c r="X26" s="1392"/>
      <c r="Y26" s="1392"/>
      <c r="Z26" s="1392"/>
      <c r="AA26" s="1392"/>
      <c r="AB26" s="1392"/>
      <c r="AC26" s="1392"/>
      <c r="AD26" s="1392"/>
      <c r="AE26" s="1392"/>
      <c r="AF26" s="1392"/>
      <c r="AG26" s="1392"/>
      <c r="AH26" s="1392"/>
      <c r="AI26" s="1392"/>
      <c r="AJ26" s="1392"/>
      <c r="AK26" s="1392"/>
      <c r="AL26" s="1392"/>
      <c r="AM26" s="1392"/>
      <c r="AN26" s="1392"/>
      <c r="AO26" s="1392"/>
      <c r="AP26" s="1392"/>
      <c r="AQ26" s="1392"/>
      <c r="AR26" s="1392"/>
      <c r="AS26" s="1392"/>
      <c r="AT26" s="1392"/>
      <c r="AU26" s="1392"/>
      <c r="AV26" s="1392"/>
      <c r="AW26" s="1392"/>
      <c r="AX26" s="1392"/>
      <c r="AY26" s="1392"/>
      <c r="AZ26" s="1392"/>
      <c r="BA26" s="1392"/>
      <c r="BB26" s="1392"/>
      <c r="BC26" s="1392"/>
      <c r="BD26" s="1392"/>
      <c r="BE26" s="1392"/>
      <c r="BF26" s="1392"/>
      <c r="BG26" s="1392"/>
      <c r="BH26" s="1392"/>
      <c r="BI26" s="1392"/>
      <c r="BJ26" s="1392"/>
      <c r="BK26" s="1392"/>
      <c r="BL26" s="1392"/>
      <c r="BM26" s="1392"/>
      <c r="BN26" s="1392"/>
      <c r="BO26" s="1392"/>
      <c r="BP26" s="1392"/>
      <c r="BQ26" s="1392"/>
      <c r="BR26" s="1392"/>
      <c r="BS26" s="1392"/>
      <c r="BT26" s="1392"/>
      <c r="BU26" s="1392"/>
      <c r="BV26" s="1392"/>
      <c r="BW26" s="1392"/>
      <c r="BX26" s="1392"/>
      <c r="BY26" s="1392"/>
      <c r="BZ26" s="1392"/>
      <c r="CA26" s="1392"/>
      <c r="CB26" s="1392"/>
      <c r="CC26" s="1392"/>
      <c r="CD26" s="1392"/>
      <c r="CE26" s="1392"/>
      <c r="CF26" s="1392"/>
      <c r="CG26" s="1392"/>
      <c r="CH26" s="1392"/>
      <c r="CI26" s="1392"/>
      <c r="CJ26" s="1392"/>
      <c r="CK26" s="1392"/>
      <c r="CL26" s="1392"/>
      <c r="CM26" s="1392"/>
      <c r="CN26" s="1392"/>
      <c r="CO26" s="1392"/>
      <c r="CP26" s="1392"/>
      <c r="CQ26" s="1392"/>
      <c r="CR26" s="1392"/>
      <c r="CS26" s="1392"/>
      <c r="CT26" s="1392"/>
      <c r="CU26" s="1392"/>
      <c r="CV26" s="1392"/>
      <c r="CW26" s="1392"/>
      <c r="CX26" s="1392"/>
    </row>
    <row r="27" spans="1:169" s="164" customFormat="1" ht="6">
      <c r="A27" s="703"/>
    </row>
    <row r="28" spans="1:169" s="583" customFormat="1" ht="12.75" customHeight="1">
      <c r="A28" s="554"/>
    </row>
  </sheetData>
  <sheetProtection password="CF7A" sheet="1" objects="1" scenarios="1" formatCells="0" formatColumns="0" autoFilter="0"/>
  <mergeCells count="254"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>
      <c r="A1" s="700"/>
      <c r="FM1" s="237"/>
    </row>
    <row r="2" spans="1:172" s="156" customFormat="1" ht="14.25" customHeight="1">
      <c r="A2" s="698"/>
      <c r="B2" s="2317" t="s">
        <v>46</v>
      </c>
      <c r="C2" s="2317"/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  <c r="P2" s="2317"/>
      <c r="Q2" s="2317"/>
      <c r="R2" s="2317"/>
      <c r="S2" s="2317"/>
      <c r="T2" s="2317"/>
      <c r="U2" s="2317"/>
      <c r="V2" s="2317"/>
      <c r="W2" s="2317"/>
      <c r="X2" s="2317"/>
      <c r="Y2" s="2317"/>
      <c r="Z2" s="2317"/>
      <c r="AA2" s="2317"/>
      <c r="AB2" s="2317"/>
      <c r="AC2" s="2317"/>
      <c r="AD2" s="2317"/>
      <c r="AE2" s="2317"/>
      <c r="AF2" s="2317"/>
      <c r="AG2" s="2317"/>
      <c r="AH2" s="2317"/>
      <c r="AI2" s="2317"/>
      <c r="AJ2" s="2317"/>
      <c r="AK2" s="2317"/>
      <c r="AL2" s="2317"/>
      <c r="AM2" s="2317"/>
      <c r="AN2" s="2317"/>
      <c r="AO2" s="2317"/>
      <c r="AP2" s="2317"/>
      <c r="AQ2" s="2317"/>
      <c r="AR2" s="2317"/>
      <c r="AS2" s="2317"/>
      <c r="AT2" s="2317"/>
      <c r="AU2" s="2317"/>
      <c r="AV2" s="2317"/>
      <c r="AW2" s="2317"/>
      <c r="AX2" s="2317"/>
      <c r="AY2" s="2317"/>
      <c r="AZ2" s="2317"/>
      <c r="BA2" s="2317"/>
      <c r="BB2" s="2317"/>
      <c r="BC2" s="2317"/>
      <c r="BD2" s="2317"/>
      <c r="BE2" s="2317"/>
      <c r="BF2" s="2317"/>
      <c r="BG2" s="2317"/>
      <c r="BH2" s="2317"/>
      <c r="BI2" s="2317"/>
      <c r="BJ2" s="2317"/>
      <c r="BK2" s="2317"/>
      <c r="BL2" s="2317"/>
      <c r="BM2" s="2317"/>
      <c r="BN2" s="2317"/>
      <c r="BO2" s="2317"/>
      <c r="BP2" s="2317"/>
      <c r="BQ2" s="2317"/>
      <c r="BR2" s="2317"/>
      <c r="BS2" s="2317"/>
      <c r="BT2" s="2317"/>
      <c r="BU2" s="2317"/>
      <c r="BV2" s="2317"/>
      <c r="BW2" s="2317"/>
      <c r="BX2" s="2317"/>
      <c r="BY2" s="2317"/>
      <c r="BZ2" s="2317"/>
      <c r="CA2" s="2317"/>
      <c r="CB2" s="2317"/>
      <c r="CC2" s="2317"/>
      <c r="CD2" s="2317"/>
      <c r="CE2" s="2317"/>
      <c r="CF2" s="2317"/>
      <c r="CG2" s="2317"/>
      <c r="CH2" s="2317"/>
      <c r="CI2" s="2317"/>
      <c r="CJ2" s="2317"/>
      <c r="CK2" s="2317"/>
      <c r="CL2" s="2317"/>
      <c r="CM2" s="2317"/>
      <c r="CN2" s="2317"/>
      <c r="CO2" s="2317"/>
      <c r="CP2" s="2317"/>
      <c r="CQ2" s="2317"/>
      <c r="CR2" s="2317"/>
      <c r="CS2" s="2317"/>
      <c r="CT2" s="2317"/>
      <c r="CU2" s="2317"/>
      <c r="CV2" s="2317"/>
      <c r="CW2" s="2317"/>
      <c r="CX2" s="2317"/>
      <c r="CY2" s="2317"/>
      <c r="CZ2" s="2317"/>
      <c r="DA2" s="2317"/>
      <c r="DB2" s="2317"/>
      <c r="DC2" s="2317"/>
      <c r="DD2" s="2317"/>
      <c r="DE2" s="2317"/>
      <c r="DF2" s="2317"/>
      <c r="DG2" s="2317"/>
      <c r="DH2" s="2317"/>
      <c r="DI2" s="2317"/>
      <c r="DJ2" s="2317"/>
      <c r="DK2" s="2317"/>
      <c r="DL2" s="2317"/>
      <c r="DM2" s="2317"/>
      <c r="DN2" s="2317"/>
      <c r="DO2" s="2317"/>
      <c r="DP2" s="2317"/>
      <c r="DQ2" s="2317"/>
      <c r="DR2" s="2317"/>
      <c r="DS2" s="2317"/>
      <c r="DT2" s="2317"/>
      <c r="DU2" s="2317"/>
      <c r="DV2" s="2317"/>
      <c r="DW2" s="2317"/>
      <c r="DX2" s="2317"/>
      <c r="DY2" s="2317"/>
      <c r="DZ2" s="2317"/>
      <c r="EA2" s="2317"/>
      <c r="EB2" s="2317"/>
      <c r="EC2" s="2317"/>
      <c r="ED2" s="2317"/>
      <c r="EE2" s="2317"/>
      <c r="EF2" s="2317"/>
      <c r="EG2" s="2317"/>
      <c r="EH2" s="2317"/>
      <c r="EI2" s="2317"/>
      <c r="EJ2" s="2317"/>
      <c r="EK2" s="2317"/>
      <c r="EL2" s="2317"/>
      <c r="EM2" s="2317"/>
      <c r="EN2" s="2317"/>
      <c r="EO2" s="2317"/>
      <c r="EP2" s="2317"/>
      <c r="EQ2" s="2317"/>
      <c r="ER2" s="2317"/>
      <c r="ES2" s="2317"/>
      <c r="ET2" s="2317"/>
      <c r="EU2" s="2317"/>
      <c r="EV2" s="2317"/>
      <c r="EW2" s="2317"/>
      <c r="EX2" s="2317"/>
      <c r="EY2" s="2317"/>
      <c r="EZ2" s="2317"/>
      <c r="FA2" s="2317"/>
      <c r="FB2" s="2317"/>
      <c r="FC2" s="2317"/>
      <c r="FD2" s="2317"/>
      <c r="FE2" s="2317"/>
      <c r="FF2" s="2317"/>
      <c r="FG2" s="2317"/>
      <c r="FH2" s="2317"/>
      <c r="FI2" s="2317"/>
      <c r="FJ2" s="2317"/>
      <c r="FK2" s="2317"/>
      <c r="FL2" s="2317"/>
      <c r="FM2" s="2317"/>
    </row>
    <row r="3" spans="1:172" ht="12" customHeight="1" thickBot="1">
      <c r="FP3" s="156"/>
    </row>
    <row r="4" spans="1:172" ht="15" customHeight="1">
      <c r="B4" s="2318" t="s">
        <v>26</v>
      </c>
      <c r="C4" s="2319"/>
      <c r="D4" s="2319"/>
      <c r="E4" s="2319"/>
      <c r="F4" s="2319"/>
      <c r="G4" s="2319"/>
      <c r="H4" s="2319"/>
      <c r="I4" s="2319"/>
      <c r="J4" s="2319"/>
      <c r="K4" s="2319"/>
      <c r="L4" s="2319"/>
      <c r="M4" s="2319"/>
      <c r="N4" s="2319"/>
      <c r="O4" s="2319"/>
      <c r="P4" s="2319"/>
      <c r="Q4" s="2319"/>
      <c r="R4" s="2319"/>
      <c r="S4" s="2319"/>
      <c r="T4" s="2319"/>
      <c r="U4" s="2319"/>
      <c r="V4" s="2319"/>
      <c r="W4" s="2319"/>
      <c r="X4" s="2319"/>
      <c r="Y4" s="2319"/>
      <c r="Z4" s="2319"/>
      <c r="AA4" s="2319"/>
      <c r="AB4" s="2319"/>
      <c r="AC4" s="2319"/>
      <c r="AD4" s="2319"/>
      <c r="AE4" s="2320"/>
      <c r="AF4" s="2324" t="s">
        <v>10</v>
      </c>
      <c r="AG4" s="2319"/>
      <c r="AH4" s="2319"/>
      <c r="AI4" s="2319"/>
      <c r="AJ4" s="2320"/>
      <c r="AK4" s="2324" t="s">
        <v>27</v>
      </c>
      <c r="AL4" s="2319"/>
      <c r="AM4" s="2319"/>
      <c r="AN4" s="2319"/>
      <c r="AO4" s="2319"/>
      <c r="AP4" s="2319"/>
      <c r="AQ4" s="2319"/>
      <c r="AR4" s="2319"/>
      <c r="AS4" s="2319"/>
      <c r="AT4" s="2319"/>
      <c r="AU4" s="2319"/>
      <c r="AV4" s="2319"/>
      <c r="AW4" s="2320"/>
      <c r="AX4" s="2324" t="s">
        <v>47</v>
      </c>
      <c r="AY4" s="2319"/>
      <c r="AZ4" s="2319"/>
      <c r="BA4" s="2319"/>
      <c r="BB4" s="2319"/>
      <c r="BC4" s="2319"/>
      <c r="BD4" s="2319"/>
      <c r="BE4" s="2319"/>
      <c r="BF4" s="2319"/>
      <c r="BG4" s="2319"/>
      <c r="BH4" s="2319"/>
      <c r="BI4" s="2319"/>
      <c r="BJ4" s="2319"/>
      <c r="BK4" s="2319"/>
      <c r="BL4" s="2319"/>
      <c r="BM4" s="2319"/>
      <c r="BN4" s="2320"/>
      <c r="BO4" s="2329" t="s">
        <v>3</v>
      </c>
      <c r="BP4" s="2330"/>
      <c r="BQ4" s="2330"/>
      <c r="BR4" s="2330"/>
      <c r="BS4" s="2330"/>
      <c r="BT4" s="2330"/>
      <c r="BU4" s="2330"/>
      <c r="BV4" s="2330"/>
      <c r="BW4" s="2330"/>
      <c r="BX4" s="2330"/>
      <c r="BY4" s="2330"/>
      <c r="BZ4" s="2330"/>
      <c r="CA4" s="2330"/>
      <c r="CB4" s="2330"/>
      <c r="CC4" s="2330"/>
      <c r="CD4" s="2330"/>
      <c r="CE4" s="2330"/>
      <c r="CF4" s="2330"/>
      <c r="CG4" s="2330"/>
      <c r="CH4" s="2330"/>
      <c r="CI4" s="2330"/>
      <c r="CJ4" s="2330"/>
      <c r="CK4" s="2330"/>
      <c r="CL4" s="2330"/>
      <c r="CM4" s="2330"/>
      <c r="CN4" s="2330"/>
      <c r="CO4" s="2330"/>
      <c r="CP4" s="2330"/>
      <c r="CQ4" s="2330"/>
      <c r="CR4" s="2330"/>
      <c r="CS4" s="2330"/>
      <c r="CT4" s="2330"/>
      <c r="CU4" s="2330"/>
      <c r="CV4" s="2330"/>
      <c r="CW4" s="2330"/>
      <c r="CX4" s="2330"/>
      <c r="CY4" s="2330"/>
      <c r="CZ4" s="2330"/>
      <c r="DA4" s="2330"/>
      <c r="DB4" s="2330"/>
      <c r="DC4" s="2330"/>
      <c r="DD4" s="2330"/>
      <c r="DE4" s="2330"/>
      <c r="DF4" s="2330"/>
      <c r="DG4" s="2330"/>
      <c r="DH4" s="2330"/>
      <c r="DI4" s="2330"/>
      <c r="DJ4" s="2330"/>
      <c r="DK4" s="2330"/>
      <c r="DL4" s="2330"/>
      <c r="DM4" s="2330"/>
      <c r="DN4" s="2330"/>
      <c r="DO4" s="2330"/>
      <c r="DP4" s="2330"/>
      <c r="DQ4" s="2330"/>
      <c r="DR4" s="2330"/>
      <c r="DS4" s="2330"/>
      <c r="DT4" s="2330"/>
      <c r="DU4" s="2330"/>
      <c r="DV4" s="2330"/>
      <c r="DW4" s="2330"/>
      <c r="DX4" s="2330"/>
      <c r="DY4" s="2330"/>
      <c r="DZ4" s="2330"/>
      <c r="EA4" s="2330"/>
      <c r="EB4" s="2330"/>
      <c r="EC4" s="2330"/>
      <c r="ED4" s="2330"/>
      <c r="EE4" s="2330"/>
      <c r="EF4" s="2330"/>
      <c r="EG4" s="2330"/>
      <c r="EH4" s="2330"/>
      <c r="EI4" s="2330"/>
      <c r="EJ4" s="2330"/>
      <c r="EK4" s="2330"/>
      <c r="EL4" s="2330"/>
      <c r="EM4" s="2330"/>
      <c r="EN4" s="2330"/>
      <c r="EO4" s="2330"/>
      <c r="EP4" s="2330"/>
      <c r="EQ4" s="2330"/>
      <c r="ER4" s="2330"/>
      <c r="ES4" s="2330"/>
      <c r="ET4" s="2330"/>
      <c r="EU4" s="2331"/>
      <c r="EV4" s="2324" t="s">
        <v>29</v>
      </c>
      <c r="EW4" s="2319"/>
      <c r="EX4" s="2319"/>
      <c r="EY4" s="2319"/>
      <c r="EZ4" s="2319"/>
      <c r="FA4" s="2319"/>
      <c r="FB4" s="2319"/>
      <c r="FC4" s="2319"/>
      <c r="FD4" s="2319"/>
      <c r="FE4" s="2319"/>
      <c r="FF4" s="2319"/>
      <c r="FG4" s="2319"/>
      <c r="FH4" s="2319"/>
      <c r="FI4" s="2319"/>
      <c r="FJ4" s="2319"/>
      <c r="FK4" s="2319"/>
      <c r="FL4" s="2319"/>
      <c r="FM4" s="2429"/>
    </row>
    <row r="5" spans="1:172" ht="41.25" customHeight="1" thickBot="1">
      <c r="B5" s="2425"/>
      <c r="C5" s="2426"/>
      <c r="D5" s="2426"/>
      <c r="E5" s="2426"/>
      <c r="F5" s="2426"/>
      <c r="G5" s="2426"/>
      <c r="H5" s="2426"/>
      <c r="I5" s="2426"/>
      <c r="J5" s="2426"/>
      <c r="K5" s="2426"/>
      <c r="L5" s="2426"/>
      <c r="M5" s="2426"/>
      <c r="N5" s="2426"/>
      <c r="O5" s="2426"/>
      <c r="P5" s="2426"/>
      <c r="Q5" s="2426"/>
      <c r="R5" s="2426"/>
      <c r="S5" s="2426"/>
      <c r="T5" s="2426"/>
      <c r="U5" s="2426"/>
      <c r="V5" s="2426"/>
      <c r="W5" s="2426"/>
      <c r="X5" s="2426"/>
      <c r="Y5" s="2426"/>
      <c r="Z5" s="2426"/>
      <c r="AA5" s="2426"/>
      <c r="AB5" s="2426"/>
      <c r="AC5" s="2426"/>
      <c r="AD5" s="2426"/>
      <c r="AE5" s="2427"/>
      <c r="AF5" s="2428"/>
      <c r="AG5" s="2426"/>
      <c r="AH5" s="2426"/>
      <c r="AI5" s="2426"/>
      <c r="AJ5" s="2427"/>
      <c r="AK5" s="2428"/>
      <c r="AL5" s="2426"/>
      <c r="AM5" s="2426"/>
      <c r="AN5" s="2426"/>
      <c r="AO5" s="2426"/>
      <c r="AP5" s="2426"/>
      <c r="AQ5" s="2426"/>
      <c r="AR5" s="2426"/>
      <c r="AS5" s="2426"/>
      <c r="AT5" s="2426"/>
      <c r="AU5" s="2426"/>
      <c r="AV5" s="2426"/>
      <c r="AW5" s="2427"/>
      <c r="AX5" s="2428"/>
      <c r="AY5" s="2426"/>
      <c r="AZ5" s="2426"/>
      <c r="BA5" s="2426"/>
      <c r="BB5" s="2426"/>
      <c r="BC5" s="2426"/>
      <c r="BD5" s="2426"/>
      <c r="BE5" s="2426"/>
      <c r="BF5" s="2426"/>
      <c r="BG5" s="2426"/>
      <c r="BH5" s="2426"/>
      <c r="BI5" s="2426"/>
      <c r="BJ5" s="2426"/>
      <c r="BK5" s="2426"/>
      <c r="BL5" s="2426"/>
      <c r="BM5" s="2426"/>
      <c r="BN5" s="2427"/>
      <c r="BO5" s="2428" t="s">
        <v>48</v>
      </c>
      <c r="BP5" s="2426"/>
      <c r="BQ5" s="2426"/>
      <c r="BR5" s="2426"/>
      <c r="BS5" s="2426"/>
      <c r="BT5" s="2426"/>
      <c r="BU5" s="2426"/>
      <c r="BV5" s="2426"/>
      <c r="BW5" s="2426"/>
      <c r="BX5" s="2426"/>
      <c r="BY5" s="2426"/>
      <c r="BZ5" s="2426"/>
      <c r="CA5" s="2426"/>
      <c r="CB5" s="2426"/>
      <c r="CC5" s="2426"/>
      <c r="CD5" s="2426"/>
      <c r="CE5" s="2426"/>
      <c r="CF5" s="2426"/>
      <c r="CG5" s="2426"/>
      <c r="CH5" s="2426"/>
      <c r="CI5" s="2426"/>
      <c r="CJ5" s="2426"/>
      <c r="CK5" s="2426"/>
      <c r="CL5" s="2426"/>
      <c r="CM5" s="2427"/>
      <c r="CN5" s="2431" t="s">
        <v>49</v>
      </c>
      <c r="CO5" s="2432"/>
      <c r="CP5" s="2432"/>
      <c r="CQ5" s="2432"/>
      <c r="CR5" s="2432"/>
      <c r="CS5" s="2432"/>
      <c r="CT5" s="2432"/>
      <c r="CU5" s="2432"/>
      <c r="CV5" s="2432"/>
      <c r="CW5" s="2432"/>
      <c r="CX5" s="2432"/>
      <c r="CY5" s="2432"/>
      <c r="CZ5" s="2432"/>
      <c r="DA5" s="2432"/>
      <c r="DB5" s="2432"/>
      <c r="DC5" s="2432"/>
      <c r="DD5" s="2432"/>
      <c r="DE5" s="2432"/>
      <c r="DF5" s="2432"/>
      <c r="DG5" s="2432"/>
      <c r="DH5" s="2432"/>
      <c r="DI5" s="2432"/>
      <c r="DJ5" s="2432"/>
      <c r="DK5" s="2432"/>
      <c r="DL5" s="2432"/>
      <c r="DM5" s="2432"/>
      <c r="DN5" s="2432"/>
      <c r="DO5" s="2432"/>
      <c r="DP5" s="2432"/>
      <c r="DQ5" s="2433"/>
      <c r="DR5" s="2428" t="s">
        <v>50</v>
      </c>
      <c r="DS5" s="2426"/>
      <c r="DT5" s="2426"/>
      <c r="DU5" s="2426"/>
      <c r="DV5" s="2426"/>
      <c r="DW5" s="2426"/>
      <c r="DX5" s="2426"/>
      <c r="DY5" s="2426"/>
      <c r="DZ5" s="2426"/>
      <c r="EA5" s="2426"/>
      <c r="EB5" s="2426"/>
      <c r="EC5" s="2426"/>
      <c r="ED5" s="2426"/>
      <c r="EE5" s="2426"/>
      <c r="EF5" s="2426"/>
      <c r="EG5" s="2426"/>
      <c r="EH5" s="2426"/>
      <c r="EI5" s="2426"/>
      <c r="EJ5" s="2426"/>
      <c r="EK5" s="2426"/>
      <c r="EL5" s="2426"/>
      <c r="EM5" s="2426"/>
      <c r="EN5" s="2426"/>
      <c r="EO5" s="2426"/>
      <c r="EP5" s="2426"/>
      <c r="EQ5" s="2426"/>
      <c r="ER5" s="2426"/>
      <c r="ES5" s="2426"/>
      <c r="ET5" s="2426"/>
      <c r="EU5" s="2427"/>
      <c r="EV5" s="2428"/>
      <c r="EW5" s="2426"/>
      <c r="EX5" s="2426"/>
      <c r="EY5" s="2426"/>
      <c r="EZ5" s="2426"/>
      <c r="FA5" s="2426"/>
      <c r="FB5" s="2426"/>
      <c r="FC5" s="2426"/>
      <c r="FD5" s="2426"/>
      <c r="FE5" s="2426"/>
      <c r="FF5" s="2426"/>
      <c r="FG5" s="2426"/>
      <c r="FH5" s="2426"/>
      <c r="FI5" s="2426"/>
      <c r="FJ5" s="2426"/>
      <c r="FK5" s="2426"/>
      <c r="FL5" s="2426"/>
      <c r="FM5" s="2430"/>
      <c r="FP5" s="508" t="s">
        <v>1344</v>
      </c>
    </row>
    <row r="6" spans="1:172" s="500" customFormat="1" ht="13.5" thickBot="1">
      <c r="A6" s="699"/>
      <c r="B6" s="2377">
        <v>1</v>
      </c>
      <c r="C6" s="2349"/>
      <c r="D6" s="2349"/>
      <c r="E6" s="2349"/>
      <c r="F6" s="2349"/>
      <c r="G6" s="2349"/>
      <c r="H6" s="2349"/>
      <c r="I6" s="2349"/>
      <c r="J6" s="2349"/>
      <c r="K6" s="2349"/>
      <c r="L6" s="2349"/>
      <c r="M6" s="2349"/>
      <c r="N6" s="2349"/>
      <c r="O6" s="2349"/>
      <c r="P6" s="2349"/>
      <c r="Q6" s="2349"/>
      <c r="R6" s="2349"/>
      <c r="S6" s="2349"/>
      <c r="T6" s="2349"/>
      <c r="U6" s="2349"/>
      <c r="V6" s="2349"/>
      <c r="W6" s="2349"/>
      <c r="X6" s="2349"/>
      <c r="Y6" s="2349"/>
      <c r="Z6" s="2349"/>
      <c r="AA6" s="2349"/>
      <c r="AB6" s="2349"/>
      <c r="AC6" s="2349"/>
      <c r="AD6" s="2349"/>
      <c r="AE6" s="2349"/>
      <c r="AF6" s="2349">
        <v>2</v>
      </c>
      <c r="AG6" s="2349"/>
      <c r="AH6" s="2349"/>
      <c r="AI6" s="2349"/>
      <c r="AJ6" s="2349"/>
      <c r="AK6" s="2349">
        <v>3</v>
      </c>
      <c r="AL6" s="2349"/>
      <c r="AM6" s="2349"/>
      <c r="AN6" s="2349"/>
      <c r="AO6" s="2349"/>
      <c r="AP6" s="2349"/>
      <c r="AQ6" s="2349"/>
      <c r="AR6" s="2349"/>
      <c r="AS6" s="2349"/>
      <c r="AT6" s="2349"/>
      <c r="AU6" s="2349"/>
      <c r="AV6" s="2349"/>
      <c r="AW6" s="2349"/>
      <c r="AX6" s="2349">
        <v>4</v>
      </c>
      <c r="AY6" s="2349"/>
      <c r="AZ6" s="2349"/>
      <c r="BA6" s="2349"/>
      <c r="BB6" s="2349"/>
      <c r="BC6" s="2349"/>
      <c r="BD6" s="2349"/>
      <c r="BE6" s="2349"/>
      <c r="BF6" s="2349"/>
      <c r="BG6" s="2349"/>
      <c r="BH6" s="2349"/>
      <c r="BI6" s="2349"/>
      <c r="BJ6" s="2349"/>
      <c r="BK6" s="2349"/>
      <c r="BL6" s="2349"/>
      <c r="BM6" s="2349"/>
      <c r="BN6" s="2349"/>
      <c r="BO6" s="2349">
        <v>5</v>
      </c>
      <c r="BP6" s="2349"/>
      <c r="BQ6" s="2349"/>
      <c r="BR6" s="2349"/>
      <c r="BS6" s="2349"/>
      <c r="BT6" s="2349"/>
      <c r="BU6" s="2349"/>
      <c r="BV6" s="2349"/>
      <c r="BW6" s="2349"/>
      <c r="BX6" s="2349"/>
      <c r="BY6" s="2349"/>
      <c r="BZ6" s="2349"/>
      <c r="CA6" s="2349"/>
      <c r="CB6" s="2349"/>
      <c r="CC6" s="2349"/>
      <c r="CD6" s="2349"/>
      <c r="CE6" s="2349"/>
      <c r="CF6" s="2349"/>
      <c r="CG6" s="2349"/>
      <c r="CH6" s="2349"/>
      <c r="CI6" s="2349"/>
      <c r="CJ6" s="2349"/>
      <c r="CK6" s="2349"/>
      <c r="CL6" s="2349"/>
      <c r="CM6" s="2349"/>
      <c r="CN6" s="2349">
        <v>6</v>
      </c>
      <c r="CO6" s="2349"/>
      <c r="CP6" s="2349"/>
      <c r="CQ6" s="2349"/>
      <c r="CR6" s="2349"/>
      <c r="CS6" s="2349"/>
      <c r="CT6" s="2349"/>
      <c r="CU6" s="2349"/>
      <c r="CV6" s="2349"/>
      <c r="CW6" s="2349"/>
      <c r="CX6" s="2349"/>
      <c r="CY6" s="2349"/>
      <c r="CZ6" s="2349"/>
      <c r="DA6" s="2349"/>
      <c r="DB6" s="2349"/>
      <c r="DC6" s="2349"/>
      <c r="DD6" s="2349"/>
      <c r="DE6" s="2349"/>
      <c r="DF6" s="2349"/>
      <c r="DG6" s="2349"/>
      <c r="DH6" s="2349"/>
      <c r="DI6" s="2349"/>
      <c r="DJ6" s="2349"/>
      <c r="DK6" s="2349"/>
      <c r="DL6" s="2349"/>
      <c r="DM6" s="2349"/>
      <c r="DN6" s="2349"/>
      <c r="DO6" s="2349"/>
      <c r="DP6" s="2349"/>
      <c r="DQ6" s="2349"/>
      <c r="DR6" s="2349">
        <v>7</v>
      </c>
      <c r="DS6" s="2349"/>
      <c r="DT6" s="2349"/>
      <c r="DU6" s="2349"/>
      <c r="DV6" s="2349"/>
      <c r="DW6" s="2349"/>
      <c r="DX6" s="2349"/>
      <c r="DY6" s="2349"/>
      <c r="DZ6" s="2349"/>
      <c r="EA6" s="2349"/>
      <c r="EB6" s="2349"/>
      <c r="EC6" s="2349"/>
      <c r="ED6" s="2349"/>
      <c r="EE6" s="2349"/>
      <c r="EF6" s="2349"/>
      <c r="EG6" s="2349"/>
      <c r="EH6" s="2349"/>
      <c r="EI6" s="2349"/>
      <c r="EJ6" s="2349"/>
      <c r="EK6" s="2349"/>
      <c r="EL6" s="2349"/>
      <c r="EM6" s="2349"/>
      <c r="EN6" s="2349"/>
      <c r="EO6" s="2349"/>
      <c r="EP6" s="2349"/>
      <c r="EQ6" s="2349"/>
      <c r="ER6" s="2349"/>
      <c r="ES6" s="2349"/>
      <c r="ET6" s="2349"/>
      <c r="EU6" s="2349"/>
      <c r="EV6" s="2349">
        <v>8</v>
      </c>
      <c r="EW6" s="2349"/>
      <c r="EX6" s="2349"/>
      <c r="EY6" s="2349"/>
      <c r="EZ6" s="2349"/>
      <c r="FA6" s="2349"/>
      <c r="FB6" s="2349"/>
      <c r="FC6" s="2349"/>
      <c r="FD6" s="2349"/>
      <c r="FE6" s="2349"/>
      <c r="FF6" s="2349"/>
      <c r="FG6" s="2349"/>
      <c r="FH6" s="2349"/>
      <c r="FI6" s="2349"/>
      <c r="FJ6" s="2349"/>
      <c r="FK6" s="2349"/>
      <c r="FL6" s="2349"/>
      <c r="FM6" s="2350"/>
      <c r="FP6" s="108" t="s">
        <v>29</v>
      </c>
    </row>
    <row r="7" spans="1:172" ht="19.5" customHeight="1">
      <c r="B7" s="160"/>
      <c r="C7" s="2382" t="s">
        <v>51</v>
      </c>
      <c r="D7" s="2382"/>
      <c r="E7" s="2382"/>
      <c r="F7" s="2382"/>
      <c r="G7" s="2382"/>
      <c r="H7" s="2382"/>
      <c r="I7" s="2382"/>
      <c r="J7" s="2382"/>
      <c r="K7" s="2382"/>
      <c r="L7" s="2382"/>
      <c r="M7" s="2382"/>
      <c r="N7" s="2382"/>
      <c r="O7" s="2382"/>
      <c r="P7" s="2382"/>
      <c r="Q7" s="2382"/>
      <c r="R7" s="2382"/>
      <c r="S7" s="2382"/>
      <c r="T7" s="2382"/>
      <c r="U7" s="2382"/>
      <c r="V7" s="2382"/>
      <c r="W7" s="2382"/>
      <c r="X7" s="2382"/>
      <c r="Y7" s="2382"/>
      <c r="Z7" s="2382"/>
      <c r="AA7" s="2382"/>
      <c r="AB7" s="2382"/>
      <c r="AC7" s="2382"/>
      <c r="AD7" s="2382"/>
      <c r="AE7" s="2383"/>
      <c r="AF7" s="2351">
        <v>5160</v>
      </c>
      <c r="AG7" s="2352"/>
      <c r="AH7" s="2352"/>
      <c r="AI7" s="2352"/>
      <c r="AJ7" s="2353"/>
      <c r="AK7" s="2391" t="s">
        <v>37</v>
      </c>
      <c r="AL7" s="2392"/>
      <c r="AM7" s="2392"/>
      <c r="AN7" s="2392"/>
      <c r="AO7" s="2392"/>
      <c r="AP7" s="2392"/>
      <c r="AQ7" s="2370" t="s">
        <v>1350</v>
      </c>
      <c r="AR7" s="2370"/>
      <c r="AS7" s="2370"/>
      <c r="AT7" s="2387" t="s">
        <v>433</v>
      </c>
      <c r="AU7" s="2387"/>
      <c r="AV7" s="2387"/>
      <c r="AW7" s="2388"/>
      <c r="AX7" s="2359">
        <f>EV8</f>
        <v>0</v>
      </c>
      <c r="AY7" s="2360"/>
      <c r="AZ7" s="2360"/>
      <c r="BA7" s="2360"/>
      <c r="BB7" s="2360"/>
      <c r="BC7" s="2360"/>
      <c r="BD7" s="2360"/>
      <c r="BE7" s="2360"/>
      <c r="BF7" s="2360"/>
      <c r="BG7" s="2360"/>
      <c r="BH7" s="2360"/>
      <c r="BI7" s="2360"/>
      <c r="BJ7" s="2360"/>
      <c r="BK7" s="2360"/>
      <c r="BL7" s="2360"/>
      <c r="BM7" s="2360"/>
      <c r="BN7" s="2361"/>
      <c r="BO7" s="2360">
        <f>SUM(BO10,BO12,BO14,BO16)</f>
        <v>22092</v>
      </c>
      <c r="BP7" s="2360"/>
      <c r="BQ7" s="2360"/>
      <c r="BR7" s="2360"/>
      <c r="BS7" s="2360"/>
      <c r="BT7" s="2360"/>
      <c r="BU7" s="2360"/>
      <c r="BV7" s="2360"/>
      <c r="BW7" s="2360"/>
      <c r="BX7" s="2360"/>
      <c r="BY7" s="2360"/>
      <c r="BZ7" s="2360"/>
      <c r="CA7" s="2360"/>
      <c r="CB7" s="2360"/>
      <c r="CC7" s="2360"/>
      <c r="CD7" s="2360"/>
      <c r="CE7" s="2360"/>
      <c r="CF7" s="2360"/>
      <c r="CG7" s="2360"/>
      <c r="CH7" s="2360"/>
      <c r="CI7" s="2360"/>
      <c r="CJ7" s="2360"/>
      <c r="CK7" s="2360"/>
      <c r="CL7" s="2360"/>
      <c r="CM7" s="2361"/>
      <c r="CN7" s="2424" t="s">
        <v>39</v>
      </c>
      <c r="CO7" s="2424"/>
      <c r="CP7" s="2101">
        <f>SUM(CP10,CP12,CP14,CP16)</f>
        <v>0</v>
      </c>
      <c r="CQ7" s="2101"/>
      <c r="CR7" s="2101"/>
      <c r="CS7" s="2101"/>
      <c r="CT7" s="2101"/>
      <c r="CU7" s="2101"/>
      <c r="CV7" s="2101"/>
      <c r="CW7" s="2101"/>
      <c r="CX7" s="2101"/>
      <c r="CY7" s="2101"/>
      <c r="CZ7" s="2101"/>
      <c r="DA7" s="2101"/>
      <c r="DB7" s="2101"/>
      <c r="DC7" s="2101"/>
      <c r="DD7" s="2101"/>
      <c r="DE7" s="2101"/>
      <c r="DF7" s="2101"/>
      <c r="DG7" s="2101"/>
      <c r="DH7" s="2101"/>
      <c r="DI7" s="2101"/>
      <c r="DJ7" s="2101"/>
      <c r="DK7" s="2101"/>
      <c r="DL7" s="2101"/>
      <c r="DM7" s="2101"/>
      <c r="DN7" s="2101"/>
      <c r="DO7" s="2101"/>
      <c r="DP7" s="2434" t="s">
        <v>40</v>
      </c>
      <c r="DQ7" s="2434"/>
      <c r="DR7" s="2435" t="s">
        <v>39</v>
      </c>
      <c r="DS7" s="2424"/>
      <c r="DT7" s="2101">
        <f>SUM(DT10,DT12,DT14,DT16)</f>
        <v>0</v>
      </c>
      <c r="DU7" s="2101"/>
      <c r="DV7" s="2101"/>
      <c r="DW7" s="2101"/>
      <c r="DX7" s="2101"/>
      <c r="DY7" s="2101"/>
      <c r="DZ7" s="2101"/>
      <c r="EA7" s="2101"/>
      <c r="EB7" s="2101"/>
      <c r="EC7" s="2101"/>
      <c r="ED7" s="2101"/>
      <c r="EE7" s="2101"/>
      <c r="EF7" s="2101"/>
      <c r="EG7" s="2101"/>
      <c r="EH7" s="2101"/>
      <c r="EI7" s="2101"/>
      <c r="EJ7" s="2101"/>
      <c r="EK7" s="2101"/>
      <c r="EL7" s="2101"/>
      <c r="EM7" s="2101"/>
      <c r="EN7" s="2101"/>
      <c r="EO7" s="2101"/>
      <c r="EP7" s="2101"/>
      <c r="EQ7" s="2101"/>
      <c r="ER7" s="2101"/>
      <c r="ES7" s="2101"/>
      <c r="ET7" s="2434" t="s">
        <v>40</v>
      </c>
      <c r="EU7" s="2436"/>
      <c r="EV7" s="2422">
        <f>Ф1!DJ26</f>
        <v>22092</v>
      </c>
      <c r="EW7" s="2360"/>
      <c r="EX7" s="2360"/>
      <c r="EY7" s="2360"/>
      <c r="EZ7" s="2360"/>
      <c r="FA7" s="2360"/>
      <c r="FB7" s="2360"/>
      <c r="FC7" s="2360"/>
      <c r="FD7" s="2360"/>
      <c r="FE7" s="2360"/>
      <c r="FF7" s="2360"/>
      <c r="FG7" s="2360"/>
      <c r="FH7" s="2360"/>
      <c r="FI7" s="2360"/>
      <c r="FJ7" s="2360"/>
      <c r="FK7" s="2360"/>
      <c r="FL7" s="2360"/>
      <c r="FM7" s="2423"/>
      <c r="FP7" s="159">
        <f>AX7+BO7-CP7-DT7</f>
        <v>22092</v>
      </c>
    </row>
    <row r="8" spans="1:172" ht="19.5" customHeight="1">
      <c r="B8" s="160"/>
      <c r="C8" s="2382"/>
      <c r="D8" s="2382"/>
      <c r="E8" s="2382"/>
      <c r="F8" s="2382"/>
      <c r="G8" s="2382"/>
      <c r="H8" s="2382"/>
      <c r="I8" s="2382"/>
      <c r="J8" s="2382"/>
      <c r="K8" s="2382"/>
      <c r="L8" s="2382"/>
      <c r="M8" s="2382"/>
      <c r="N8" s="2382"/>
      <c r="O8" s="2382"/>
      <c r="P8" s="2382"/>
      <c r="Q8" s="2382"/>
      <c r="R8" s="2382"/>
      <c r="S8" s="2382"/>
      <c r="T8" s="2382"/>
      <c r="U8" s="2382"/>
      <c r="V8" s="2382"/>
      <c r="W8" s="2382"/>
      <c r="X8" s="2382"/>
      <c r="Y8" s="2382"/>
      <c r="Z8" s="2382"/>
      <c r="AA8" s="2382"/>
      <c r="AB8" s="2382"/>
      <c r="AC8" s="2382"/>
      <c r="AD8" s="2382"/>
      <c r="AE8" s="2383"/>
      <c r="AF8" s="2354">
        <v>5170</v>
      </c>
      <c r="AG8" s="2355"/>
      <c r="AH8" s="2355"/>
      <c r="AI8" s="2355"/>
      <c r="AJ8" s="2356"/>
      <c r="AK8" s="2375" t="s">
        <v>37</v>
      </c>
      <c r="AL8" s="2376"/>
      <c r="AM8" s="2376"/>
      <c r="AN8" s="2376"/>
      <c r="AO8" s="2376"/>
      <c r="AP8" s="2376"/>
      <c r="AQ8" s="2284" t="s">
        <v>1351</v>
      </c>
      <c r="AR8" s="2284"/>
      <c r="AS8" s="2284"/>
      <c r="AT8" s="2363" t="s">
        <v>434</v>
      </c>
      <c r="AU8" s="2363"/>
      <c r="AV8" s="2363"/>
      <c r="AW8" s="2364"/>
      <c r="AX8" s="2357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58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58"/>
      <c r="CN8" s="2348" t="s">
        <v>39</v>
      </c>
      <c r="CO8" s="2348"/>
      <c r="CP8" s="2084">
        <f>SUM(CP11,CP13,CP15,CP17)</f>
        <v>0</v>
      </c>
      <c r="CQ8" s="2084"/>
      <c r="CR8" s="2084"/>
      <c r="CS8" s="2084"/>
      <c r="CT8" s="2084"/>
      <c r="CU8" s="2084"/>
      <c r="CV8" s="2084"/>
      <c r="CW8" s="2084"/>
      <c r="CX8" s="2084"/>
      <c r="CY8" s="2084"/>
      <c r="CZ8" s="2084"/>
      <c r="DA8" s="2084"/>
      <c r="DB8" s="2084"/>
      <c r="DC8" s="2084"/>
      <c r="DD8" s="2084"/>
      <c r="DE8" s="2084"/>
      <c r="DF8" s="2084"/>
      <c r="DG8" s="2084"/>
      <c r="DH8" s="2084"/>
      <c r="DI8" s="2084"/>
      <c r="DJ8" s="2084"/>
      <c r="DK8" s="2084"/>
      <c r="DL8" s="2084"/>
      <c r="DM8" s="2084"/>
      <c r="DN8" s="2084"/>
      <c r="DO8" s="2084"/>
      <c r="DP8" s="2365" t="s">
        <v>40</v>
      </c>
      <c r="DQ8" s="2365"/>
      <c r="DR8" s="2369" t="s">
        <v>39</v>
      </c>
      <c r="DS8" s="2348"/>
      <c r="DT8" s="2084">
        <f>SUM(DT11,DT13,DT15,DT17)</f>
        <v>0</v>
      </c>
      <c r="DU8" s="2084"/>
      <c r="DV8" s="2084"/>
      <c r="DW8" s="2084"/>
      <c r="DX8" s="2084"/>
      <c r="DY8" s="2084"/>
      <c r="DZ8" s="2084"/>
      <c r="EA8" s="2084"/>
      <c r="EB8" s="2084"/>
      <c r="EC8" s="2084"/>
      <c r="ED8" s="2084"/>
      <c r="EE8" s="2084"/>
      <c r="EF8" s="2084"/>
      <c r="EG8" s="2084"/>
      <c r="EH8" s="2084"/>
      <c r="EI8" s="2084"/>
      <c r="EJ8" s="2084"/>
      <c r="EK8" s="2084"/>
      <c r="EL8" s="2084"/>
      <c r="EM8" s="2084"/>
      <c r="EN8" s="2084"/>
      <c r="EO8" s="2084"/>
      <c r="EP8" s="2084"/>
      <c r="EQ8" s="2084"/>
      <c r="ER8" s="2084"/>
      <c r="ES8" s="2084"/>
      <c r="ET8" s="2365" t="s">
        <v>40</v>
      </c>
      <c r="EU8" s="2374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47"/>
      <c r="FP8" s="159">
        <f>AX8+BO8-CP8-DT8</f>
        <v>0</v>
      </c>
    </row>
    <row r="9" spans="1:172" ht="14.25" customHeight="1">
      <c r="A9" s="697" t="s">
        <v>1373</v>
      </c>
      <c r="B9" s="157"/>
      <c r="C9" s="2384" t="s">
        <v>17</v>
      </c>
      <c r="D9" s="2384"/>
      <c r="E9" s="2384"/>
      <c r="F9" s="2384"/>
      <c r="G9" s="2384"/>
      <c r="H9" s="2384"/>
      <c r="I9" s="2384"/>
      <c r="J9" s="2384"/>
      <c r="K9" s="2384"/>
      <c r="L9" s="2384"/>
      <c r="M9" s="2384"/>
      <c r="N9" s="2384"/>
      <c r="O9" s="2384"/>
      <c r="P9" s="2384"/>
      <c r="Q9" s="2384"/>
      <c r="R9" s="2384"/>
      <c r="S9" s="2384"/>
      <c r="T9" s="2384"/>
      <c r="U9" s="2384"/>
      <c r="V9" s="2384"/>
      <c r="W9" s="2384"/>
      <c r="X9" s="2384"/>
      <c r="Y9" s="2384"/>
      <c r="Z9" s="2384"/>
      <c r="AA9" s="2384"/>
      <c r="AB9" s="2384"/>
      <c r="AC9" s="2384"/>
      <c r="AD9" s="2384"/>
      <c r="AE9" s="2385"/>
      <c r="AF9" s="2354"/>
      <c r="AG9" s="2355"/>
      <c r="AH9" s="2355"/>
      <c r="AI9" s="2355"/>
      <c r="AJ9" s="2356"/>
      <c r="AK9" s="2282"/>
      <c r="AL9" s="2283"/>
      <c r="AM9" s="2283"/>
      <c r="AN9" s="2283"/>
      <c r="AO9" s="2283"/>
      <c r="AP9" s="2283"/>
      <c r="AQ9" s="2362"/>
      <c r="AR9" s="2362"/>
      <c r="AS9" s="2362"/>
      <c r="AT9" s="2363"/>
      <c r="AU9" s="2363"/>
      <c r="AV9" s="2363"/>
      <c r="AW9" s="2364"/>
      <c r="AX9" s="2366"/>
      <c r="AY9" s="2367"/>
      <c r="AZ9" s="2367"/>
      <c r="BA9" s="2367"/>
      <c r="BB9" s="2367"/>
      <c r="BC9" s="2367"/>
      <c r="BD9" s="2367"/>
      <c r="BE9" s="2367"/>
      <c r="BF9" s="2367"/>
      <c r="BG9" s="2367"/>
      <c r="BH9" s="2367"/>
      <c r="BI9" s="2367"/>
      <c r="BJ9" s="2367"/>
      <c r="BK9" s="2367"/>
      <c r="BL9" s="2367"/>
      <c r="BM9" s="2367"/>
      <c r="BN9" s="2368"/>
      <c r="BO9" s="2367"/>
      <c r="BP9" s="2367"/>
      <c r="BQ9" s="2367"/>
      <c r="BR9" s="2367"/>
      <c r="BS9" s="2367"/>
      <c r="BT9" s="2367"/>
      <c r="BU9" s="2367"/>
      <c r="BV9" s="2367"/>
      <c r="BW9" s="2367"/>
      <c r="BX9" s="2367"/>
      <c r="BY9" s="2367"/>
      <c r="BZ9" s="2367"/>
      <c r="CA9" s="2367"/>
      <c r="CB9" s="2367"/>
      <c r="CC9" s="2367"/>
      <c r="CD9" s="2367"/>
      <c r="CE9" s="2367"/>
      <c r="CF9" s="2367"/>
      <c r="CG9" s="2367"/>
      <c r="CH9" s="2367"/>
      <c r="CI9" s="2367"/>
      <c r="CJ9" s="2367"/>
      <c r="CK9" s="2367"/>
      <c r="CL9" s="2367"/>
      <c r="CM9" s="2368"/>
      <c r="CN9" s="2269"/>
      <c r="CO9" s="2269"/>
      <c r="CP9" s="2270"/>
      <c r="CQ9" s="2270"/>
      <c r="CR9" s="2270"/>
      <c r="CS9" s="2270"/>
      <c r="CT9" s="2270"/>
      <c r="CU9" s="2270"/>
      <c r="CV9" s="2270"/>
      <c r="CW9" s="2270"/>
      <c r="CX9" s="2270"/>
      <c r="CY9" s="2270"/>
      <c r="CZ9" s="2270"/>
      <c r="DA9" s="2270"/>
      <c r="DB9" s="2270"/>
      <c r="DC9" s="2270"/>
      <c r="DD9" s="2270"/>
      <c r="DE9" s="2270"/>
      <c r="DF9" s="2270"/>
      <c r="DG9" s="2270"/>
      <c r="DH9" s="2270"/>
      <c r="DI9" s="2270"/>
      <c r="DJ9" s="2270"/>
      <c r="DK9" s="2270"/>
      <c r="DL9" s="2270"/>
      <c r="DM9" s="2270"/>
      <c r="DN9" s="2270"/>
      <c r="DO9" s="2270"/>
      <c r="DP9" s="1928"/>
      <c r="DQ9" s="1928"/>
      <c r="DR9" s="2268"/>
      <c r="DS9" s="2269"/>
      <c r="DT9" s="2270"/>
      <c r="DU9" s="2270"/>
      <c r="DV9" s="2270"/>
      <c r="DW9" s="2270"/>
      <c r="DX9" s="2270"/>
      <c r="DY9" s="2270"/>
      <c r="DZ9" s="2270"/>
      <c r="EA9" s="2270"/>
      <c r="EB9" s="2270"/>
      <c r="EC9" s="2270"/>
      <c r="ED9" s="2270"/>
      <c r="EE9" s="2270"/>
      <c r="EF9" s="2270"/>
      <c r="EG9" s="2270"/>
      <c r="EH9" s="2270"/>
      <c r="EI9" s="2270"/>
      <c r="EJ9" s="2270"/>
      <c r="EK9" s="2270"/>
      <c r="EL9" s="2270"/>
      <c r="EM9" s="2270"/>
      <c r="EN9" s="2270"/>
      <c r="EO9" s="2270"/>
      <c r="EP9" s="2270"/>
      <c r="EQ9" s="2270"/>
      <c r="ER9" s="2270"/>
      <c r="ES9" s="2270"/>
      <c r="ET9" s="1928"/>
      <c r="EU9" s="2276"/>
      <c r="EV9" s="2419"/>
      <c r="EW9" s="2420"/>
      <c r="EX9" s="2420"/>
      <c r="EY9" s="2420"/>
      <c r="EZ9" s="2420"/>
      <c r="FA9" s="2420"/>
      <c r="FB9" s="2420"/>
      <c r="FC9" s="2420"/>
      <c r="FD9" s="2420"/>
      <c r="FE9" s="2420"/>
      <c r="FF9" s="2420"/>
      <c r="FG9" s="2420"/>
      <c r="FH9" s="2420"/>
      <c r="FI9" s="2420"/>
      <c r="FJ9" s="2420"/>
      <c r="FK9" s="2420"/>
      <c r="FL9" s="2420"/>
      <c r="FM9" s="2421"/>
    </row>
    <row r="10" spans="1:172" ht="12" customHeight="1">
      <c r="B10" s="160"/>
      <c r="C10" s="2378" t="s">
        <v>52</v>
      </c>
      <c r="D10" s="2378"/>
      <c r="E10" s="2378"/>
      <c r="F10" s="2378"/>
      <c r="G10" s="2378"/>
      <c r="H10" s="2378"/>
      <c r="I10" s="2378"/>
      <c r="J10" s="2378"/>
      <c r="K10" s="2378"/>
      <c r="L10" s="2378"/>
      <c r="M10" s="2378"/>
      <c r="N10" s="2378"/>
      <c r="O10" s="2378"/>
      <c r="P10" s="2378"/>
      <c r="Q10" s="2378"/>
      <c r="R10" s="2378"/>
      <c r="S10" s="2378"/>
      <c r="T10" s="2378"/>
      <c r="U10" s="2378"/>
      <c r="V10" s="2378"/>
      <c r="W10" s="2378"/>
      <c r="X10" s="2378"/>
      <c r="Y10" s="2378"/>
      <c r="Z10" s="2378"/>
      <c r="AA10" s="2378"/>
      <c r="AB10" s="2378"/>
      <c r="AC10" s="2378"/>
      <c r="AD10" s="2378"/>
      <c r="AE10" s="2379"/>
      <c r="AF10" s="2354">
        <v>5161</v>
      </c>
      <c r="AG10" s="2355"/>
      <c r="AH10" s="2355"/>
      <c r="AI10" s="2355"/>
      <c r="AJ10" s="2356"/>
      <c r="AK10" s="2375" t="s">
        <v>37</v>
      </c>
      <c r="AL10" s="2376"/>
      <c r="AM10" s="2376"/>
      <c r="AN10" s="2376"/>
      <c r="AO10" s="2376"/>
      <c r="AP10" s="2376"/>
      <c r="AQ10" s="2284" t="s">
        <v>1350</v>
      </c>
      <c r="AR10" s="2284"/>
      <c r="AS10" s="2284"/>
      <c r="AT10" s="2363" t="s">
        <v>433</v>
      </c>
      <c r="AU10" s="2363"/>
      <c r="AV10" s="2363"/>
      <c r="AW10" s="2364"/>
      <c r="AX10" s="2357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58"/>
      <c r="BO10" s="2398"/>
      <c r="BP10" s="2398"/>
      <c r="BQ10" s="2398"/>
      <c r="BR10" s="2398"/>
      <c r="BS10" s="2398"/>
      <c r="BT10" s="2398"/>
      <c r="BU10" s="2398"/>
      <c r="BV10" s="2398"/>
      <c r="BW10" s="2398"/>
      <c r="BX10" s="2398"/>
      <c r="BY10" s="2398"/>
      <c r="BZ10" s="2398"/>
      <c r="CA10" s="2398"/>
      <c r="CB10" s="2398"/>
      <c r="CC10" s="2398"/>
      <c r="CD10" s="2398"/>
      <c r="CE10" s="2398"/>
      <c r="CF10" s="2398"/>
      <c r="CG10" s="2398"/>
      <c r="CH10" s="2398"/>
      <c r="CI10" s="2398"/>
      <c r="CJ10" s="2398"/>
      <c r="CK10" s="2398"/>
      <c r="CL10" s="2398"/>
      <c r="CM10" s="2399"/>
      <c r="CN10" s="2348" t="s">
        <v>39</v>
      </c>
      <c r="CO10" s="2348"/>
      <c r="CP10" s="1340"/>
      <c r="CQ10" s="1340"/>
      <c r="CR10" s="1340"/>
      <c r="CS10" s="1340"/>
      <c r="CT10" s="1340"/>
      <c r="CU10" s="1340"/>
      <c r="CV10" s="1340"/>
      <c r="CW10" s="1340"/>
      <c r="CX10" s="1340"/>
      <c r="CY10" s="1340"/>
      <c r="CZ10" s="1340"/>
      <c r="DA10" s="1340"/>
      <c r="DB10" s="1340"/>
      <c r="DC10" s="1340"/>
      <c r="DD10" s="1340"/>
      <c r="DE10" s="1340"/>
      <c r="DF10" s="1340"/>
      <c r="DG10" s="1340"/>
      <c r="DH10" s="1340"/>
      <c r="DI10" s="1340"/>
      <c r="DJ10" s="1340"/>
      <c r="DK10" s="1340"/>
      <c r="DL10" s="1340"/>
      <c r="DM10" s="1340"/>
      <c r="DN10" s="1340"/>
      <c r="DO10" s="1340"/>
      <c r="DP10" s="2365" t="s">
        <v>40</v>
      </c>
      <c r="DQ10" s="2365"/>
      <c r="DR10" s="2369" t="s">
        <v>39</v>
      </c>
      <c r="DS10" s="2348"/>
      <c r="DT10" s="1340"/>
      <c r="DU10" s="1340"/>
      <c r="DV10" s="1340"/>
      <c r="DW10" s="1340"/>
      <c r="DX10" s="1340"/>
      <c r="DY10" s="1340"/>
      <c r="DZ10" s="1340"/>
      <c r="EA10" s="1340"/>
      <c r="EB10" s="1340"/>
      <c r="EC10" s="1340"/>
      <c r="ED10" s="1340"/>
      <c r="EE10" s="1340"/>
      <c r="EF10" s="1340"/>
      <c r="EG10" s="1340"/>
      <c r="EH10" s="1340"/>
      <c r="EI10" s="1340"/>
      <c r="EJ10" s="1340"/>
      <c r="EK10" s="1340"/>
      <c r="EL10" s="1340"/>
      <c r="EM10" s="1340"/>
      <c r="EN10" s="1340"/>
      <c r="EO10" s="1340"/>
      <c r="EP10" s="1340"/>
      <c r="EQ10" s="1340"/>
      <c r="ER10" s="1340"/>
      <c r="ES10" s="1340"/>
      <c r="ET10" s="2365" t="s">
        <v>40</v>
      </c>
      <c r="EU10" s="2374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47"/>
    </row>
    <row r="11" spans="1:172" ht="12" customHeight="1">
      <c r="B11" s="160"/>
      <c r="C11" s="2378"/>
      <c r="D11" s="2378"/>
      <c r="E11" s="2378"/>
      <c r="F11" s="2378"/>
      <c r="G11" s="2378"/>
      <c r="H11" s="2378"/>
      <c r="I11" s="2378"/>
      <c r="J11" s="2378"/>
      <c r="K11" s="2378"/>
      <c r="L11" s="2378"/>
      <c r="M11" s="2378"/>
      <c r="N11" s="2378"/>
      <c r="O11" s="2378"/>
      <c r="P11" s="2378"/>
      <c r="Q11" s="2378"/>
      <c r="R11" s="2378"/>
      <c r="S11" s="2378"/>
      <c r="T11" s="2378"/>
      <c r="U11" s="2378"/>
      <c r="V11" s="2378"/>
      <c r="W11" s="2378"/>
      <c r="X11" s="2378"/>
      <c r="Y11" s="2378"/>
      <c r="Z11" s="2378"/>
      <c r="AA11" s="2378"/>
      <c r="AB11" s="2378"/>
      <c r="AC11" s="2378"/>
      <c r="AD11" s="2378"/>
      <c r="AE11" s="2379"/>
      <c r="AF11" s="2354">
        <v>5171</v>
      </c>
      <c r="AG11" s="2355"/>
      <c r="AH11" s="2355"/>
      <c r="AI11" s="2355"/>
      <c r="AJ11" s="2356"/>
      <c r="AK11" s="2282" t="s">
        <v>37</v>
      </c>
      <c r="AL11" s="2283"/>
      <c r="AM11" s="2283"/>
      <c r="AN11" s="2283"/>
      <c r="AO11" s="2283"/>
      <c r="AP11" s="2283"/>
      <c r="AQ11" s="2284" t="s">
        <v>1351</v>
      </c>
      <c r="AR11" s="2284"/>
      <c r="AS11" s="2284"/>
      <c r="AT11" s="2279" t="s">
        <v>434</v>
      </c>
      <c r="AU11" s="2279"/>
      <c r="AV11" s="2279"/>
      <c r="AW11" s="2386"/>
      <c r="AX11" s="2366"/>
      <c r="AY11" s="2367"/>
      <c r="AZ11" s="2367"/>
      <c r="BA11" s="2367"/>
      <c r="BB11" s="2367"/>
      <c r="BC11" s="2367"/>
      <c r="BD11" s="2367"/>
      <c r="BE11" s="2367"/>
      <c r="BF11" s="2367"/>
      <c r="BG11" s="2367"/>
      <c r="BH11" s="2367"/>
      <c r="BI11" s="2367"/>
      <c r="BJ11" s="2367"/>
      <c r="BK11" s="2367"/>
      <c r="BL11" s="2367"/>
      <c r="BM11" s="2367"/>
      <c r="BN11" s="2368"/>
      <c r="BO11" s="2367"/>
      <c r="BP11" s="2367"/>
      <c r="BQ11" s="2367"/>
      <c r="BR11" s="2367"/>
      <c r="BS11" s="2367"/>
      <c r="BT11" s="2367"/>
      <c r="BU11" s="2367"/>
      <c r="BV11" s="2367"/>
      <c r="BW11" s="2367"/>
      <c r="BX11" s="2367"/>
      <c r="BY11" s="2367"/>
      <c r="BZ11" s="2367"/>
      <c r="CA11" s="2367"/>
      <c r="CB11" s="2367"/>
      <c r="CC11" s="2367"/>
      <c r="CD11" s="2367"/>
      <c r="CE11" s="2367"/>
      <c r="CF11" s="2367"/>
      <c r="CG11" s="2367"/>
      <c r="CH11" s="2367"/>
      <c r="CI11" s="2367"/>
      <c r="CJ11" s="2367"/>
      <c r="CK11" s="2367"/>
      <c r="CL11" s="2367"/>
      <c r="CM11" s="2368"/>
      <c r="CN11" s="2269" t="s">
        <v>39</v>
      </c>
      <c r="CO11" s="2269"/>
      <c r="CP11" s="2270"/>
      <c r="CQ11" s="2270"/>
      <c r="CR11" s="2270"/>
      <c r="CS11" s="2270"/>
      <c r="CT11" s="2270"/>
      <c r="CU11" s="2270"/>
      <c r="CV11" s="2270"/>
      <c r="CW11" s="2270"/>
      <c r="CX11" s="2270"/>
      <c r="CY11" s="2270"/>
      <c r="CZ11" s="2270"/>
      <c r="DA11" s="2270"/>
      <c r="DB11" s="2270"/>
      <c r="DC11" s="2270"/>
      <c r="DD11" s="2270"/>
      <c r="DE11" s="2270"/>
      <c r="DF11" s="2270"/>
      <c r="DG11" s="2270"/>
      <c r="DH11" s="2270"/>
      <c r="DI11" s="2270"/>
      <c r="DJ11" s="2270"/>
      <c r="DK11" s="2270"/>
      <c r="DL11" s="2270"/>
      <c r="DM11" s="2270"/>
      <c r="DN11" s="2270"/>
      <c r="DO11" s="2270"/>
      <c r="DP11" s="1928" t="s">
        <v>40</v>
      </c>
      <c r="DQ11" s="1928"/>
      <c r="DR11" s="2268" t="s">
        <v>39</v>
      </c>
      <c r="DS11" s="2269"/>
      <c r="DT11" s="2270"/>
      <c r="DU11" s="2270"/>
      <c r="DV11" s="2270"/>
      <c r="DW11" s="2270"/>
      <c r="DX11" s="2270"/>
      <c r="DY11" s="2270"/>
      <c r="DZ11" s="2270"/>
      <c r="EA11" s="2270"/>
      <c r="EB11" s="2270"/>
      <c r="EC11" s="2270"/>
      <c r="ED11" s="2270"/>
      <c r="EE11" s="2270"/>
      <c r="EF11" s="2270"/>
      <c r="EG11" s="2270"/>
      <c r="EH11" s="2270"/>
      <c r="EI11" s="2270"/>
      <c r="EJ11" s="2270"/>
      <c r="EK11" s="2270"/>
      <c r="EL11" s="2270"/>
      <c r="EM11" s="2270"/>
      <c r="EN11" s="2270"/>
      <c r="EO11" s="2270"/>
      <c r="EP11" s="2270"/>
      <c r="EQ11" s="2270"/>
      <c r="ER11" s="2270"/>
      <c r="ES11" s="2270"/>
      <c r="ET11" s="1928" t="s">
        <v>40</v>
      </c>
      <c r="EU11" s="2276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47"/>
    </row>
    <row r="12" spans="1:172" ht="12" customHeight="1">
      <c r="B12" s="160"/>
      <c r="C12" s="2389" t="s">
        <v>53</v>
      </c>
      <c r="D12" s="2389"/>
      <c r="E12" s="2389"/>
      <c r="F12" s="2389"/>
      <c r="G12" s="2389"/>
      <c r="H12" s="2389"/>
      <c r="I12" s="2389"/>
      <c r="J12" s="2389"/>
      <c r="K12" s="2389"/>
      <c r="L12" s="2389"/>
      <c r="M12" s="2389"/>
      <c r="N12" s="2389"/>
      <c r="O12" s="2389"/>
      <c r="P12" s="2389"/>
      <c r="Q12" s="2389"/>
      <c r="R12" s="2389"/>
      <c r="S12" s="2389"/>
      <c r="T12" s="2389"/>
      <c r="U12" s="2389"/>
      <c r="V12" s="2389"/>
      <c r="W12" s="2389"/>
      <c r="X12" s="2389"/>
      <c r="Y12" s="2389"/>
      <c r="Z12" s="2389"/>
      <c r="AA12" s="2389"/>
      <c r="AB12" s="2389"/>
      <c r="AC12" s="2389"/>
      <c r="AD12" s="2389"/>
      <c r="AE12" s="2390"/>
      <c r="AF12" s="2354">
        <v>5162</v>
      </c>
      <c r="AG12" s="2355"/>
      <c r="AH12" s="2355"/>
      <c r="AI12" s="2355"/>
      <c r="AJ12" s="2356"/>
      <c r="AK12" s="2375" t="s">
        <v>37</v>
      </c>
      <c r="AL12" s="2376"/>
      <c r="AM12" s="2376"/>
      <c r="AN12" s="2376"/>
      <c r="AO12" s="2376"/>
      <c r="AP12" s="2376"/>
      <c r="AQ12" s="2370" t="s">
        <v>1350</v>
      </c>
      <c r="AR12" s="2370"/>
      <c r="AS12" s="2370"/>
      <c r="AT12" s="2387" t="s">
        <v>433</v>
      </c>
      <c r="AU12" s="2387"/>
      <c r="AV12" s="2387"/>
      <c r="AW12" s="2388"/>
      <c r="AX12" s="2357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58"/>
      <c r="BO12" s="2398">
        <v>22092</v>
      </c>
      <c r="BP12" s="2398"/>
      <c r="BQ12" s="2398"/>
      <c r="BR12" s="2398"/>
      <c r="BS12" s="2398"/>
      <c r="BT12" s="2398"/>
      <c r="BU12" s="2398"/>
      <c r="BV12" s="2398"/>
      <c r="BW12" s="2398"/>
      <c r="BX12" s="2398"/>
      <c r="BY12" s="2398"/>
      <c r="BZ12" s="2398"/>
      <c r="CA12" s="2398"/>
      <c r="CB12" s="2398"/>
      <c r="CC12" s="2398"/>
      <c r="CD12" s="2398"/>
      <c r="CE12" s="2398"/>
      <c r="CF12" s="2398"/>
      <c r="CG12" s="2398"/>
      <c r="CH12" s="2398"/>
      <c r="CI12" s="2398"/>
      <c r="CJ12" s="2398"/>
      <c r="CK12" s="2398"/>
      <c r="CL12" s="2398"/>
      <c r="CM12" s="2399"/>
      <c r="CN12" s="2348" t="s">
        <v>39</v>
      </c>
      <c r="CO12" s="2348"/>
      <c r="CP12" s="1340"/>
      <c r="CQ12" s="1340"/>
      <c r="CR12" s="1340"/>
      <c r="CS12" s="1340"/>
      <c r="CT12" s="1340"/>
      <c r="CU12" s="1340"/>
      <c r="CV12" s="1340"/>
      <c r="CW12" s="1340"/>
      <c r="CX12" s="1340"/>
      <c r="CY12" s="1340"/>
      <c r="CZ12" s="1340"/>
      <c r="DA12" s="1340"/>
      <c r="DB12" s="1340"/>
      <c r="DC12" s="1340"/>
      <c r="DD12" s="1340"/>
      <c r="DE12" s="1340"/>
      <c r="DF12" s="1340"/>
      <c r="DG12" s="1340"/>
      <c r="DH12" s="1340"/>
      <c r="DI12" s="1340"/>
      <c r="DJ12" s="1340"/>
      <c r="DK12" s="1340"/>
      <c r="DL12" s="1340"/>
      <c r="DM12" s="1340"/>
      <c r="DN12" s="1340"/>
      <c r="DO12" s="1340"/>
      <c r="DP12" s="2365" t="s">
        <v>40</v>
      </c>
      <c r="DQ12" s="2365"/>
      <c r="DR12" s="2369" t="s">
        <v>39</v>
      </c>
      <c r="DS12" s="2348"/>
      <c r="DT12" s="1340"/>
      <c r="DU12" s="1340"/>
      <c r="DV12" s="1340"/>
      <c r="DW12" s="1340"/>
      <c r="DX12" s="1340"/>
      <c r="DY12" s="1340"/>
      <c r="DZ12" s="1340"/>
      <c r="EA12" s="1340"/>
      <c r="EB12" s="1340"/>
      <c r="EC12" s="1340"/>
      <c r="ED12" s="1340"/>
      <c r="EE12" s="1340"/>
      <c r="EF12" s="1340"/>
      <c r="EG12" s="1340"/>
      <c r="EH12" s="1340"/>
      <c r="EI12" s="1340"/>
      <c r="EJ12" s="1340"/>
      <c r="EK12" s="1340"/>
      <c r="EL12" s="1340"/>
      <c r="EM12" s="1340"/>
      <c r="EN12" s="1340"/>
      <c r="EO12" s="1340"/>
      <c r="EP12" s="1340"/>
      <c r="EQ12" s="1340"/>
      <c r="ER12" s="1340"/>
      <c r="ES12" s="1340"/>
      <c r="ET12" s="2365" t="s">
        <v>40</v>
      </c>
      <c r="EU12" s="2374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47"/>
    </row>
    <row r="13" spans="1:172" ht="12" customHeight="1">
      <c r="B13" s="160"/>
      <c r="C13" s="2378"/>
      <c r="D13" s="2378"/>
      <c r="E13" s="2378"/>
      <c r="F13" s="2378"/>
      <c r="G13" s="2378"/>
      <c r="H13" s="2378"/>
      <c r="I13" s="2378"/>
      <c r="J13" s="2378"/>
      <c r="K13" s="2378"/>
      <c r="L13" s="2378"/>
      <c r="M13" s="2378"/>
      <c r="N13" s="2378"/>
      <c r="O13" s="2378"/>
      <c r="P13" s="2378"/>
      <c r="Q13" s="2378"/>
      <c r="R13" s="2378"/>
      <c r="S13" s="2378"/>
      <c r="T13" s="2378"/>
      <c r="U13" s="2378"/>
      <c r="V13" s="2378"/>
      <c r="W13" s="2378"/>
      <c r="X13" s="2378"/>
      <c r="Y13" s="2378"/>
      <c r="Z13" s="2378"/>
      <c r="AA13" s="2378"/>
      <c r="AB13" s="2378"/>
      <c r="AC13" s="2378"/>
      <c r="AD13" s="2378"/>
      <c r="AE13" s="2379"/>
      <c r="AF13" s="2354">
        <v>5172</v>
      </c>
      <c r="AG13" s="2355"/>
      <c r="AH13" s="2355"/>
      <c r="AI13" s="2355"/>
      <c r="AJ13" s="2356"/>
      <c r="AK13" s="2282" t="s">
        <v>37</v>
      </c>
      <c r="AL13" s="2283"/>
      <c r="AM13" s="2283"/>
      <c r="AN13" s="2283"/>
      <c r="AO13" s="2283"/>
      <c r="AP13" s="2283"/>
      <c r="AQ13" s="2362" t="s">
        <v>1351</v>
      </c>
      <c r="AR13" s="2362"/>
      <c r="AS13" s="2362"/>
      <c r="AT13" s="2363" t="s">
        <v>434</v>
      </c>
      <c r="AU13" s="2363"/>
      <c r="AV13" s="2363"/>
      <c r="AW13" s="2364"/>
      <c r="AX13" s="2366"/>
      <c r="AY13" s="2367"/>
      <c r="AZ13" s="2367"/>
      <c r="BA13" s="2367"/>
      <c r="BB13" s="2367"/>
      <c r="BC13" s="2367"/>
      <c r="BD13" s="2367"/>
      <c r="BE13" s="2367"/>
      <c r="BF13" s="2367"/>
      <c r="BG13" s="2367"/>
      <c r="BH13" s="2367"/>
      <c r="BI13" s="2367"/>
      <c r="BJ13" s="2367"/>
      <c r="BK13" s="2367"/>
      <c r="BL13" s="2367"/>
      <c r="BM13" s="2367"/>
      <c r="BN13" s="2368"/>
      <c r="BO13" s="2367"/>
      <c r="BP13" s="2367"/>
      <c r="BQ13" s="2367"/>
      <c r="BR13" s="2367"/>
      <c r="BS13" s="2367"/>
      <c r="BT13" s="2367"/>
      <c r="BU13" s="2367"/>
      <c r="BV13" s="2367"/>
      <c r="BW13" s="2367"/>
      <c r="BX13" s="2367"/>
      <c r="BY13" s="2367"/>
      <c r="BZ13" s="2367"/>
      <c r="CA13" s="2367"/>
      <c r="CB13" s="2367"/>
      <c r="CC13" s="2367"/>
      <c r="CD13" s="2367"/>
      <c r="CE13" s="2367"/>
      <c r="CF13" s="2367"/>
      <c r="CG13" s="2367"/>
      <c r="CH13" s="2367"/>
      <c r="CI13" s="2367"/>
      <c r="CJ13" s="2367"/>
      <c r="CK13" s="2367"/>
      <c r="CL13" s="2367"/>
      <c r="CM13" s="2368"/>
      <c r="CN13" s="2269" t="s">
        <v>39</v>
      </c>
      <c r="CO13" s="2269"/>
      <c r="CP13" s="2270"/>
      <c r="CQ13" s="2270"/>
      <c r="CR13" s="2270"/>
      <c r="CS13" s="2270"/>
      <c r="CT13" s="2270"/>
      <c r="CU13" s="2270"/>
      <c r="CV13" s="2270"/>
      <c r="CW13" s="2270"/>
      <c r="CX13" s="2270"/>
      <c r="CY13" s="2270"/>
      <c r="CZ13" s="2270"/>
      <c r="DA13" s="2270"/>
      <c r="DB13" s="2270"/>
      <c r="DC13" s="2270"/>
      <c r="DD13" s="2270"/>
      <c r="DE13" s="2270"/>
      <c r="DF13" s="2270"/>
      <c r="DG13" s="2270"/>
      <c r="DH13" s="2270"/>
      <c r="DI13" s="2270"/>
      <c r="DJ13" s="2270"/>
      <c r="DK13" s="2270"/>
      <c r="DL13" s="2270"/>
      <c r="DM13" s="2270"/>
      <c r="DN13" s="2270"/>
      <c r="DO13" s="2270"/>
      <c r="DP13" s="1928" t="s">
        <v>40</v>
      </c>
      <c r="DQ13" s="1928"/>
      <c r="DR13" s="2268" t="s">
        <v>39</v>
      </c>
      <c r="DS13" s="2269"/>
      <c r="DT13" s="2270"/>
      <c r="DU13" s="2270"/>
      <c r="DV13" s="2270"/>
      <c r="DW13" s="2270"/>
      <c r="DX13" s="2270"/>
      <c r="DY13" s="2270"/>
      <c r="DZ13" s="2270"/>
      <c r="EA13" s="2270"/>
      <c r="EB13" s="2270"/>
      <c r="EC13" s="2270"/>
      <c r="ED13" s="2270"/>
      <c r="EE13" s="2270"/>
      <c r="EF13" s="2270"/>
      <c r="EG13" s="2270"/>
      <c r="EH13" s="2270"/>
      <c r="EI13" s="2270"/>
      <c r="EJ13" s="2270"/>
      <c r="EK13" s="2270"/>
      <c r="EL13" s="2270"/>
      <c r="EM13" s="2270"/>
      <c r="EN13" s="2270"/>
      <c r="EO13" s="2270"/>
      <c r="EP13" s="2270"/>
      <c r="EQ13" s="2270"/>
      <c r="ER13" s="2270"/>
      <c r="ES13" s="2270"/>
      <c r="ET13" s="1928" t="s">
        <v>40</v>
      </c>
      <c r="EU13" s="2276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7"/>
    </row>
    <row r="14" spans="1:172" ht="12" customHeight="1">
      <c r="B14" s="160"/>
      <c r="C14" s="2389" t="s">
        <v>54</v>
      </c>
      <c r="D14" s="2389"/>
      <c r="E14" s="2389"/>
      <c r="F14" s="2389"/>
      <c r="G14" s="2389"/>
      <c r="H14" s="2389"/>
      <c r="I14" s="2389"/>
      <c r="J14" s="2389"/>
      <c r="K14" s="2389"/>
      <c r="L14" s="2389"/>
      <c r="M14" s="2389"/>
      <c r="N14" s="2389"/>
      <c r="O14" s="2389"/>
      <c r="P14" s="2389"/>
      <c r="Q14" s="2389"/>
      <c r="R14" s="2389"/>
      <c r="S14" s="2389"/>
      <c r="T14" s="2389"/>
      <c r="U14" s="2389"/>
      <c r="V14" s="2389"/>
      <c r="W14" s="2389"/>
      <c r="X14" s="2389"/>
      <c r="Y14" s="2389"/>
      <c r="Z14" s="2389"/>
      <c r="AA14" s="2389"/>
      <c r="AB14" s="2389"/>
      <c r="AC14" s="2389"/>
      <c r="AD14" s="2389"/>
      <c r="AE14" s="2390"/>
      <c r="AF14" s="2354">
        <v>5163</v>
      </c>
      <c r="AG14" s="2355"/>
      <c r="AH14" s="2355"/>
      <c r="AI14" s="2355"/>
      <c r="AJ14" s="2356"/>
      <c r="AK14" s="2375" t="s">
        <v>37</v>
      </c>
      <c r="AL14" s="2376"/>
      <c r="AM14" s="2376"/>
      <c r="AN14" s="2376"/>
      <c r="AO14" s="2376"/>
      <c r="AP14" s="2376"/>
      <c r="AQ14" s="2284" t="s">
        <v>1350</v>
      </c>
      <c r="AR14" s="2284"/>
      <c r="AS14" s="2284"/>
      <c r="AT14" s="2363" t="s">
        <v>433</v>
      </c>
      <c r="AU14" s="2363"/>
      <c r="AV14" s="2363"/>
      <c r="AW14" s="2364"/>
      <c r="AX14" s="2357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58"/>
      <c r="BO14" s="2398"/>
      <c r="BP14" s="2398"/>
      <c r="BQ14" s="2398"/>
      <c r="BR14" s="2398"/>
      <c r="BS14" s="2398"/>
      <c r="BT14" s="2398"/>
      <c r="BU14" s="2398"/>
      <c r="BV14" s="2398"/>
      <c r="BW14" s="2398"/>
      <c r="BX14" s="2398"/>
      <c r="BY14" s="2398"/>
      <c r="BZ14" s="2398"/>
      <c r="CA14" s="2398"/>
      <c r="CB14" s="2398"/>
      <c r="CC14" s="2398"/>
      <c r="CD14" s="2398"/>
      <c r="CE14" s="2398"/>
      <c r="CF14" s="2398"/>
      <c r="CG14" s="2398"/>
      <c r="CH14" s="2398"/>
      <c r="CI14" s="2398"/>
      <c r="CJ14" s="2398"/>
      <c r="CK14" s="2398"/>
      <c r="CL14" s="2398"/>
      <c r="CM14" s="2399"/>
      <c r="CN14" s="2348" t="s">
        <v>39</v>
      </c>
      <c r="CO14" s="2348"/>
      <c r="CP14" s="1340"/>
      <c r="CQ14" s="1340"/>
      <c r="CR14" s="1340"/>
      <c r="CS14" s="1340"/>
      <c r="CT14" s="1340"/>
      <c r="CU14" s="1340"/>
      <c r="CV14" s="1340"/>
      <c r="CW14" s="1340"/>
      <c r="CX14" s="1340"/>
      <c r="CY14" s="1340"/>
      <c r="CZ14" s="1340"/>
      <c r="DA14" s="1340"/>
      <c r="DB14" s="1340"/>
      <c r="DC14" s="1340"/>
      <c r="DD14" s="1340"/>
      <c r="DE14" s="1340"/>
      <c r="DF14" s="1340"/>
      <c r="DG14" s="1340"/>
      <c r="DH14" s="1340"/>
      <c r="DI14" s="1340"/>
      <c r="DJ14" s="1340"/>
      <c r="DK14" s="1340"/>
      <c r="DL14" s="1340"/>
      <c r="DM14" s="1340"/>
      <c r="DN14" s="1340"/>
      <c r="DO14" s="1340"/>
      <c r="DP14" s="2365" t="s">
        <v>40</v>
      </c>
      <c r="DQ14" s="2365"/>
      <c r="DR14" s="2369" t="s">
        <v>39</v>
      </c>
      <c r="DS14" s="2348"/>
      <c r="DT14" s="1340"/>
      <c r="DU14" s="1340"/>
      <c r="DV14" s="1340"/>
      <c r="DW14" s="1340"/>
      <c r="DX14" s="1340"/>
      <c r="DY14" s="1340"/>
      <c r="DZ14" s="1340"/>
      <c r="EA14" s="1340"/>
      <c r="EB14" s="1340"/>
      <c r="EC14" s="1340"/>
      <c r="ED14" s="1340"/>
      <c r="EE14" s="1340"/>
      <c r="EF14" s="1340"/>
      <c r="EG14" s="1340"/>
      <c r="EH14" s="1340"/>
      <c r="EI14" s="1340"/>
      <c r="EJ14" s="1340"/>
      <c r="EK14" s="1340"/>
      <c r="EL14" s="1340"/>
      <c r="EM14" s="1340"/>
      <c r="EN14" s="1340"/>
      <c r="EO14" s="1340"/>
      <c r="EP14" s="1340"/>
      <c r="EQ14" s="1340"/>
      <c r="ER14" s="1340"/>
      <c r="ES14" s="1340"/>
      <c r="ET14" s="2365" t="s">
        <v>40</v>
      </c>
      <c r="EU14" s="2374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47"/>
    </row>
    <row r="15" spans="1:172" ht="12" customHeight="1">
      <c r="B15" s="160"/>
      <c r="C15" s="2378"/>
      <c r="D15" s="2378"/>
      <c r="E15" s="2378"/>
      <c r="F15" s="2378"/>
      <c r="G15" s="2378"/>
      <c r="H15" s="2378"/>
      <c r="I15" s="2378"/>
      <c r="J15" s="2378"/>
      <c r="K15" s="2378"/>
      <c r="L15" s="2378"/>
      <c r="M15" s="2378"/>
      <c r="N15" s="2378"/>
      <c r="O15" s="2378"/>
      <c r="P15" s="2378"/>
      <c r="Q15" s="2378"/>
      <c r="R15" s="2378"/>
      <c r="S15" s="2378"/>
      <c r="T15" s="2378"/>
      <c r="U15" s="2378"/>
      <c r="V15" s="2378"/>
      <c r="W15" s="2378"/>
      <c r="X15" s="2378"/>
      <c r="Y15" s="2378"/>
      <c r="Z15" s="2378"/>
      <c r="AA15" s="2378"/>
      <c r="AB15" s="2378"/>
      <c r="AC15" s="2378"/>
      <c r="AD15" s="2378"/>
      <c r="AE15" s="2379"/>
      <c r="AF15" s="2354">
        <v>5173</v>
      </c>
      <c r="AG15" s="2355"/>
      <c r="AH15" s="2355"/>
      <c r="AI15" s="2355"/>
      <c r="AJ15" s="2356"/>
      <c r="AK15" s="2282" t="s">
        <v>37</v>
      </c>
      <c r="AL15" s="2283"/>
      <c r="AM15" s="2283"/>
      <c r="AN15" s="2283"/>
      <c r="AO15" s="2283"/>
      <c r="AP15" s="2283"/>
      <c r="AQ15" s="2284" t="s">
        <v>1351</v>
      </c>
      <c r="AR15" s="2284"/>
      <c r="AS15" s="2284"/>
      <c r="AT15" s="2279" t="s">
        <v>434</v>
      </c>
      <c r="AU15" s="2279"/>
      <c r="AV15" s="2279"/>
      <c r="AW15" s="2386"/>
      <c r="AX15" s="2366"/>
      <c r="AY15" s="2367"/>
      <c r="AZ15" s="2367"/>
      <c r="BA15" s="2367"/>
      <c r="BB15" s="2367"/>
      <c r="BC15" s="2367"/>
      <c r="BD15" s="2367"/>
      <c r="BE15" s="2367"/>
      <c r="BF15" s="2367"/>
      <c r="BG15" s="2367"/>
      <c r="BH15" s="2367"/>
      <c r="BI15" s="2367"/>
      <c r="BJ15" s="2367"/>
      <c r="BK15" s="2367"/>
      <c r="BL15" s="2367"/>
      <c r="BM15" s="2367"/>
      <c r="BN15" s="2368"/>
      <c r="BO15" s="2367"/>
      <c r="BP15" s="2367"/>
      <c r="BQ15" s="2367"/>
      <c r="BR15" s="2367"/>
      <c r="BS15" s="2367"/>
      <c r="BT15" s="2367"/>
      <c r="BU15" s="2367"/>
      <c r="BV15" s="2367"/>
      <c r="BW15" s="2367"/>
      <c r="BX15" s="2367"/>
      <c r="BY15" s="2367"/>
      <c r="BZ15" s="2367"/>
      <c r="CA15" s="2367"/>
      <c r="CB15" s="2367"/>
      <c r="CC15" s="2367"/>
      <c r="CD15" s="2367"/>
      <c r="CE15" s="2367"/>
      <c r="CF15" s="2367"/>
      <c r="CG15" s="2367"/>
      <c r="CH15" s="2367"/>
      <c r="CI15" s="2367"/>
      <c r="CJ15" s="2367"/>
      <c r="CK15" s="2367"/>
      <c r="CL15" s="2367"/>
      <c r="CM15" s="2368"/>
      <c r="CN15" s="2269" t="s">
        <v>39</v>
      </c>
      <c r="CO15" s="2269"/>
      <c r="CP15" s="2270"/>
      <c r="CQ15" s="2270"/>
      <c r="CR15" s="2270"/>
      <c r="CS15" s="2270"/>
      <c r="CT15" s="2270"/>
      <c r="CU15" s="2270"/>
      <c r="CV15" s="2270"/>
      <c r="CW15" s="2270"/>
      <c r="CX15" s="2270"/>
      <c r="CY15" s="2270"/>
      <c r="CZ15" s="2270"/>
      <c r="DA15" s="2270"/>
      <c r="DB15" s="2270"/>
      <c r="DC15" s="2270"/>
      <c r="DD15" s="2270"/>
      <c r="DE15" s="2270"/>
      <c r="DF15" s="2270"/>
      <c r="DG15" s="2270"/>
      <c r="DH15" s="2270"/>
      <c r="DI15" s="2270"/>
      <c r="DJ15" s="2270"/>
      <c r="DK15" s="2270"/>
      <c r="DL15" s="2270"/>
      <c r="DM15" s="2270"/>
      <c r="DN15" s="2270"/>
      <c r="DO15" s="2270"/>
      <c r="DP15" s="1928" t="s">
        <v>40</v>
      </c>
      <c r="DQ15" s="1928"/>
      <c r="DR15" s="2268" t="s">
        <v>39</v>
      </c>
      <c r="DS15" s="2269"/>
      <c r="DT15" s="2270"/>
      <c r="DU15" s="2270"/>
      <c r="DV15" s="2270"/>
      <c r="DW15" s="2270"/>
      <c r="DX15" s="2270"/>
      <c r="DY15" s="2270"/>
      <c r="DZ15" s="2270"/>
      <c r="EA15" s="2270"/>
      <c r="EB15" s="2270"/>
      <c r="EC15" s="2270"/>
      <c r="ED15" s="2270"/>
      <c r="EE15" s="2270"/>
      <c r="EF15" s="2270"/>
      <c r="EG15" s="2270"/>
      <c r="EH15" s="2270"/>
      <c r="EI15" s="2270"/>
      <c r="EJ15" s="2270"/>
      <c r="EK15" s="2270"/>
      <c r="EL15" s="2270"/>
      <c r="EM15" s="2270"/>
      <c r="EN15" s="2270"/>
      <c r="EO15" s="2270"/>
      <c r="EP15" s="2270"/>
      <c r="EQ15" s="2270"/>
      <c r="ER15" s="2270"/>
      <c r="ES15" s="2270"/>
      <c r="ET15" s="1928" t="s">
        <v>40</v>
      </c>
      <c r="EU15" s="2276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47"/>
    </row>
    <row r="16" spans="1:172" ht="12" customHeight="1">
      <c r="B16" s="160"/>
      <c r="C16" s="2389" t="s">
        <v>23</v>
      </c>
      <c r="D16" s="2389"/>
      <c r="E16" s="2389"/>
      <c r="F16" s="2389"/>
      <c r="G16" s="2389"/>
      <c r="H16" s="2389"/>
      <c r="I16" s="2389"/>
      <c r="J16" s="2389"/>
      <c r="K16" s="2389"/>
      <c r="L16" s="2389"/>
      <c r="M16" s="2389"/>
      <c r="N16" s="2389"/>
      <c r="O16" s="2389"/>
      <c r="P16" s="2389"/>
      <c r="Q16" s="2389"/>
      <c r="R16" s="2389"/>
      <c r="S16" s="2389"/>
      <c r="T16" s="2389"/>
      <c r="U16" s="2389"/>
      <c r="V16" s="2389"/>
      <c r="W16" s="2389"/>
      <c r="X16" s="2389"/>
      <c r="Y16" s="2389"/>
      <c r="Z16" s="2389"/>
      <c r="AA16" s="2389"/>
      <c r="AB16" s="2389"/>
      <c r="AC16" s="2389"/>
      <c r="AD16" s="2389"/>
      <c r="AE16" s="2390"/>
      <c r="AF16" s="2354">
        <v>5164</v>
      </c>
      <c r="AG16" s="2355"/>
      <c r="AH16" s="2355"/>
      <c r="AI16" s="2355"/>
      <c r="AJ16" s="2356"/>
      <c r="AK16" s="2375" t="s">
        <v>37</v>
      </c>
      <c r="AL16" s="2376"/>
      <c r="AM16" s="2376"/>
      <c r="AN16" s="2376"/>
      <c r="AO16" s="2376"/>
      <c r="AP16" s="2376"/>
      <c r="AQ16" s="2370" t="s">
        <v>1350</v>
      </c>
      <c r="AR16" s="2370"/>
      <c r="AS16" s="2370"/>
      <c r="AT16" s="2387" t="s">
        <v>433</v>
      </c>
      <c r="AU16" s="2387"/>
      <c r="AV16" s="2387"/>
      <c r="AW16" s="2388"/>
      <c r="AX16" s="2357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58"/>
      <c r="BO16" s="2398"/>
      <c r="BP16" s="2398"/>
      <c r="BQ16" s="2398"/>
      <c r="BR16" s="2398"/>
      <c r="BS16" s="2398"/>
      <c r="BT16" s="2398"/>
      <c r="BU16" s="2398"/>
      <c r="BV16" s="2398"/>
      <c r="BW16" s="2398"/>
      <c r="BX16" s="2398"/>
      <c r="BY16" s="2398"/>
      <c r="BZ16" s="2398"/>
      <c r="CA16" s="2398"/>
      <c r="CB16" s="2398"/>
      <c r="CC16" s="2398"/>
      <c r="CD16" s="2398"/>
      <c r="CE16" s="2398"/>
      <c r="CF16" s="2398"/>
      <c r="CG16" s="2398"/>
      <c r="CH16" s="2398"/>
      <c r="CI16" s="2398"/>
      <c r="CJ16" s="2398"/>
      <c r="CK16" s="2398"/>
      <c r="CL16" s="2398"/>
      <c r="CM16" s="2399"/>
      <c r="CN16" s="2348" t="s">
        <v>39</v>
      </c>
      <c r="CO16" s="2348"/>
      <c r="CP16" s="1340"/>
      <c r="CQ16" s="1340"/>
      <c r="CR16" s="1340"/>
      <c r="CS16" s="1340"/>
      <c r="CT16" s="1340"/>
      <c r="CU16" s="1340"/>
      <c r="CV16" s="1340"/>
      <c r="CW16" s="1340"/>
      <c r="CX16" s="1340"/>
      <c r="CY16" s="1340"/>
      <c r="CZ16" s="1340"/>
      <c r="DA16" s="1340"/>
      <c r="DB16" s="1340"/>
      <c r="DC16" s="1340"/>
      <c r="DD16" s="1340"/>
      <c r="DE16" s="1340"/>
      <c r="DF16" s="1340"/>
      <c r="DG16" s="1340"/>
      <c r="DH16" s="1340"/>
      <c r="DI16" s="1340"/>
      <c r="DJ16" s="1340"/>
      <c r="DK16" s="1340"/>
      <c r="DL16" s="1340"/>
      <c r="DM16" s="1340"/>
      <c r="DN16" s="1340"/>
      <c r="DO16" s="1340"/>
      <c r="DP16" s="2365" t="s">
        <v>40</v>
      </c>
      <c r="DQ16" s="2365"/>
      <c r="DR16" s="2369" t="s">
        <v>39</v>
      </c>
      <c r="DS16" s="2348"/>
      <c r="DT16" s="1340"/>
      <c r="DU16" s="1340"/>
      <c r="DV16" s="1340"/>
      <c r="DW16" s="1340"/>
      <c r="DX16" s="1340"/>
      <c r="DY16" s="1340"/>
      <c r="DZ16" s="1340"/>
      <c r="EA16" s="1340"/>
      <c r="EB16" s="1340"/>
      <c r="EC16" s="1340"/>
      <c r="ED16" s="1340"/>
      <c r="EE16" s="1340"/>
      <c r="EF16" s="1340"/>
      <c r="EG16" s="1340"/>
      <c r="EH16" s="1340"/>
      <c r="EI16" s="1340"/>
      <c r="EJ16" s="1340"/>
      <c r="EK16" s="1340"/>
      <c r="EL16" s="1340"/>
      <c r="EM16" s="1340"/>
      <c r="EN16" s="1340"/>
      <c r="EO16" s="1340"/>
      <c r="EP16" s="1340"/>
      <c r="EQ16" s="1340"/>
      <c r="ER16" s="1340"/>
      <c r="ES16" s="1340"/>
      <c r="ET16" s="2365" t="s">
        <v>40</v>
      </c>
      <c r="EU16" s="2374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7"/>
    </row>
    <row r="17" spans="1:172" ht="12" customHeight="1">
      <c r="B17" s="160"/>
      <c r="C17" s="2378"/>
      <c r="D17" s="2378"/>
      <c r="E17" s="2378"/>
      <c r="F17" s="2378"/>
      <c r="G17" s="2378"/>
      <c r="H17" s="2378"/>
      <c r="I17" s="2378"/>
      <c r="J17" s="2378"/>
      <c r="K17" s="2378"/>
      <c r="L17" s="2378"/>
      <c r="M17" s="2378"/>
      <c r="N17" s="2378"/>
      <c r="O17" s="2378"/>
      <c r="P17" s="2378"/>
      <c r="Q17" s="2378"/>
      <c r="R17" s="2378"/>
      <c r="S17" s="2378"/>
      <c r="T17" s="2378"/>
      <c r="U17" s="2378"/>
      <c r="V17" s="2378"/>
      <c r="W17" s="2378"/>
      <c r="X17" s="2378"/>
      <c r="Y17" s="2378"/>
      <c r="Z17" s="2378"/>
      <c r="AA17" s="2378"/>
      <c r="AB17" s="2378"/>
      <c r="AC17" s="2378"/>
      <c r="AD17" s="2378"/>
      <c r="AE17" s="2379"/>
      <c r="AF17" s="2354">
        <v>5174</v>
      </c>
      <c r="AG17" s="2355"/>
      <c r="AH17" s="2355"/>
      <c r="AI17" s="2355"/>
      <c r="AJ17" s="2356"/>
      <c r="AK17" s="2282" t="s">
        <v>37</v>
      </c>
      <c r="AL17" s="2283"/>
      <c r="AM17" s="2283"/>
      <c r="AN17" s="2283"/>
      <c r="AO17" s="2283"/>
      <c r="AP17" s="2283"/>
      <c r="AQ17" s="2362" t="s">
        <v>1351</v>
      </c>
      <c r="AR17" s="2362"/>
      <c r="AS17" s="2362"/>
      <c r="AT17" s="2363" t="s">
        <v>434</v>
      </c>
      <c r="AU17" s="2363"/>
      <c r="AV17" s="2363"/>
      <c r="AW17" s="2364"/>
      <c r="AX17" s="2366"/>
      <c r="AY17" s="2367"/>
      <c r="AZ17" s="2367"/>
      <c r="BA17" s="2367"/>
      <c r="BB17" s="2367"/>
      <c r="BC17" s="2367"/>
      <c r="BD17" s="2367"/>
      <c r="BE17" s="2367"/>
      <c r="BF17" s="2367"/>
      <c r="BG17" s="2367"/>
      <c r="BH17" s="2367"/>
      <c r="BI17" s="2367"/>
      <c r="BJ17" s="2367"/>
      <c r="BK17" s="2367"/>
      <c r="BL17" s="2367"/>
      <c r="BM17" s="2367"/>
      <c r="BN17" s="2368"/>
      <c r="BO17" s="2367"/>
      <c r="BP17" s="2367"/>
      <c r="BQ17" s="2367"/>
      <c r="BR17" s="2367"/>
      <c r="BS17" s="2367"/>
      <c r="BT17" s="2367"/>
      <c r="BU17" s="2367"/>
      <c r="BV17" s="2367"/>
      <c r="BW17" s="2367"/>
      <c r="BX17" s="2367"/>
      <c r="BY17" s="2367"/>
      <c r="BZ17" s="2367"/>
      <c r="CA17" s="2367"/>
      <c r="CB17" s="2367"/>
      <c r="CC17" s="2367"/>
      <c r="CD17" s="2367"/>
      <c r="CE17" s="2367"/>
      <c r="CF17" s="2367"/>
      <c r="CG17" s="2367"/>
      <c r="CH17" s="2367"/>
      <c r="CI17" s="2367"/>
      <c r="CJ17" s="2367"/>
      <c r="CK17" s="2367"/>
      <c r="CL17" s="2367"/>
      <c r="CM17" s="2368"/>
      <c r="CN17" s="2269" t="s">
        <v>39</v>
      </c>
      <c r="CO17" s="2269"/>
      <c r="CP17" s="2270"/>
      <c r="CQ17" s="2270"/>
      <c r="CR17" s="2270"/>
      <c r="CS17" s="2270"/>
      <c r="CT17" s="2270"/>
      <c r="CU17" s="2270"/>
      <c r="CV17" s="2270"/>
      <c r="CW17" s="2270"/>
      <c r="CX17" s="2270"/>
      <c r="CY17" s="2270"/>
      <c r="CZ17" s="2270"/>
      <c r="DA17" s="2270"/>
      <c r="DB17" s="2270"/>
      <c r="DC17" s="2270"/>
      <c r="DD17" s="2270"/>
      <c r="DE17" s="2270"/>
      <c r="DF17" s="2270"/>
      <c r="DG17" s="2270"/>
      <c r="DH17" s="2270"/>
      <c r="DI17" s="2270"/>
      <c r="DJ17" s="2270"/>
      <c r="DK17" s="2270"/>
      <c r="DL17" s="2270"/>
      <c r="DM17" s="2270"/>
      <c r="DN17" s="2270"/>
      <c r="DO17" s="2270"/>
      <c r="DP17" s="1928" t="s">
        <v>40</v>
      </c>
      <c r="DQ17" s="1928"/>
      <c r="DR17" s="2268" t="s">
        <v>39</v>
      </c>
      <c r="DS17" s="2269"/>
      <c r="DT17" s="2270"/>
      <c r="DU17" s="2270"/>
      <c r="DV17" s="2270"/>
      <c r="DW17" s="2270"/>
      <c r="DX17" s="2270"/>
      <c r="DY17" s="2270"/>
      <c r="DZ17" s="2270"/>
      <c r="EA17" s="2270"/>
      <c r="EB17" s="2270"/>
      <c r="EC17" s="2270"/>
      <c r="ED17" s="2270"/>
      <c r="EE17" s="2270"/>
      <c r="EF17" s="2270"/>
      <c r="EG17" s="2270"/>
      <c r="EH17" s="2270"/>
      <c r="EI17" s="2270"/>
      <c r="EJ17" s="2270"/>
      <c r="EK17" s="2270"/>
      <c r="EL17" s="2270"/>
      <c r="EM17" s="2270"/>
      <c r="EN17" s="2270"/>
      <c r="EO17" s="2270"/>
      <c r="EP17" s="2270"/>
      <c r="EQ17" s="2270"/>
      <c r="ER17" s="2270"/>
      <c r="ES17" s="2270"/>
      <c r="ET17" s="1928" t="s">
        <v>40</v>
      </c>
      <c r="EU17" s="2276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7"/>
    </row>
    <row r="18" spans="1:172" ht="26.25" customHeight="1">
      <c r="B18" s="157"/>
      <c r="C18" s="2380" t="s">
        <v>55</v>
      </c>
      <c r="D18" s="2380"/>
      <c r="E18" s="2380"/>
      <c r="F18" s="2380"/>
      <c r="G18" s="2380"/>
      <c r="H18" s="2380"/>
      <c r="I18" s="2380"/>
      <c r="J18" s="2380"/>
      <c r="K18" s="2380"/>
      <c r="L18" s="2380"/>
      <c r="M18" s="2380"/>
      <c r="N18" s="2380"/>
      <c r="O18" s="2380"/>
      <c r="P18" s="2380"/>
      <c r="Q18" s="2380"/>
      <c r="R18" s="2380"/>
      <c r="S18" s="2380"/>
      <c r="T18" s="2380"/>
      <c r="U18" s="2380"/>
      <c r="V18" s="2380"/>
      <c r="W18" s="2380"/>
      <c r="X18" s="2380"/>
      <c r="Y18" s="2380"/>
      <c r="Z18" s="2380"/>
      <c r="AA18" s="2380"/>
      <c r="AB18" s="2380"/>
      <c r="AC18" s="2380"/>
      <c r="AD18" s="2380"/>
      <c r="AE18" s="2381"/>
      <c r="AF18" s="2354">
        <v>5180</v>
      </c>
      <c r="AG18" s="2355"/>
      <c r="AH18" s="2355"/>
      <c r="AI18" s="2355"/>
      <c r="AJ18" s="2356"/>
      <c r="AK18" s="2375" t="s">
        <v>37</v>
      </c>
      <c r="AL18" s="2376"/>
      <c r="AM18" s="2376"/>
      <c r="AN18" s="2376"/>
      <c r="AO18" s="2376"/>
      <c r="AP18" s="2376"/>
      <c r="AQ18" s="2284" t="s">
        <v>1350</v>
      </c>
      <c r="AR18" s="2284"/>
      <c r="AS18" s="2284"/>
      <c r="AT18" s="2363" t="s">
        <v>433</v>
      </c>
      <c r="AU18" s="2363"/>
      <c r="AV18" s="2363"/>
      <c r="AW18" s="2364"/>
      <c r="AX18" s="2357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58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58"/>
      <c r="CN18" s="2348" t="s">
        <v>39</v>
      </c>
      <c r="CO18" s="2348"/>
      <c r="CP18" s="2084">
        <f>SUM(CP21,CP23,CP25,CP27,CP29)</f>
        <v>0</v>
      </c>
      <c r="CQ18" s="2084"/>
      <c r="CR18" s="2084"/>
      <c r="CS18" s="2084"/>
      <c r="CT18" s="2084"/>
      <c r="CU18" s="2084"/>
      <c r="CV18" s="2084"/>
      <c r="CW18" s="2084"/>
      <c r="CX18" s="2084"/>
      <c r="CY18" s="2084"/>
      <c r="CZ18" s="2084"/>
      <c r="DA18" s="2084"/>
      <c r="DB18" s="2084"/>
      <c r="DC18" s="2084"/>
      <c r="DD18" s="2084"/>
      <c r="DE18" s="2084"/>
      <c r="DF18" s="2084"/>
      <c r="DG18" s="2084"/>
      <c r="DH18" s="2084"/>
      <c r="DI18" s="2084"/>
      <c r="DJ18" s="2084"/>
      <c r="DK18" s="2084"/>
      <c r="DL18" s="2084"/>
      <c r="DM18" s="2084"/>
      <c r="DN18" s="2084"/>
      <c r="DO18" s="2084"/>
      <c r="DP18" s="2365" t="s">
        <v>40</v>
      </c>
      <c r="DQ18" s="2365"/>
      <c r="DR18" s="2369" t="s">
        <v>39</v>
      </c>
      <c r="DS18" s="2348"/>
      <c r="DT18" s="2084">
        <f>SUM(DT21,DT23,DT25,DT27,DT29)</f>
        <v>5499</v>
      </c>
      <c r="DU18" s="2084"/>
      <c r="DV18" s="2084"/>
      <c r="DW18" s="2084"/>
      <c r="DX18" s="2084"/>
      <c r="DY18" s="2084"/>
      <c r="DZ18" s="2084"/>
      <c r="EA18" s="2084"/>
      <c r="EB18" s="2084"/>
      <c r="EC18" s="2084"/>
      <c r="ED18" s="2084"/>
      <c r="EE18" s="2084"/>
      <c r="EF18" s="2084"/>
      <c r="EG18" s="2084"/>
      <c r="EH18" s="2084"/>
      <c r="EI18" s="2084"/>
      <c r="EJ18" s="2084"/>
      <c r="EK18" s="2084"/>
      <c r="EL18" s="2084"/>
      <c r="EM18" s="2084"/>
      <c r="EN18" s="2084"/>
      <c r="EO18" s="2084"/>
      <c r="EP18" s="2084"/>
      <c r="EQ18" s="2084"/>
      <c r="ER18" s="2084"/>
      <c r="ES18" s="2084"/>
      <c r="ET18" s="2365" t="s">
        <v>40</v>
      </c>
      <c r="EU18" s="2374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47"/>
      <c r="FP18" s="159">
        <f>AX18+BO18-CP18-DT18</f>
        <v>0</v>
      </c>
    </row>
    <row r="19" spans="1:172" ht="26.25" customHeight="1">
      <c r="B19" s="160"/>
      <c r="C19" s="2382"/>
      <c r="D19" s="2382"/>
      <c r="E19" s="2382"/>
      <c r="F19" s="2382"/>
      <c r="G19" s="2382"/>
      <c r="H19" s="2382"/>
      <c r="I19" s="2382"/>
      <c r="J19" s="2382"/>
      <c r="K19" s="2382"/>
      <c r="L19" s="2382"/>
      <c r="M19" s="2382"/>
      <c r="N19" s="2382"/>
      <c r="O19" s="2382"/>
      <c r="P19" s="2382"/>
      <c r="Q19" s="2382"/>
      <c r="R19" s="2382"/>
      <c r="S19" s="2382"/>
      <c r="T19" s="2382"/>
      <c r="U19" s="2382"/>
      <c r="V19" s="2382"/>
      <c r="W19" s="2382"/>
      <c r="X19" s="2382"/>
      <c r="Y19" s="2382"/>
      <c r="Z19" s="2382"/>
      <c r="AA19" s="2382"/>
      <c r="AB19" s="2382"/>
      <c r="AC19" s="2382"/>
      <c r="AD19" s="2382"/>
      <c r="AE19" s="2383"/>
      <c r="AF19" s="2354">
        <v>5190</v>
      </c>
      <c r="AG19" s="2355"/>
      <c r="AH19" s="2355"/>
      <c r="AI19" s="2355"/>
      <c r="AJ19" s="2356"/>
      <c r="AK19" s="2282" t="s">
        <v>37</v>
      </c>
      <c r="AL19" s="2283"/>
      <c r="AM19" s="2283"/>
      <c r="AN19" s="2283"/>
      <c r="AO19" s="2283"/>
      <c r="AP19" s="2283"/>
      <c r="AQ19" s="2284" t="s">
        <v>1351</v>
      </c>
      <c r="AR19" s="2284"/>
      <c r="AS19" s="2284"/>
      <c r="AT19" s="2363" t="s">
        <v>434</v>
      </c>
      <c r="AU19" s="2363"/>
      <c r="AV19" s="2363"/>
      <c r="AW19" s="2364"/>
      <c r="AX19" s="2418">
        <f>Ф1!EN23</f>
        <v>0</v>
      </c>
      <c r="AY19" s="2415"/>
      <c r="AZ19" s="2415"/>
      <c r="BA19" s="2415"/>
      <c r="BB19" s="2415"/>
      <c r="BC19" s="2415"/>
      <c r="BD19" s="2415"/>
      <c r="BE19" s="2415"/>
      <c r="BF19" s="2415"/>
      <c r="BG19" s="2415"/>
      <c r="BH19" s="2415"/>
      <c r="BI19" s="2415"/>
      <c r="BJ19" s="2415"/>
      <c r="BK19" s="2415"/>
      <c r="BL19" s="2415"/>
      <c r="BM19" s="2415"/>
      <c r="BN19" s="2417"/>
      <c r="BO19" s="2415">
        <f>SUM(BO22,BO24,BO26,BO28,BO30)</f>
        <v>94</v>
      </c>
      <c r="BP19" s="2415"/>
      <c r="BQ19" s="2415"/>
      <c r="BR19" s="2415"/>
      <c r="BS19" s="2415"/>
      <c r="BT19" s="2415"/>
      <c r="BU19" s="2415"/>
      <c r="BV19" s="2415"/>
      <c r="BW19" s="2415"/>
      <c r="BX19" s="2415"/>
      <c r="BY19" s="2415"/>
      <c r="BZ19" s="2415"/>
      <c r="CA19" s="2415"/>
      <c r="CB19" s="2415"/>
      <c r="CC19" s="2415"/>
      <c r="CD19" s="2415"/>
      <c r="CE19" s="2415"/>
      <c r="CF19" s="2415"/>
      <c r="CG19" s="2415"/>
      <c r="CH19" s="2415"/>
      <c r="CI19" s="2415"/>
      <c r="CJ19" s="2415"/>
      <c r="CK19" s="2415"/>
      <c r="CL19" s="2415"/>
      <c r="CM19" s="2417"/>
      <c r="CN19" s="2269" t="s">
        <v>39</v>
      </c>
      <c r="CO19" s="2269"/>
      <c r="CP19" s="2162">
        <f>SUM(CP22,CP24,CP26,CP28,CP30)</f>
        <v>0</v>
      </c>
      <c r="CQ19" s="2162"/>
      <c r="CR19" s="2162"/>
      <c r="CS19" s="2162"/>
      <c r="CT19" s="2162"/>
      <c r="CU19" s="2162"/>
      <c r="CV19" s="2162"/>
      <c r="CW19" s="2162"/>
      <c r="CX19" s="2162"/>
      <c r="CY19" s="2162"/>
      <c r="CZ19" s="2162"/>
      <c r="DA19" s="2162"/>
      <c r="DB19" s="2162"/>
      <c r="DC19" s="2162"/>
      <c r="DD19" s="2162"/>
      <c r="DE19" s="2162"/>
      <c r="DF19" s="2162"/>
      <c r="DG19" s="2162"/>
      <c r="DH19" s="2162"/>
      <c r="DI19" s="2162"/>
      <c r="DJ19" s="2162"/>
      <c r="DK19" s="2162"/>
      <c r="DL19" s="2162"/>
      <c r="DM19" s="2162"/>
      <c r="DN19" s="2162"/>
      <c r="DO19" s="2162"/>
      <c r="DP19" s="1928" t="s">
        <v>40</v>
      </c>
      <c r="DQ19" s="1928"/>
      <c r="DR19" s="2268" t="s">
        <v>39</v>
      </c>
      <c r="DS19" s="2269"/>
      <c r="DT19" s="2162">
        <f>SUM(DT22,DT24,DT26,DT28,DT30)</f>
        <v>94</v>
      </c>
      <c r="DU19" s="2162"/>
      <c r="DV19" s="2162"/>
      <c r="DW19" s="2162"/>
      <c r="DX19" s="2162"/>
      <c r="DY19" s="2162"/>
      <c r="DZ19" s="2162"/>
      <c r="EA19" s="2162"/>
      <c r="EB19" s="2162"/>
      <c r="EC19" s="2162"/>
      <c r="ED19" s="2162"/>
      <c r="EE19" s="2162"/>
      <c r="EF19" s="2162"/>
      <c r="EG19" s="2162"/>
      <c r="EH19" s="2162"/>
      <c r="EI19" s="2162"/>
      <c r="EJ19" s="2162"/>
      <c r="EK19" s="2162"/>
      <c r="EL19" s="2162"/>
      <c r="EM19" s="2162"/>
      <c r="EN19" s="2162"/>
      <c r="EO19" s="2162"/>
      <c r="EP19" s="2162"/>
      <c r="EQ19" s="2162"/>
      <c r="ER19" s="2162"/>
      <c r="ES19" s="2162"/>
      <c r="ET19" s="1928" t="s">
        <v>40</v>
      </c>
      <c r="EU19" s="2276"/>
      <c r="EV19" s="2414">
        <f>Ф1!DY23</f>
        <v>0</v>
      </c>
      <c r="EW19" s="2415"/>
      <c r="EX19" s="2415"/>
      <c r="EY19" s="2415"/>
      <c r="EZ19" s="2415"/>
      <c r="FA19" s="2415"/>
      <c r="FB19" s="2415"/>
      <c r="FC19" s="2415"/>
      <c r="FD19" s="2415"/>
      <c r="FE19" s="2415"/>
      <c r="FF19" s="2415"/>
      <c r="FG19" s="2415"/>
      <c r="FH19" s="2415"/>
      <c r="FI19" s="2415"/>
      <c r="FJ19" s="2415"/>
      <c r="FK19" s="2415"/>
      <c r="FL19" s="2415"/>
      <c r="FM19" s="2416"/>
      <c r="FP19" s="159">
        <f>AX19+BO19-CP19-DT19</f>
        <v>0</v>
      </c>
    </row>
    <row r="20" spans="1:172" ht="14.25" customHeight="1">
      <c r="B20" s="157"/>
      <c r="C20" s="2384" t="s">
        <v>17</v>
      </c>
      <c r="D20" s="2384"/>
      <c r="E20" s="2384"/>
      <c r="F20" s="2384"/>
      <c r="G20" s="2384"/>
      <c r="H20" s="2384"/>
      <c r="I20" s="2384"/>
      <c r="J20" s="2384"/>
      <c r="K20" s="2384"/>
      <c r="L20" s="2384"/>
      <c r="M20" s="2384"/>
      <c r="N20" s="2384"/>
      <c r="O20" s="2384"/>
      <c r="P20" s="2384"/>
      <c r="Q20" s="2384"/>
      <c r="R20" s="2384"/>
      <c r="S20" s="2384"/>
      <c r="T20" s="2384"/>
      <c r="U20" s="2384"/>
      <c r="V20" s="2384"/>
      <c r="W20" s="2384"/>
      <c r="X20" s="2384"/>
      <c r="Y20" s="2384"/>
      <c r="Z20" s="2384"/>
      <c r="AA20" s="2384"/>
      <c r="AB20" s="2384"/>
      <c r="AC20" s="2384"/>
      <c r="AD20" s="2384"/>
      <c r="AE20" s="2385"/>
      <c r="AF20" s="2354"/>
      <c r="AG20" s="2355"/>
      <c r="AH20" s="2355"/>
      <c r="AI20" s="2355"/>
      <c r="AJ20" s="2356"/>
      <c r="AK20" s="2282"/>
      <c r="AL20" s="2283"/>
      <c r="AM20" s="2283"/>
      <c r="AN20" s="2283"/>
      <c r="AO20" s="2283"/>
      <c r="AP20" s="2283"/>
      <c r="AQ20" s="2284"/>
      <c r="AR20" s="2284"/>
      <c r="AS20" s="2284"/>
      <c r="AT20" s="2279"/>
      <c r="AU20" s="2279"/>
      <c r="AV20" s="2279"/>
      <c r="AW20" s="2386"/>
      <c r="AX20" s="2366"/>
      <c r="AY20" s="2367"/>
      <c r="AZ20" s="2367"/>
      <c r="BA20" s="2367"/>
      <c r="BB20" s="2367"/>
      <c r="BC20" s="2367"/>
      <c r="BD20" s="2367"/>
      <c r="BE20" s="2367"/>
      <c r="BF20" s="2367"/>
      <c r="BG20" s="2367"/>
      <c r="BH20" s="2367"/>
      <c r="BI20" s="2367"/>
      <c r="BJ20" s="2367"/>
      <c r="BK20" s="2367"/>
      <c r="BL20" s="2367"/>
      <c r="BM20" s="2367"/>
      <c r="BN20" s="2368"/>
      <c r="BO20" s="2367"/>
      <c r="BP20" s="2367"/>
      <c r="BQ20" s="2367"/>
      <c r="BR20" s="2367"/>
      <c r="BS20" s="2367"/>
      <c r="BT20" s="2367"/>
      <c r="BU20" s="2367"/>
      <c r="BV20" s="2367"/>
      <c r="BW20" s="2367"/>
      <c r="BX20" s="2367"/>
      <c r="BY20" s="2367"/>
      <c r="BZ20" s="2367"/>
      <c r="CA20" s="2367"/>
      <c r="CB20" s="2367"/>
      <c r="CC20" s="2367"/>
      <c r="CD20" s="2367"/>
      <c r="CE20" s="2367"/>
      <c r="CF20" s="2367"/>
      <c r="CG20" s="2367"/>
      <c r="CH20" s="2367"/>
      <c r="CI20" s="2367"/>
      <c r="CJ20" s="2367"/>
      <c r="CK20" s="2367"/>
      <c r="CL20" s="2367"/>
      <c r="CM20" s="2368"/>
      <c r="CN20" s="2269"/>
      <c r="CO20" s="2269"/>
      <c r="CP20" s="2270"/>
      <c r="CQ20" s="2270"/>
      <c r="CR20" s="2270"/>
      <c r="CS20" s="2270"/>
      <c r="CT20" s="2270"/>
      <c r="CU20" s="2270"/>
      <c r="CV20" s="2270"/>
      <c r="CW20" s="2270"/>
      <c r="CX20" s="2270"/>
      <c r="CY20" s="2270"/>
      <c r="CZ20" s="2270"/>
      <c r="DA20" s="2270"/>
      <c r="DB20" s="2270"/>
      <c r="DC20" s="2270"/>
      <c r="DD20" s="2270"/>
      <c r="DE20" s="2270"/>
      <c r="DF20" s="2270"/>
      <c r="DG20" s="2270"/>
      <c r="DH20" s="2270"/>
      <c r="DI20" s="2270"/>
      <c r="DJ20" s="2270"/>
      <c r="DK20" s="2270"/>
      <c r="DL20" s="2270"/>
      <c r="DM20" s="2270"/>
      <c r="DN20" s="2270"/>
      <c r="DO20" s="2270"/>
      <c r="DP20" s="1928"/>
      <c r="DQ20" s="1928"/>
      <c r="DR20" s="2268"/>
      <c r="DS20" s="2269"/>
      <c r="DT20" s="2270"/>
      <c r="DU20" s="2270"/>
      <c r="DV20" s="2270"/>
      <c r="DW20" s="2270"/>
      <c r="DX20" s="2270"/>
      <c r="DY20" s="2270"/>
      <c r="DZ20" s="2270"/>
      <c r="EA20" s="2270"/>
      <c r="EB20" s="2270"/>
      <c r="EC20" s="2270"/>
      <c r="ED20" s="2270"/>
      <c r="EE20" s="2270"/>
      <c r="EF20" s="2270"/>
      <c r="EG20" s="2270"/>
      <c r="EH20" s="2270"/>
      <c r="EI20" s="2270"/>
      <c r="EJ20" s="2270"/>
      <c r="EK20" s="2270"/>
      <c r="EL20" s="2270"/>
      <c r="EM20" s="2270"/>
      <c r="EN20" s="2270"/>
      <c r="EO20" s="2270"/>
      <c r="EP20" s="2270"/>
      <c r="EQ20" s="2270"/>
      <c r="ER20" s="2270"/>
      <c r="ES20" s="2270"/>
      <c r="ET20" s="1928"/>
      <c r="EU20" s="2276"/>
      <c r="EV20" s="2412"/>
      <c r="EW20" s="2367"/>
      <c r="EX20" s="2367"/>
      <c r="EY20" s="2367"/>
      <c r="EZ20" s="2367"/>
      <c r="FA20" s="2367"/>
      <c r="FB20" s="2367"/>
      <c r="FC20" s="2367"/>
      <c r="FD20" s="2367"/>
      <c r="FE20" s="2367"/>
      <c r="FF20" s="2367"/>
      <c r="FG20" s="2367"/>
      <c r="FH20" s="2367"/>
      <c r="FI20" s="2367"/>
      <c r="FJ20" s="2367"/>
      <c r="FK20" s="2367"/>
      <c r="FL20" s="2367"/>
      <c r="FM20" s="2413"/>
    </row>
    <row r="21" spans="1:172" ht="17.25" customHeight="1">
      <c r="B21" s="160"/>
      <c r="C21" s="2378" t="s">
        <v>56</v>
      </c>
      <c r="D21" s="2378"/>
      <c r="E21" s="2378"/>
      <c r="F21" s="2378"/>
      <c r="G21" s="2378"/>
      <c r="H21" s="2378"/>
      <c r="I21" s="2378"/>
      <c r="J21" s="2378"/>
      <c r="K21" s="2378"/>
      <c r="L21" s="2378"/>
      <c r="M21" s="2378"/>
      <c r="N21" s="2378"/>
      <c r="O21" s="2378"/>
      <c r="P21" s="2378"/>
      <c r="Q21" s="2378"/>
      <c r="R21" s="2378"/>
      <c r="S21" s="2378"/>
      <c r="T21" s="2378"/>
      <c r="U21" s="2378"/>
      <c r="V21" s="2378"/>
      <c r="W21" s="2378"/>
      <c r="X21" s="2378"/>
      <c r="Y21" s="2378"/>
      <c r="Z21" s="2378"/>
      <c r="AA21" s="2378"/>
      <c r="AB21" s="2378"/>
      <c r="AC21" s="2378"/>
      <c r="AD21" s="2378"/>
      <c r="AE21" s="2379"/>
      <c r="AF21" s="2354">
        <v>5181</v>
      </c>
      <c r="AG21" s="2355"/>
      <c r="AH21" s="2355"/>
      <c r="AI21" s="2355"/>
      <c r="AJ21" s="2356"/>
      <c r="AK21" s="2375" t="s">
        <v>37</v>
      </c>
      <c r="AL21" s="2376"/>
      <c r="AM21" s="2376"/>
      <c r="AN21" s="2376"/>
      <c r="AO21" s="2376"/>
      <c r="AP21" s="2376"/>
      <c r="AQ21" s="2370" t="s">
        <v>1350</v>
      </c>
      <c r="AR21" s="2370"/>
      <c r="AS21" s="2370"/>
      <c r="AT21" s="2387" t="s">
        <v>433</v>
      </c>
      <c r="AU21" s="2387"/>
      <c r="AV21" s="2387"/>
      <c r="AW21" s="2388"/>
      <c r="AX21" s="2357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58"/>
      <c r="BO21" s="2398">
        <v>97</v>
      </c>
      <c r="BP21" s="2398"/>
      <c r="BQ21" s="2398"/>
      <c r="BR21" s="2398"/>
      <c r="BS21" s="2398"/>
      <c r="BT21" s="2398"/>
      <c r="BU21" s="2398"/>
      <c r="BV21" s="2398"/>
      <c r="BW21" s="2398"/>
      <c r="BX21" s="2398"/>
      <c r="BY21" s="2398"/>
      <c r="BZ21" s="2398"/>
      <c r="CA21" s="2398"/>
      <c r="CB21" s="2398"/>
      <c r="CC21" s="2398"/>
      <c r="CD21" s="2398"/>
      <c r="CE21" s="2398"/>
      <c r="CF21" s="2398"/>
      <c r="CG21" s="2398"/>
      <c r="CH21" s="2398"/>
      <c r="CI21" s="2398"/>
      <c r="CJ21" s="2398"/>
      <c r="CK21" s="2398"/>
      <c r="CL21" s="2398"/>
      <c r="CM21" s="2399"/>
      <c r="CN21" s="2348" t="s">
        <v>39</v>
      </c>
      <c r="CO21" s="2348"/>
      <c r="CP21" s="1340"/>
      <c r="CQ21" s="1340"/>
      <c r="CR21" s="1340"/>
      <c r="CS21" s="1340"/>
      <c r="CT21" s="1340"/>
      <c r="CU21" s="1340"/>
      <c r="CV21" s="1340"/>
      <c r="CW21" s="1340"/>
      <c r="CX21" s="1340"/>
      <c r="CY21" s="1340"/>
      <c r="CZ21" s="1340"/>
      <c r="DA21" s="1340"/>
      <c r="DB21" s="1340"/>
      <c r="DC21" s="1340"/>
      <c r="DD21" s="1340"/>
      <c r="DE21" s="1340"/>
      <c r="DF21" s="1340"/>
      <c r="DG21" s="1340"/>
      <c r="DH21" s="1340"/>
      <c r="DI21" s="1340"/>
      <c r="DJ21" s="1340"/>
      <c r="DK21" s="1340"/>
      <c r="DL21" s="1340"/>
      <c r="DM21" s="1340"/>
      <c r="DN21" s="1340"/>
      <c r="DO21" s="1340"/>
      <c r="DP21" s="2365" t="s">
        <v>40</v>
      </c>
      <c r="DQ21" s="2365"/>
      <c r="DR21" s="2369" t="s">
        <v>39</v>
      </c>
      <c r="DS21" s="2348"/>
      <c r="DT21" s="1340">
        <v>97</v>
      </c>
      <c r="DU21" s="1340"/>
      <c r="DV21" s="1340"/>
      <c r="DW21" s="1340"/>
      <c r="DX21" s="1340"/>
      <c r="DY21" s="1340"/>
      <c r="DZ21" s="1340"/>
      <c r="EA21" s="1340"/>
      <c r="EB21" s="1340"/>
      <c r="EC21" s="1340"/>
      <c r="ED21" s="1340"/>
      <c r="EE21" s="1340"/>
      <c r="EF21" s="1340"/>
      <c r="EG21" s="1340"/>
      <c r="EH21" s="1340"/>
      <c r="EI21" s="1340"/>
      <c r="EJ21" s="1340"/>
      <c r="EK21" s="1340"/>
      <c r="EL21" s="1340"/>
      <c r="EM21" s="1340"/>
      <c r="EN21" s="1340"/>
      <c r="EO21" s="1340"/>
      <c r="EP21" s="1340"/>
      <c r="EQ21" s="1340"/>
      <c r="ER21" s="1340"/>
      <c r="ES21" s="1340"/>
      <c r="ET21" s="2365" t="s">
        <v>40</v>
      </c>
      <c r="EU21" s="2374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47"/>
    </row>
    <row r="22" spans="1:172" ht="17.25" customHeight="1">
      <c r="B22" s="160"/>
      <c r="C22" s="2378"/>
      <c r="D22" s="2378"/>
      <c r="E22" s="2378"/>
      <c r="F22" s="2378"/>
      <c r="G22" s="2378"/>
      <c r="H22" s="2378"/>
      <c r="I22" s="2378"/>
      <c r="J22" s="2378"/>
      <c r="K22" s="2378"/>
      <c r="L22" s="2378"/>
      <c r="M22" s="2378"/>
      <c r="N22" s="2378"/>
      <c r="O22" s="2378"/>
      <c r="P22" s="2378"/>
      <c r="Q22" s="2378"/>
      <c r="R22" s="2378"/>
      <c r="S22" s="2378"/>
      <c r="T22" s="2378"/>
      <c r="U22" s="2378"/>
      <c r="V22" s="2378"/>
      <c r="W22" s="2378"/>
      <c r="X22" s="2378"/>
      <c r="Y22" s="2378"/>
      <c r="Z22" s="2378"/>
      <c r="AA22" s="2378"/>
      <c r="AB22" s="2378"/>
      <c r="AC22" s="2378"/>
      <c r="AD22" s="2378"/>
      <c r="AE22" s="2379"/>
      <c r="AF22" s="2354">
        <v>5191</v>
      </c>
      <c r="AG22" s="2355"/>
      <c r="AH22" s="2355"/>
      <c r="AI22" s="2355"/>
      <c r="AJ22" s="2356"/>
      <c r="AK22" s="2282" t="s">
        <v>37</v>
      </c>
      <c r="AL22" s="2283"/>
      <c r="AM22" s="2283"/>
      <c r="AN22" s="2283"/>
      <c r="AO22" s="2283"/>
      <c r="AP22" s="2283"/>
      <c r="AQ22" s="2362" t="s">
        <v>1351</v>
      </c>
      <c r="AR22" s="2362"/>
      <c r="AS22" s="2362"/>
      <c r="AT22" s="2363" t="s">
        <v>434</v>
      </c>
      <c r="AU22" s="2363"/>
      <c r="AV22" s="2363"/>
      <c r="AW22" s="2364"/>
      <c r="AX22" s="2366"/>
      <c r="AY22" s="2367"/>
      <c r="AZ22" s="2367"/>
      <c r="BA22" s="2367"/>
      <c r="BB22" s="2367"/>
      <c r="BC22" s="2367"/>
      <c r="BD22" s="2367"/>
      <c r="BE22" s="2367"/>
      <c r="BF22" s="2367"/>
      <c r="BG22" s="2367"/>
      <c r="BH22" s="2367"/>
      <c r="BI22" s="2367"/>
      <c r="BJ22" s="2367"/>
      <c r="BK22" s="2367"/>
      <c r="BL22" s="2367"/>
      <c r="BM22" s="2367"/>
      <c r="BN22" s="2368"/>
      <c r="BO22" s="2367"/>
      <c r="BP22" s="2367"/>
      <c r="BQ22" s="2367"/>
      <c r="BR22" s="2367"/>
      <c r="BS22" s="2367"/>
      <c r="BT22" s="2367"/>
      <c r="BU22" s="2367"/>
      <c r="BV22" s="2367"/>
      <c r="BW22" s="2367"/>
      <c r="BX22" s="2367"/>
      <c r="BY22" s="2367"/>
      <c r="BZ22" s="2367"/>
      <c r="CA22" s="2367"/>
      <c r="CB22" s="2367"/>
      <c r="CC22" s="2367"/>
      <c r="CD22" s="2367"/>
      <c r="CE22" s="2367"/>
      <c r="CF22" s="2367"/>
      <c r="CG22" s="2367"/>
      <c r="CH22" s="2367"/>
      <c r="CI22" s="2367"/>
      <c r="CJ22" s="2367"/>
      <c r="CK22" s="2367"/>
      <c r="CL22" s="2367"/>
      <c r="CM22" s="2368"/>
      <c r="CN22" s="2269" t="s">
        <v>39</v>
      </c>
      <c r="CO22" s="2269"/>
      <c r="CP22" s="2270"/>
      <c r="CQ22" s="2270"/>
      <c r="CR22" s="2270"/>
      <c r="CS22" s="2270"/>
      <c r="CT22" s="2270"/>
      <c r="CU22" s="2270"/>
      <c r="CV22" s="2270"/>
      <c r="CW22" s="2270"/>
      <c r="CX22" s="2270"/>
      <c r="CY22" s="2270"/>
      <c r="CZ22" s="2270"/>
      <c r="DA22" s="2270"/>
      <c r="DB22" s="2270"/>
      <c r="DC22" s="2270"/>
      <c r="DD22" s="2270"/>
      <c r="DE22" s="2270"/>
      <c r="DF22" s="2270"/>
      <c r="DG22" s="2270"/>
      <c r="DH22" s="2270"/>
      <c r="DI22" s="2270"/>
      <c r="DJ22" s="2270"/>
      <c r="DK22" s="2270"/>
      <c r="DL22" s="2270"/>
      <c r="DM22" s="2270"/>
      <c r="DN22" s="2270"/>
      <c r="DO22" s="2270"/>
      <c r="DP22" s="1928" t="s">
        <v>40</v>
      </c>
      <c r="DQ22" s="1928"/>
      <c r="DR22" s="2268" t="s">
        <v>39</v>
      </c>
      <c r="DS22" s="2269"/>
      <c r="DT22" s="2270"/>
      <c r="DU22" s="2270"/>
      <c r="DV22" s="2270"/>
      <c r="DW22" s="2270"/>
      <c r="DX22" s="2270"/>
      <c r="DY22" s="2270"/>
      <c r="DZ22" s="2270"/>
      <c r="EA22" s="2270"/>
      <c r="EB22" s="2270"/>
      <c r="EC22" s="2270"/>
      <c r="ED22" s="2270"/>
      <c r="EE22" s="2270"/>
      <c r="EF22" s="2270"/>
      <c r="EG22" s="2270"/>
      <c r="EH22" s="2270"/>
      <c r="EI22" s="2270"/>
      <c r="EJ22" s="2270"/>
      <c r="EK22" s="2270"/>
      <c r="EL22" s="2270"/>
      <c r="EM22" s="2270"/>
      <c r="EN22" s="2270"/>
      <c r="EO22" s="2270"/>
      <c r="EP22" s="2270"/>
      <c r="EQ22" s="2270"/>
      <c r="ER22" s="2270"/>
      <c r="ES22" s="2270"/>
      <c r="ET22" s="1928" t="s">
        <v>40</v>
      </c>
      <c r="EU22" s="2276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47"/>
    </row>
    <row r="23" spans="1:172" ht="17.25" customHeight="1">
      <c r="B23" s="160"/>
      <c r="C23" s="2389" t="s">
        <v>19</v>
      </c>
      <c r="D23" s="2389"/>
      <c r="E23" s="2389"/>
      <c r="F23" s="2389"/>
      <c r="G23" s="2389"/>
      <c r="H23" s="2389"/>
      <c r="I23" s="2389"/>
      <c r="J23" s="2389"/>
      <c r="K23" s="2389"/>
      <c r="L23" s="2389"/>
      <c r="M23" s="2389"/>
      <c r="N23" s="2389"/>
      <c r="O23" s="2389"/>
      <c r="P23" s="2389"/>
      <c r="Q23" s="2389"/>
      <c r="R23" s="2389"/>
      <c r="S23" s="2389"/>
      <c r="T23" s="2389"/>
      <c r="U23" s="2389"/>
      <c r="V23" s="2389"/>
      <c r="W23" s="2389"/>
      <c r="X23" s="2389"/>
      <c r="Y23" s="2389"/>
      <c r="Z23" s="2389"/>
      <c r="AA23" s="2389"/>
      <c r="AB23" s="2389"/>
      <c r="AC23" s="2389"/>
      <c r="AD23" s="2389"/>
      <c r="AE23" s="2390"/>
      <c r="AF23" s="2354">
        <v>5182</v>
      </c>
      <c r="AG23" s="2355"/>
      <c r="AH23" s="2355"/>
      <c r="AI23" s="2355"/>
      <c r="AJ23" s="2356"/>
      <c r="AK23" s="2375" t="s">
        <v>37</v>
      </c>
      <c r="AL23" s="2376"/>
      <c r="AM23" s="2376"/>
      <c r="AN23" s="2376"/>
      <c r="AO23" s="2376"/>
      <c r="AP23" s="2376"/>
      <c r="AQ23" s="2284" t="s">
        <v>1350</v>
      </c>
      <c r="AR23" s="2284"/>
      <c r="AS23" s="2284"/>
      <c r="AT23" s="2363" t="s">
        <v>433</v>
      </c>
      <c r="AU23" s="2363"/>
      <c r="AV23" s="2363"/>
      <c r="AW23" s="2364"/>
      <c r="AX23" s="2357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58"/>
      <c r="BO23" s="2398">
        <v>5402</v>
      </c>
      <c r="BP23" s="2398"/>
      <c r="BQ23" s="2398"/>
      <c r="BR23" s="2398"/>
      <c r="BS23" s="2398"/>
      <c r="BT23" s="2398"/>
      <c r="BU23" s="2398"/>
      <c r="BV23" s="2398"/>
      <c r="BW23" s="2398"/>
      <c r="BX23" s="2398"/>
      <c r="BY23" s="2398"/>
      <c r="BZ23" s="2398"/>
      <c r="CA23" s="2398"/>
      <c r="CB23" s="2398"/>
      <c r="CC23" s="2398"/>
      <c r="CD23" s="2398"/>
      <c r="CE23" s="2398"/>
      <c r="CF23" s="2398"/>
      <c r="CG23" s="2398"/>
      <c r="CH23" s="2398"/>
      <c r="CI23" s="2398"/>
      <c r="CJ23" s="2398"/>
      <c r="CK23" s="2398"/>
      <c r="CL23" s="2398"/>
      <c r="CM23" s="2399"/>
      <c r="CN23" s="2348" t="s">
        <v>39</v>
      </c>
      <c r="CO23" s="2348"/>
      <c r="CP23" s="1340"/>
      <c r="CQ23" s="1340"/>
      <c r="CR23" s="1340"/>
      <c r="CS23" s="1340"/>
      <c r="CT23" s="1340"/>
      <c r="CU23" s="1340"/>
      <c r="CV23" s="1340"/>
      <c r="CW23" s="1340"/>
      <c r="CX23" s="1340"/>
      <c r="CY23" s="1340"/>
      <c r="CZ23" s="1340"/>
      <c r="DA23" s="1340"/>
      <c r="DB23" s="1340"/>
      <c r="DC23" s="1340"/>
      <c r="DD23" s="1340"/>
      <c r="DE23" s="1340"/>
      <c r="DF23" s="1340"/>
      <c r="DG23" s="1340"/>
      <c r="DH23" s="1340"/>
      <c r="DI23" s="1340"/>
      <c r="DJ23" s="1340"/>
      <c r="DK23" s="1340"/>
      <c r="DL23" s="1340"/>
      <c r="DM23" s="1340"/>
      <c r="DN23" s="1340"/>
      <c r="DO23" s="1340"/>
      <c r="DP23" s="2365" t="s">
        <v>40</v>
      </c>
      <c r="DQ23" s="2365"/>
      <c r="DR23" s="2369" t="s">
        <v>39</v>
      </c>
      <c r="DS23" s="2348"/>
      <c r="DT23" s="1340">
        <v>5402</v>
      </c>
      <c r="DU23" s="1340"/>
      <c r="DV23" s="1340"/>
      <c r="DW23" s="1340"/>
      <c r="DX23" s="1340"/>
      <c r="DY23" s="1340"/>
      <c r="DZ23" s="1340"/>
      <c r="EA23" s="1340"/>
      <c r="EB23" s="1340"/>
      <c r="EC23" s="1340"/>
      <c r="ED23" s="1340"/>
      <c r="EE23" s="1340"/>
      <c r="EF23" s="1340"/>
      <c r="EG23" s="1340"/>
      <c r="EH23" s="1340"/>
      <c r="EI23" s="1340"/>
      <c r="EJ23" s="1340"/>
      <c r="EK23" s="1340"/>
      <c r="EL23" s="1340"/>
      <c r="EM23" s="1340"/>
      <c r="EN23" s="1340"/>
      <c r="EO23" s="1340"/>
      <c r="EP23" s="1340"/>
      <c r="EQ23" s="1340"/>
      <c r="ER23" s="1340"/>
      <c r="ES23" s="1340"/>
      <c r="ET23" s="2365" t="s">
        <v>40</v>
      </c>
      <c r="EU23" s="2374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7"/>
    </row>
    <row r="24" spans="1:172" ht="17.25" customHeight="1">
      <c r="B24" s="160"/>
      <c r="C24" s="2378"/>
      <c r="D24" s="2378"/>
      <c r="E24" s="2378"/>
      <c r="F24" s="2378"/>
      <c r="G24" s="2378"/>
      <c r="H24" s="2378"/>
      <c r="I24" s="2378"/>
      <c r="J24" s="2378"/>
      <c r="K24" s="2378"/>
      <c r="L24" s="2378"/>
      <c r="M24" s="2378"/>
      <c r="N24" s="2378"/>
      <c r="O24" s="2378"/>
      <c r="P24" s="2378"/>
      <c r="Q24" s="2378"/>
      <c r="R24" s="2378"/>
      <c r="S24" s="2378"/>
      <c r="T24" s="2378"/>
      <c r="U24" s="2378"/>
      <c r="V24" s="2378"/>
      <c r="W24" s="2378"/>
      <c r="X24" s="2378"/>
      <c r="Y24" s="2378"/>
      <c r="Z24" s="2378"/>
      <c r="AA24" s="2378"/>
      <c r="AB24" s="2378"/>
      <c r="AC24" s="2378"/>
      <c r="AD24" s="2378"/>
      <c r="AE24" s="2379"/>
      <c r="AF24" s="2354">
        <v>5192</v>
      </c>
      <c r="AG24" s="2355"/>
      <c r="AH24" s="2355"/>
      <c r="AI24" s="2355"/>
      <c r="AJ24" s="2356"/>
      <c r="AK24" s="2282" t="s">
        <v>37</v>
      </c>
      <c r="AL24" s="2283"/>
      <c r="AM24" s="2283"/>
      <c r="AN24" s="2283"/>
      <c r="AO24" s="2283"/>
      <c r="AP24" s="2283"/>
      <c r="AQ24" s="2284" t="s">
        <v>1351</v>
      </c>
      <c r="AR24" s="2284"/>
      <c r="AS24" s="2284"/>
      <c r="AT24" s="2279" t="s">
        <v>434</v>
      </c>
      <c r="AU24" s="2279"/>
      <c r="AV24" s="2279"/>
      <c r="AW24" s="2386"/>
      <c r="AX24" s="2366"/>
      <c r="AY24" s="2367"/>
      <c r="AZ24" s="2367"/>
      <c r="BA24" s="2367"/>
      <c r="BB24" s="2367"/>
      <c r="BC24" s="2367"/>
      <c r="BD24" s="2367"/>
      <c r="BE24" s="2367"/>
      <c r="BF24" s="2367"/>
      <c r="BG24" s="2367"/>
      <c r="BH24" s="2367"/>
      <c r="BI24" s="2367"/>
      <c r="BJ24" s="2367"/>
      <c r="BK24" s="2367"/>
      <c r="BL24" s="2367"/>
      <c r="BM24" s="2367"/>
      <c r="BN24" s="2368"/>
      <c r="BO24" s="2367"/>
      <c r="BP24" s="2367"/>
      <c r="BQ24" s="2367"/>
      <c r="BR24" s="2367"/>
      <c r="BS24" s="2367"/>
      <c r="BT24" s="2367"/>
      <c r="BU24" s="2367"/>
      <c r="BV24" s="2367"/>
      <c r="BW24" s="2367"/>
      <c r="BX24" s="2367"/>
      <c r="BY24" s="2367"/>
      <c r="BZ24" s="2367"/>
      <c r="CA24" s="2367"/>
      <c r="CB24" s="2367"/>
      <c r="CC24" s="2367"/>
      <c r="CD24" s="2367"/>
      <c r="CE24" s="2367"/>
      <c r="CF24" s="2367"/>
      <c r="CG24" s="2367"/>
      <c r="CH24" s="2367"/>
      <c r="CI24" s="2367"/>
      <c r="CJ24" s="2367"/>
      <c r="CK24" s="2367"/>
      <c r="CL24" s="2367"/>
      <c r="CM24" s="2368"/>
      <c r="CN24" s="2269" t="s">
        <v>39</v>
      </c>
      <c r="CO24" s="2269"/>
      <c r="CP24" s="2270"/>
      <c r="CQ24" s="2270"/>
      <c r="CR24" s="2270"/>
      <c r="CS24" s="2270"/>
      <c r="CT24" s="2270"/>
      <c r="CU24" s="2270"/>
      <c r="CV24" s="2270"/>
      <c r="CW24" s="2270"/>
      <c r="CX24" s="2270"/>
      <c r="CY24" s="2270"/>
      <c r="CZ24" s="2270"/>
      <c r="DA24" s="2270"/>
      <c r="DB24" s="2270"/>
      <c r="DC24" s="2270"/>
      <c r="DD24" s="2270"/>
      <c r="DE24" s="2270"/>
      <c r="DF24" s="2270"/>
      <c r="DG24" s="2270"/>
      <c r="DH24" s="2270"/>
      <c r="DI24" s="2270"/>
      <c r="DJ24" s="2270"/>
      <c r="DK24" s="2270"/>
      <c r="DL24" s="2270"/>
      <c r="DM24" s="2270"/>
      <c r="DN24" s="2270"/>
      <c r="DO24" s="2270"/>
      <c r="DP24" s="1928" t="s">
        <v>40</v>
      </c>
      <c r="DQ24" s="1928"/>
      <c r="DR24" s="2268" t="s">
        <v>39</v>
      </c>
      <c r="DS24" s="2269"/>
      <c r="DT24" s="2270"/>
      <c r="DU24" s="2270"/>
      <c r="DV24" s="2270"/>
      <c r="DW24" s="2270"/>
      <c r="DX24" s="2270"/>
      <c r="DY24" s="2270"/>
      <c r="DZ24" s="2270"/>
      <c r="EA24" s="2270"/>
      <c r="EB24" s="2270"/>
      <c r="EC24" s="2270"/>
      <c r="ED24" s="2270"/>
      <c r="EE24" s="2270"/>
      <c r="EF24" s="2270"/>
      <c r="EG24" s="2270"/>
      <c r="EH24" s="2270"/>
      <c r="EI24" s="2270"/>
      <c r="EJ24" s="2270"/>
      <c r="EK24" s="2270"/>
      <c r="EL24" s="2270"/>
      <c r="EM24" s="2270"/>
      <c r="EN24" s="2270"/>
      <c r="EO24" s="2270"/>
      <c r="EP24" s="2270"/>
      <c r="EQ24" s="2270"/>
      <c r="ER24" s="2270"/>
      <c r="ES24" s="2270"/>
      <c r="ET24" s="1928" t="s">
        <v>40</v>
      </c>
      <c r="EU24" s="2276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47"/>
    </row>
    <row r="25" spans="1:172" ht="18" customHeight="1">
      <c r="B25" s="160"/>
      <c r="C25" s="2389" t="s">
        <v>20</v>
      </c>
      <c r="D25" s="2389"/>
      <c r="E25" s="2389"/>
      <c r="F25" s="2389"/>
      <c r="G25" s="2389"/>
      <c r="H25" s="2389"/>
      <c r="I25" s="2389"/>
      <c r="J25" s="2389"/>
      <c r="K25" s="2389"/>
      <c r="L25" s="2389"/>
      <c r="M25" s="2389"/>
      <c r="N25" s="2389"/>
      <c r="O25" s="2389"/>
      <c r="P25" s="2389"/>
      <c r="Q25" s="2389"/>
      <c r="R25" s="2389"/>
      <c r="S25" s="2389"/>
      <c r="T25" s="2389"/>
      <c r="U25" s="2389"/>
      <c r="V25" s="2389"/>
      <c r="W25" s="2389"/>
      <c r="X25" s="2389"/>
      <c r="Y25" s="2389"/>
      <c r="Z25" s="2389"/>
      <c r="AA25" s="2389"/>
      <c r="AB25" s="2389"/>
      <c r="AC25" s="2389"/>
      <c r="AD25" s="2389"/>
      <c r="AE25" s="2390"/>
      <c r="AF25" s="2354">
        <v>5183</v>
      </c>
      <c r="AG25" s="2355"/>
      <c r="AH25" s="2355"/>
      <c r="AI25" s="2355"/>
      <c r="AJ25" s="2356"/>
      <c r="AK25" s="2375" t="s">
        <v>37</v>
      </c>
      <c r="AL25" s="2376"/>
      <c r="AM25" s="2376"/>
      <c r="AN25" s="2376"/>
      <c r="AO25" s="2376"/>
      <c r="AP25" s="2376"/>
      <c r="AQ25" s="2370" t="s">
        <v>1350</v>
      </c>
      <c r="AR25" s="2370"/>
      <c r="AS25" s="2370"/>
      <c r="AT25" s="2387" t="s">
        <v>433</v>
      </c>
      <c r="AU25" s="2387"/>
      <c r="AV25" s="2387"/>
      <c r="AW25" s="2388"/>
      <c r="AX25" s="2357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58"/>
      <c r="BO25" s="2398"/>
      <c r="BP25" s="2398"/>
      <c r="BQ25" s="2398"/>
      <c r="BR25" s="2398"/>
      <c r="BS25" s="2398"/>
      <c r="BT25" s="2398"/>
      <c r="BU25" s="2398"/>
      <c r="BV25" s="2398"/>
      <c r="BW25" s="2398"/>
      <c r="BX25" s="2398"/>
      <c r="BY25" s="2398"/>
      <c r="BZ25" s="2398"/>
      <c r="CA25" s="2398"/>
      <c r="CB25" s="2398"/>
      <c r="CC25" s="2398"/>
      <c r="CD25" s="2398"/>
      <c r="CE25" s="2398"/>
      <c r="CF25" s="2398"/>
      <c r="CG25" s="2398"/>
      <c r="CH25" s="2398"/>
      <c r="CI25" s="2398"/>
      <c r="CJ25" s="2398"/>
      <c r="CK25" s="2398"/>
      <c r="CL25" s="2398"/>
      <c r="CM25" s="2399"/>
      <c r="CN25" s="2348" t="s">
        <v>39</v>
      </c>
      <c r="CO25" s="2348"/>
      <c r="CP25" s="1340"/>
      <c r="CQ25" s="1340"/>
      <c r="CR25" s="1340"/>
      <c r="CS25" s="1340"/>
      <c r="CT25" s="1340"/>
      <c r="CU25" s="1340"/>
      <c r="CV25" s="1340"/>
      <c r="CW25" s="1340"/>
      <c r="CX25" s="1340"/>
      <c r="CY25" s="1340"/>
      <c r="CZ25" s="1340"/>
      <c r="DA25" s="1340"/>
      <c r="DB25" s="1340"/>
      <c r="DC25" s="1340"/>
      <c r="DD25" s="1340"/>
      <c r="DE25" s="1340"/>
      <c r="DF25" s="1340"/>
      <c r="DG25" s="1340"/>
      <c r="DH25" s="1340"/>
      <c r="DI25" s="1340"/>
      <c r="DJ25" s="1340"/>
      <c r="DK25" s="1340"/>
      <c r="DL25" s="1340"/>
      <c r="DM25" s="1340"/>
      <c r="DN25" s="1340"/>
      <c r="DO25" s="1340"/>
      <c r="DP25" s="2365" t="s">
        <v>40</v>
      </c>
      <c r="DQ25" s="2365"/>
      <c r="DR25" s="2369" t="s">
        <v>39</v>
      </c>
      <c r="DS25" s="2348"/>
      <c r="DT25" s="1340"/>
      <c r="DU25" s="1340"/>
      <c r="DV25" s="1340"/>
      <c r="DW25" s="1340"/>
      <c r="DX25" s="1340"/>
      <c r="DY25" s="1340"/>
      <c r="DZ25" s="1340"/>
      <c r="EA25" s="1340"/>
      <c r="EB25" s="1340"/>
      <c r="EC25" s="1340"/>
      <c r="ED25" s="1340"/>
      <c r="EE25" s="1340"/>
      <c r="EF25" s="1340"/>
      <c r="EG25" s="1340"/>
      <c r="EH25" s="1340"/>
      <c r="EI25" s="1340"/>
      <c r="EJ25" s="1340"/>
      <c r="EK25" s="1340"/>
      <c r="EL25" s="1340"/>
      <c r="EM25" s="1340"/>
      <c r="EN25" s="1340"/>
      <c r="EO25" s="1340"/>
      <c r="EP25" s="1340"/>
      <c r="EQ25" s="1340"/>
      <c r="ER25" s="1340"/>
      <c r="ES25" s="1340"/>
      <c r="ET25" s="2365" t="s">
        <v>40</v>
      </c>
      <c r="EU25" s="2374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47"/>
    </row>
    <row r="26" spans="1:172" ht="18" customHeight="1">
      <c r="B26" s="160"/>
      <c r="C26" s="2378"/>
      <c r="D26" s="2378"/>
      <c r="E26" s="2378"/>
      <c r="F26" s="2378"/>
      <c r="G26" s="2378"/>
      <c r="H26" s="2378"/>
      <c r="I26" s="2378"/>
      <c r="J26" s="2378"/>
      <c r="K26" s="2378"/>
      <c r="L26" s="2378"/>
      <c r="M26" s="2378"/>
      <c r="N26" s="2378"/>
      <c r="O26" s="2378"/>
      <c r="P26" s="2378"/>
      <c r="Q26" s="2378"/>
      <c r="R26" s="2378"/>
      <c r="S26" s="2378"/>
      <c r="T26" s="2378"/>
      <c r="U26" s="2378"/>
      <c r="V26" s="2378"/>
      <c r="W26" s="2378"/>
      <c r="X26" s="2378"/>
      <c r="Y26" s="2378"/>
      <c r="Z26" s="2378"/>
      <c r="AA26" s="2378"/>
      <c r="AB26" s="2378"/>
      <c r="AC26" s="2378"/>
      <c r="AD26" s="2378"/>
      <c r="AE26" s="2379"/>
      <c r="AF26" s="2354">
        <v>5193</v>
      </c>
      <c r="AG26" s="2355"/>
      <c r="AH26" s="2355"/>
      <c r="AI26" s="2355"/>
      <c r="AJ26" s="2356"/>
      <c r="AK26" s="2282" t="s">
        <v>37</v>
      </c>
      <c r="AL26" s="2283"/>
      <c r="AM26" s="2283"/>
      <c r="AN26" s="2283"/>
      <c r="AO26" s="2283"/>
      <c r="AP26" s="2283"/>
      <c r="AQ26" s="2362" t="s">
        <v>1351</v>
      </c>
      <c r="AR26" s="2362"/>
      <c r="AS26" s="2362"/>
      <c r="AT26" s="2363" t="s">
        <v>434</v>
      </c>
      <c r="AU26" s="2363"/>
      <c r="AV26" s="2363"/>
      <c r="AW26" s="2364"/>
      <c r="AX26" s="2366"/>
      <c r="AY26" s="2367"/>
      <c r="AZ26" s="2367"/>
      <c r="BA26" s="2367"/>
      <c r="BB26" s="2367"/>
      <c r="BC26" s="2367"/>
      <c r="BD26" s="2367"/>
      <c r="BE26" s="2367"/>
      <c r="BF26" s="2367"/>
      <c r="BG26" s="2367"/>
      <c r="BH26" s="2367"/>
      <c r="BI26" s="2367"/>
      <c r="BJ26" s="2367"/>
      <c r="BK26" s="2367"/>
      <c r="BL26" s="2367"/>
      <c r="BM26" s="2367"/>
      <c r="BN26" s="2368"/>
      <c r="BO26" s="2367"/>
      <c r="BP26" s="2367"/>
      <c r="BQ26" s="2367"/>
      <c r="BR26" s="2367"/>
      <c r="BS26" s="2367"/>
      <c r="BT26" s="2367"/>
      <c r="BU26" s="2367"/>
      <c r="BV26" s="2367"/>
      <c r="BW26" s="2367"/>
      <c r="BX26" s="2367"/>
      <c r="BY26" s="2367"/>
      <c r="BZ26" s="2367"/>
      <c r="CA26" s="2367"/>
      <c r="CB26" s="2367"/>
      <c r="CC26" s="2367"/>
      <c r="CD26" s="2367"/>
      <c r="CE26" s="2367"/>
      <c r="CF26" s="2367"/>
      <c r="CG26" s="2367"/>
      <c r="CH26" s="2367"/>
      <c r="CI26" s="2367"/>
      <c r="CJ26" s="2367"/>
      <c r="CK26" s="2367"/>
      <c r="CL26" s="2367"/>
      <c r="CM26" s="2368"/>
      <c r="CN26" s="2269" t="s">
        <v>39</v>
      </c>
      <c r="CO26" s="2269"/>
      <c r="CP26" s="2270"/>
      <c r="CQ26" s="2270"/>
      <c r="CR26" s="2270"/>
      <c r="CS26" s="2270"/>
      <c r="CT26" s="2270"/>
      <c r="CU26" s="2270"/>
      <c r="CV26" s="2270"/>
      <c r="CW26" s="2270"/>
      <c r="CX26" s="2270"/>
      <c r="CY26" s="2270"/>
      <c r="CZ26" s="2270"/>
      <c r="DA26" s="2270"/>
      <c r="DB26" s="2270"/>
      <c r="DC26" s="2270"/>
      <c r="DD26" s="2270"/>
      <c r="DE26" s="2270"/>
      <c r="DF26" s="2270"/>
      <c r="DG26" s="2270"/>
      <c r="DH26" s="2270"/>
      <c r="DI26" s="2270"/>
      <c r="DJ26" s="2270"/>
      <c r="DK26" s="2270"/>
      <c r="DL26" s="2270"/>
      <c r="DM26" s="2270"/>
      <c r="DN26" s="2270"/>
      <c r="DO26" s="2270"/>
      <c r="DP26" s="1928" t="s">
        <v>40</v>
      </c>
      <c r="DQ26" s="1928"/>
      <c r="DR26" s="2268" t="s">
        <v>39</v>
      </c>
      <c r="DS26" s="2269"/>
      <c r="DT26" s="2270"/>
      <c r="DU26" s="2270"/>
      <c r="DV26" s="2270"/>
      <c r="DW26" s="2270"/>
      <c r="DX26" s="2270"/>
      <c r="DY26" s="2270"/>
      <c r="DZ26" s="2270"/>
      <c r="EA26" s="2270"/>
      <c r="EB26" s="2270"/>
      <c r="EC26" s="2270"/>
      <c r="ED26" s="2270"/>
      <c r="EE26" s="2270"/>
      <c r="EF26" s="2270"/>
      <c r="EG26" s="2270"/>
      <c r="EH26" s="2270"/>
      <c r="EI26" s="2270"/>
      <c r="EJ26" s="2270"/>
      <c r="EK26" s="2270"/>
      <c r="EL26" s="2270"/>
      <c r="EM26" s="2270"/>
      <c r="EN26" s="2270"/>
      <c r="EO26" s="2270"/>
      <c r="EP26" s="2270"/>
      <c r="EQ26" s="2270"/>
      <c r="ER26" s="2270"/>
      <c r="ES26" s="2270"/>
      <c r="ET26" s="1928" t="s">
        <v>40</v>
      </c>
      <c r="EU26" s="2276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47"/>
    </row>
    <row r="27" spans="1:172" ht="23.25" customHeight="1">
      <c r="B27" s="160"/>
      <c r="C27" s="2389" t="s">
        <v>57</v>
      </c>
      <c r="D27" s="2389"/>
      <c r="E27" s="2389"/>
      <c r="F27" s="2389"/>
      <c r="G27" s="2389"/>
      <c r="H27" s="2389"/>
      <c r="I27" s="2389"/>
      <c r="J27" s="2389"/>
      <c r="K27" s="2389"/>
      <c r="L27" s="2389"/>
      <c r="M27" s="2389"/>
      <c r="N27" s="2389"/>
      <c r="O27" s="2389"/>
      <c r="P27" s="2389"/>
      <c r="Q27" s="2389"/>
      <c r="R27" s="2389"/>
      <c r="S27" s="2389"/>
      <c r="T27" s="2389"/>
      <c r="U27" s="2389"/>
      <c r="V27" s="2389"/>
      <c r="W27" s="2389"/>
      <c r="X27" s="2389"/>
      <c r="Y27" s="2389"/>
      <c r="Z27" s="2389"/>
      <c r="AA27" s="2389"/>
      <c r="AB27" s="2389"/>
      <c r="AC27" s="2389"/>
      <c r="AD27" s="2389"/>
      <c r="AE27" s="2390"/>
      <c r="AF27" s="2354">
        <v>5184</v>
      </c>
      <c r="AG27" s="2355"/>
      <c r="AH27" s="2355"/>
      <c r="AI27" s="2355"/>
      <c r="AJ27" s="2356"/>
      <c r="AK27" s="2375" t="s">
        <v>37</v>
      </c>
      <c r="AL27" s="2376"/>
      <c r="AM27" s="2376"/>
      <c r="AN27" s="2376"/>
      <c r="AO27" s="2376"/>
      <c r="AP27" s="2376"/>
      <c r="AQ27" s="2284" t="s">
        <v>1350</v>
      </c>
      <c r="AR27" s="2284"/>
      <c r="AS27" s="2284"/>
      <c r="AT27" s="2363" t="s">
        <v>433</v>
      </c>
      <c r="AU27" s="2363"/>
      <c r="AV27" s="2363"/>
      <c r="AW27" s="2364"/>
      <c r="AX27" s="2357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58"/>
      <c r="BO27" s="2398"/>
      <c r="BP27" s="2398"/>
      <c r="BQ27" s="2398"/>
      <c r="BR27" s="2398"/>
      <c r="BS27" s="2398"/>
      <c r="BT27" s="2398"/>
      <c r="BU27" s="2398"/>
      <c r="BV27" s="2398"/>
      <c r="BW27" s="2398"/>
      <c r="BX27" s="2398"/>
      <c r="BY27" s="2398"/>
      <c r="BZ27" s="2398"/>
      <c r="CA27" s="2398"/>
      <c r="CB27" s="2398"/>
      <c r="CC27" s="2398"/>
      <c r="CD27" s="2398"/>
      <c r="CE27" s="2398"/>
      <c r="CF27" s="2398"/>
      <c r="CG27" s="2398"/>
      <c r="CH27" s="2398"/>
      <c r="CI27" s="2398"/>
      <c r="CJ27" s="2398"/>
      <c r="CK27" s="2398"/>
      <c r="CL27" s="2398"/>
      <c r="CM27" s="2399"/>
      <c r="CN27" s="2348" t="s">
        <v>39</v>
      </c>
      <c r="CO27" s="2348"/>
      <c r="CP27" s="1340"/>
      <c r="CQ27" s="1340"/>
      <c r="CR27" s="1340"/>
      <c r="CS27" s="1340"/>
      <c r="CT27" s="1340"/>
      <c r="CU27" s="1340"/>
      <c r="CV27" s="1340"/>
      <c r="CW27" s="1340"/>
      <c r="CX27" s="1340"/>
      <c r="CY27" s="1340"/>
      <c r="CZ27" s="1340"/>
      <c r="DA27" s="1340"/>
      <c r="DB27" s="1340"/>
      <c r="DC27" s="1340"/>
      <c r="DD27" s="1340"/>
      <c r="DE27" s="1340"/>
      <c r="DF27" s="1340"/>
      <c r="DG27" s="1340"/>
      <c r="DH27" s="1340"/>
      <c r="DI27" s="1340"/>
      <c r="DJ27" s="1340"/>
      <c r="DK27" s="1340"/>
      <c r="DL27" s="1340"/>
      <c r="DM27" s="1340"/>
      <c r="DN27" s="1340"/>
      <c r="DO27" s="1340"/>
      <c r="DP27" s="2365" t="s">
        <v>40</v>
      </c>
      <c r="DQ27" s="2365"/>
      <c r="DR27" s="2369" t="s">
        <v>39</v>
      </c>
      <c r="DS27" s="2348"/>
      <c r="DT27" s="1340"/>
      <c r="DU27" s="1340"/>
      <c r="DV27" s="1340"/>
      <c r="DW27" s="1340"/>
      <c r="DX27" s="1340"/>
      <c r="DY27" s="1340"/>
      <c r="DZ27" s="1340"/>
      <c r="EA27" s="1340"/>
      <c r="EB27" s="1340"/>
      <c r="EC27" s="1340"/>
      <c r="ED27" s="1340"/>
      <c r="EE27" s="1340"/>
      <c r="EF27" s="1340"/>
      <c r="EG27" s="1340"/>
      <c r="EH27" s="1340"/>
      <c r="EI27" s="1340"/>
      <c r="EJ27" s="1340"/>
      <c r="EK27" s="1340"/>
      <c r="EL27" s="1340"/>
      <c r="EM27" s="1340"/>
      <c r="EN27" s="1340"/>
      <c r="EO27" s="1340"/>
      <c r="EP27" s="1340"/>
      <c r="EQ27" s="1340"/>
      <c r="ER27" s="1340"/>
      <c r="ES27" s="1340"/>
      <c r="ET27" s="2365" t="s">
        <v>40</v>
      </c>
      <c r="EU27" s="2374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47"/>
    </row>
    <row r="28" spans="1:172" ht="23.25" customHeight="1">
      <c r="B28" s="160"/>
      <c r="C28" s="2378"/>
      <c r="D28" s="2378"/>
      <c r="E28" s="2378"/>
      <c r="F28" s="2378"/>
      <c r="G28" s="2378"/>
      <c r="H28" s="2378"/>
      <c r="I28" s="2378"/>
      <c r="J28" s="2378"/>
      <c r="K28" s="2378"/>
      <c r="L28" s="2378"/>
      <c r="M28" s="2378"/>
      <c r="N28" s="2378"/>
      <c r="O28" s="2378"/>
      <c r="P28" s="2378"/>
      <c r="Q28" s="2378"/>
      <c r="R28" s="2378"/>
      <c r="S28" s="2378"/>
      <c r="T28" s="2378"/>
      <c r="U28" s="2378"/>
      <c r="V28" s="2378"/>
      <c r="W28" s="2378"/>
      <c r="X28" s="2378"/>
      <c r="Y28" s="2378"/>
      <c r="Z28" s="2378"/>
      <c r="AA28" s="2378"/>
      <c r="AB28" s="2378"/>
      <c r="AC28" s="2378"/>
      <c r="AD28" s="2378"/>
      <c r="AE28" s="2379"/>
      <c r="AF28" s="2354">
        <v>5194</v>
      </c>
      <c r="AG28" s="2355"/>
      <c r="AH28" s="2355"/>
      <c r="AI28" s="2355"/>
      <c r="AJ28" s="2356"/>
      <c r="AK28" s="2282" t="s">
        <v>37</v>
      </c>
      <c r="AL28" s="2283"/>
      <c r="AM28" s="2283"/>
      <c r="AN28" s="2283"/>
      <c r="AO28" s="2283"/>
      <c r="AP28" s="2283"/>
      <c r="AQ28" s="2284" t="s">
        <v>1351</v>
      </c>
      <c r="AR28" s="2284"/>
      <c r="AS28" s="2284"/>
      <c r="AT28" s="2279" t="s">
        <v>434</v>
      </c>
      <c r="AU28" s="2279"/>
      <c r="AV28" s="2279"/>
      <c r="AW28" s="2386"/>
      <c r="AX28" s="2366"/>
      <c r="AY28" s="2367"/>
      <c r="AZ28" s="2367"/>
      <c r="BA28" s="2367"/>
      <c r="BB28" s="2367"/>
      <c r="BC28" s="2367"/>
      <c r="BD28" s="2367"/>
      <c r="BE28" s="2367"/>
      <c r="BF28" s="2367"/>
      <c r="BG28" s="2367"/>
      <c r="BH28" s="2367"/>
      <c r="BI28" s="2367"/>
      <c r="BJ28" s="2367"/>
      <c r="BK28" s="2367"/>
      <c r="BL28" s="2367"/>
      <c r="BM28" s="2367"/>
      <c r="BN28" s="2368"/>
      <c r="BO28" s="2367">
        <v>94</v>
      </c>
      <c r="BP28" s="2367"/>
      <c r="BQ28" s="2367"/>
      <c r="BR28" s="2367"/>
      <c r="BS28" s="2367"/>
      <c r="BT28" s="2367"/>
      <c r="BU28" s="2367"/>
      <c r="BV28" s="2367"/>
      <c r="BW28" s="2367"/>
      <c r="BX28" s="2367"/>
      <c r="BY28" s="2367"/>
      <c r="BZ28" s="2367"/>
      <c r="CA28" s="2367"/>
      <c r="CB28" s="2367"/>
      <c r="CC28" s="2367"/>
      <c r="CD28" s="2367"/>
      <c r="CE28" s="2367"/>
      <c r="CF28" s="2367"/>
      <c r="CG28" s="2367"/>
      <c r="CH28" s="2367"/>
      <c r="CI28" s="2367"/>
      <c r="CJ28" s="2367"/>
      <c r="CK28" s="2367"/>
      <c r="CL28" s="2367"/>
      <c r="CM28" s="2368"/>
      <c r="CN28" s="2269" t="s">
        <v>39</v>
      </c>
      <c r="CO28" s="2269"/>
      <c r="CP28" s="2270"/>
      <c r="CQ28" s="2270"/>
      <c r="CR28" s="2270"/>
      <c r="CS28" s="2270"/>
      <c r="CT28" s="2270"/>
      <c r="CU28" s="2270"/>
      <c r="CV28" s="2270"/>
      <c r="CW28" s="2270"/>
      <c r="CX28" s="2270"/>
      <c r="CY28" s="2270"/>
      <c r="CZ28" s="2270"/>
      <c r="DA28" s="2270"/>
      <c r="DB28" s="2270"/>
      <c r="DC28" s="2270"/>
      <c r="DD28" s="2270"/>
      <c r="DE28" s="2270"/>
      <c r="DF28" s="2270"/>
      <c r="DG28" s="2270"/>
      <c r="DH28" s="2270"/>
      <c r="DI28" s="2270"/>
      <c r="DJ28" s="2270"/>
      <c r="DK28" s="2270"/>
      <c r="DL28" s="2270"/>
      <c r="DM28" s="2270"/>
      <c r="DN28" s="2270"/>
      <c r="DO28" s="2270"/>
      <c r="DP28" s="1928" t="s">
        <v>40</v>
      </c>
      <c r="DQ28" s="1928"/>
      <c r="DR28" s="2268" t="s">
        <v>39</v>
      </c>
      <c r="DS28" s="2269"/>
      <c r="DT28" s="2270">
        <v>94</v>
      </c>
      <c r="DU28" s="2270"/>
      <c r="DV28" s="2270"/>
      <c r="DW28" s="2270"/>
      <c r="DX28" s="2270"/>
      <c r="DY28" s="2270"/>
      <c r="DZ28" s="2270"/>
      <c r="EA28" s="2270"/>
      <c r="EB28" s="2270"/>
      <c r="EC28" s="2270"/>
      <c r="ED28" s="2270"/>
      <c r="EE28" s="2270"/>
      <c r="EF28" s="2270"/>
      <c r="EG28" s="2270"/>
      <c r="EH28" s="2270"/>
      <c r="EI28" s="2270"/>
      <c r="EJ28" s="2270"/>
      <c r="EK28" s="2270"/>
      <c r="EL28" s="2270"/>
      <c r="EM28" s="2270"/>
      <c r="EN28" s="2270"/>
      <c r="EO28" s="2270"/>
      <c r="EP28" s="2270"/>
      <c r="EQ28" s="2270"/>
      <c r="ER28" s="2270"/>
      <c r="ES28" s="2270"/>
      <c r="ET28" s="1928" t="s">
        <v>40</v>
      </c>
      <c r="EU28" s="2276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47"/>
    </row>
    <row r="29" spans="1:172" ht="18" customHeight="1">
      <c r="B29" s="160"/>
      <c r="C29" s="2294" t="s">
        <v>23</v>
      </c>
      <c r="D29" s="2294"/>
      <c r="E29" s="2294"/>
      <c r="F29" s="2294"/>
      <c r="G29" s="2294"/>
      <c r="H29" s="2294"/>
      <c r="I29" s="2294"/>
      <c r="J29" s="2294"/>
      <c r="K29" s="2294"/>
      <c r="L29" s="2294"/>
      <c r="M29" s="2294"/>
      <c r="N29" s="2294"/>
      <c r="O29" s="2294"/>
      <c r="P29" s="2294"/>
      <c r="Q29" s="2294"/>
      <c r="R29" s="2294"/>
      <c r="S29" s="2294"/>
      <c r="T29" s="2294"/>
      <c r="U29" s="2294"/>
      <c r="V29" s="2294"/>
      <c r="W29" s="2294"/>
      <c r="X29" s="2294"/>
      <c r="Y29" s="2294"/>
      <c r="Z29" s="2294"/>
      <c r="AA29" s="2294"/>
      <c r="AB29" s="2294"/>
      <c r="AC29" s="2294"/>
      <c r="AD29" s="2294"/>
      <c r="AE29" s="2295"/>
      <c r="AF29" s="2354">
        <v>5185</v>
      </c>
      <c r="AG29" s="2355"/>
      <c r="AH29" s="2355"/>
      <c r="AI29" s="2355"/>
      <c r="AJ29" s="2356"/>
      <c r="AK29" s="2391" t="s">
        <v>37</v>
      </c>
      <c r="AL29" s="2392"/>
      <c r="AM29" s="2392"/>
      <c r="AN29" s="2392"/>
      <c r="AO29" s="2392"/>
      <c r="AP29" s="2392"/>
      <c r="AQ29" s="2370" t="s">
        <v>1350</v>
      </c>
      <c r="AR29" s="2370"/>
      <c r="AS29" s="2370"/>
      <c r="AT29" s="2387" t="s">
        <v>433</v>
      </c>
      <c r="AU29" s="2387"/>
      <c r="AV29" s="2387"/>
      <c r="AW29" s="2388"/>
      <c r="AX29" s="2401">
        <f>EV30</f>
        <v>0</v>
      </c>
      <c r="AY29" s="2402"/>
      <c r="AZ29" s="2402"/>
      <c r="BA29" s="2402"/>
      <c r="BB29" s="2402"/>
      <c r="BC29" s="2402"/>
      <c r="BD29" s="2402"/>
      <c r="BE29" s="2402"/>
      <c r="BF29" s="2402"/>
      <c r="BG29" s="2402"/>
      <c r="BH29" s="2402"/>
      <c r="BI29" s="2402"/>
      <c r="BJ29" s="2402"/>
      <c r="BK29" s="2402"/>
      <c r="BL29" s="2402"/>
      <c r="BM29" s="2402"/>
      <c r="BN29" s="2403"/>
      <c r="BO29" s="2409"/>
      <c r="BP29" s="2409"/>
      <c r="BQ29" s="2409"/>
      <c r="BR29" s="2409"/>
      <c r="BS29" s="2409"/>
      <c r="BT29" s="2409"/>
      <c r="BU29" s="2409"/>
      <c r="BV29" s="2409"/>
      <c r="BW29" s="2409"/>
      <c r="BX29" s="2409"/>
      <c r="BY29" s="2409"/>
      <c r="BZ29" s="2409"/>
      <c r="CA29" s="2409"/>
      <c r="CB29" s="2409"/>
      <c r="CC29" s="2409"/>
      <c r="CD29" s="2409"/>
      <c r="CE29" s="2409"/>
      <c r="CF29" s="2409"/>
      <c r="CG29" s="2409"/>
      <c r="CH29" s="2409"/>
      <c r="CI29" s="2409"/>
      <c r="CJ29" s="2409"/>
      <c r="CK29" s="2409"/>
      <c r="CL29" s="2409"/>
      <c r="CM29" s="2410"/>
      <c r="CN29" s="2393" t="s">
        <v>39</v>
      </c>
      <c r="CO29" s="2393"/>
      <c r="CP29" s="2394"/>
      <c r="CQ29" s="2394"/>
      <c r="CR29" s="2394"/>
      <c r="CS29" s="2394"/>
      <c r="CT29" s="2394"/>
      <c r="CU29" s="2394"/>
      <c r="CV29" s="2394"/>
      <c r="CW29" s="2394"/>
      <c r="CX29" s="2394"/>
      <c r="CY29" s="2394"/>
      <c r="CZ29" s="2394"/>
      <c r="DA29" s="2394"/>
      <c r="DB29" s="2394"/>
      <c r="DC29" s="2394"/>
      <c r="DD29" s="2394"/>
      <c r="DE29" s="2394"/>
      <c r="DF29" s="2394"/>
      <c r="DG29" s="2394"/>
      <c r="DH29" s="2394"/>
      <c r="DI29" s="2394"/>
      <c r="DJ29" s="2394"/>
      <c r="DK29" s="2394"/>
      <c r="DL29" s="2394"/>
      <c r="DM29" s="2394"/>
      <c r="DN29" s="2394"/>
      <c r="DO29" s="2394"/>
      <c r="DP29" s="2407" t="s">
        <v>40</v>
      </c>
      <c r="DQ29" s="2407"/>
      <c r="DR29" s="2408" t="s">
        <v>39</v>
      </c>
      <c r="DS29" s="2393"/>
      <c r="DT29" s="2394"/>
      <c r="DU29" s="2394"/>
      <c r="DV29" s="2394"/>
      <c r="DW29" s="2394"/>
      <c r="DX29" s="2394"/>
      <c r="DY29" s="2394"/>
      <c r="DZ29" s="2394"/>
      <c r="EA29" s="2394"/>
      <c r="EB29" s="2394"/>
      <c r="EC29" s="2394"/>
      <c r="ED29" s="2394"/>
      <c r="EE29" s="2394"/>
      <c r="EF29" s="2394"/>
      <c r="EG29" s="2394"/>
      <c r="EH29" s="2394"/>
      <c r="EI29" s="2394"/>
      <c r="EJ29" s="2394"/>
      <c r="EK29" s="2394"/>
      <c r="EL29" s="2394"/>
      <c r="EM29" s="2394"/>
      <c r="EN29" s="2394"/>
      <c r="EO29" s="2394"/>
      <c r="EP29" s="2394"/>
      <c r="EQ29" s="2394"/>
      <c r="ER29" s="2394"/>
      <c r="ES29" s="2394"/>
      <c r="ET29" s="2407" t="s">
        <v>40</v>
      </c>
      <c r="EU29" s="2411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47"/>
    </row>
    <row r="30" spans="1:172" ht="18" customHeight="1" thickBot="1">
      <c r="B30" s="162"/>
      <c r="C30" s="2296"/>
      <c r="D30" s="2296"/>
      <c r="E30" s="2296"/>
      <c r="F30" s="2296"/>
      <c r="G30" s="2296"/>
      <c r="H30" s="2296"/>
      <c r="I30" s="2296"/>
      <c r="J30" s="2296"/>
      <c r="K30" s="2296"/>
      <c r="L30" s="2296"/>
      <c r="M30" s="2296"/>
      <c r="N30" s="2296"/>
      <c r="O30" s="2296"/>
      <c r="P30" s="2296"/>
      <c r="Q30" s="2296"/>
      <c r="R30" s="2296"/>
      <c r="S30" s="2296"/>
      <c r="T30" s="2296"/>
      <c r="U30" s="2296"/>
      <c r="V30" s="2296"/>
      <c r="W30" s="2296"/>
      <c r="X30" s="2296"/>
      <c r="Y30" s="2296"/>
      <c r="Z30" s="2296"/>
      <c r="AA30" s="2296"/>
      <c r="AB30" s="2296"/>
      <c r="AC30" s="2296"/>
      <c r="AD30" s="2296"/>
      <c r="AE30" s="2297"/>
      <c r="AF30" s="2395">
        <v>5195</v>
      </c>
      <c r="AG30" s="2396"/>
      <c r="AH30" s="2396"/>
      <c r="AI30" s="2396"/>
      <c r="AJ30" s="2397"/>
      <c r="AK30" s="2287" t="s">
        <v>37</v>
      </c>
      <c r="AL30" s="2288"/>
      <c r="AM30" s="2288"/>
      <c r="AN30" s="2288"/>
      <c r="AO30" s="2288"/>
      <c r="AP30" s="2288"/>
      <c r="AQ30" s="2289" t="s">
        <v>1351</v>
      </c>
      <c r="AR30" s="2289"/>
      <c r="AS30" s="2289"/>
      <c r="AT30" s="2290" t="s">
        <v>434</v>
      </c>
      <c r="AU30" s="2290"/>
      <c r="AV30" s="2290"/>
      <c r="AW30" s="2400"/>
      <c r="AX30" s="2371"/>
      <c r="AY30" s="2372"/>
      <c r="AZ30" s="2372"/>
      <c r="BA30" s="2372"/>
      <c r="BB30" s="2372"/>
      <c r="BC30" s="2372"/>
      <c r="BD30" s="2372"/>
      <c r="BE30" s="2372"/>
      <c r="BF30" s="2372"/>
      <c r="BG30" s="2372"/>
      <c r="BH30" s="2372"/>
      <c r="BI30" s="2372"/>
      <c r="BJ30" s="2372"/>
      <c r="BK30" s="2372"/>
      <c r="BL30" s="2372"/>
      <c r="BM30" s="2372"/>
      <c r="BN30" s="2373"/>
      <c r="BO30" s="2372"/>
      <c r="BP30" s="2372"/>
      <c r="BQ30" s="2372"/>
      <c r="BR30" s="2372"/>
      <c r="BS30" s="2372"/>
      <c r="BT30" s="2372"/>
      <c r="BU30" s="2372"/>
      <c r="BV30" s="2372"/>
      <c r="BW30" s="2372"/>
      <c r="BX30" s="2372"/>
      <c r="BY30" s="2372"/>
      <c r="BZ30" s="2372"/>
      <c r="CA30" s="2372"/>
      <c r="CB30" s="2372"/>
      <c r="CC30" s="2372"/>
      <c r="CD30" s="2372"/>
      <c r="CE30" s="2372"/>
      <c r="CF30" s="2372"/>
      <c r="CG30" s="2372"/>
      <c r="CH30" s="2372"/>
      <c r="CI30" s="2372"/>
      <c r="CJ30" s="2372"/>
      <c r="CK30" s="2372"/>
      <c r="CL30" s="2372"/>
      <c r="CM30" s="2373"/>
      <c r="CN30" s="2272" t="s">
        <v>39</v>
      </c>
      <c r="CO30" s="2272"/>
      <c r="CP30" s="1532"/>
      <c r="CQ30" s="1532"/>
      <c r="CR30" s="1532"/>
      <c r="CS30" s="1532"/>
      <c r="CT30" s="1532"/>
      <c r="CU30" s="1532"/>
      <c r="CV30" s="1532"/>
      <c r="CW30" s="1532"/>
      <c r="CX30" s="1532"/>
      <c r="CY30" s="1532"/>
      <c r="CZ30" s="1532"/>
      <c r="DA30" s="1532"/>
      <c r="DB30" s="1532"/>
      <c r="DC30" s="1532"/>
      <c r="DD30" s="1532"/>
      <c r="DE30" s="1532"/>
      <c r="DF30" s="1532"/>
      <c r="DG30" s="1532"/>
      <c r="DH30" s="1532"/>
      <c r="DI30" s="1532"/>
      <c r="DJ30" s="1532"/>
      <c r="DK30" s="1532"/>
      <c r="DL30" s="1532"/>
      <c r="DM30" s="1532"/>
      <c r="DN30" s="1532"/>
      <c r="DO30" s="1532"/>
      <c r="DP30" s="2273" t="s">
        <v>40</v>
      </c>
      <c r="DQ30" s="2273"/>
      <c r="DR30" s="2271" t="s">
        <v>39</v>
      </c>
      <c r="DS30" s="2272"/>
      <c r="DT30" s="1532"/>
      <c r="DU30" s="1532"/>
      <c r="DV30" s="1532"/>
      <c r="DW30" s="1532"/>
      <c r="DX30" s="1532"/>
      <c r="DY30" s="1532"/>
      <c r="DZ30" s="1532"/>
      <c r="EA30" s="1532"/>
      <c r="EB30" s="1532"/>
      <c r="EC30" s="1532"/>
      <c r="ED30" s="1532"/>
      <c r="EE30" s="1532"/>
      <c r="EF30" s="1532"/>
      <c r="EG30" s="1532"/>
      <c r="EH30" s="1532"/>
      <c r="EI30" s="1532"/>
      <c r="EJ30" s="1532"/>
      <c r="EK30" s="1532"/>
      <c r="EL30" s="1532"/>
      <c r="EM30" s="1532"/>
      <c r="EN30" s="1532"/>
      <c r="EO30" s="1532"/>
      <c r="EP30" s="1532"/>
      <c r="EQ30" s="1532"/>
      <c r="ER30" s="1532"/>
      <c r="ES30" s="1532"/>
      <c r="ET30" s="2273" t="s">
        <v>40</v>
      </c>
      <c r="EU30" s="2274"/>
      <c r="EV30" s="2404">
        <f t="shared" si="1"/>
        <v>0</v>
      </c>
      <c r="EW30" s="2405"/>
      <c r="EX30" s="2405"/>
      <c r="EY30" s="2405"/>
      <c r="EZ30" s="2405"/>
      <c r="FA30" s="2405"/>
      <c r="FB30" s="2405"/>
      <c r="FC30" s="2405"/>
      <c r="FD30" s="2405"/>
      <c r="FE30" s="2405"/>
      <c r="FF30" s="2405"/>
      <c r="FG30" s="2405"/>
      <c r="FH30" s="2405"/>
      <c r="FI30" s="2405"/>
      <c r="FJ30" s="2405"/>
      <c r="FK30" s="2405"/>
      <c r="FL30" s="2405"/>
      <c r="FM30" s="2406"/>
    </row>
    <row r="31" spans="1:172" ht="12" customHeight="1">
      <c r="A31" s="697" t="s">
        <v>1374</v>
      </c>
    </row>
    <row r="32" spans="1:172" s="500" customFormat="1" ht="15.75" customHeight="1">
      <c r="A32" s="699"/>
      <c r="F32" s="1392" t="s">
        <v>431</v>
      </c>
      <c r="G32" s="1392"/>
      <c r="H32" s="1392"/>
      <c r="I32" s="1392"/>
      <c r="J32" s="1392"/>
      <c r="K32" s="1392"/>
      <c r="L32" s="1392"/>
      <c r="M32" s="1392"/>
      <c r="N32" s="1392"/>
      <c r="O32" s="1392"/>
      <c r="P32" s="1392"/>
      <c r="Q32" s="1392"/>
      <c r="R32" s="1392"/>
      <c r="S32" s="1392"/>
      <c r="T32" s="1392"/>
      <c r="U32" s="1392"/>
      <c r="V32" s="1392"/>
      <c r="W32" s="1392"/>
      <c r="X32" s="1392"/>
      <c r="Y32" s="1392"/>
      <c r="Z32" s="1392"/>
      <c r="AA32" s="1392"/>
      <c r="AB32" s="1392"/>
      <c r="AC32" s="1392"/>
      <c r="AD32" s="1392"/>
      <c r="AE32" s="1392"/>
      <c r="AF32" s="1392"/>
      <c r="AG32" s="1392"/>
      <c r="AH32" s="1392"/>
      <c r="AI32" s="1392"/>
      <c r="AJ32" s="1392"/>
      <c r="AK32" s="1392"/>
      <c r="AL32" s="1392"/>
      <c r="AM32" s="1392"/>
      <c r="AN32" s="1392"/>
      <c r="AO32" s="1392"/>
      <c r="AP32" s="1392"/>
      <c r="AQ32" s="1392"/>
      <c r="AR32" s="1392"/>
      <c r="AS32" s="1392"/>
      <c r="AT32" s="1392"/>
      <c r="AU32" s="1392"/>
      <c r="AV32" s="1392"/>
      <c r="AW32" s="1392"/>
      <c r="AX32" s="1392"/>
      <c r="AY32" s="1392"/>
      <c r="AZ32" s="1392"/>
      <c r="BA32" s="1392"/>
      <c r="BB32" s="1392"/>
      <c r="BC32" s="1392"/>
      <c r="BD32" s="1392"/>
      <c r="BE32" s="1392"/>
      <c r="BF32" s="1392"/>
      <c r="BG32" s="1392"/>
      <c r="BH32" s="1392"/>
      <c r="BI32" s="1392"/>
      <c r="BJ32" s="1392"/>
      <c r="BK32" s="1392"/>
      <c r="BL32" s="1392"/>
      <c r="BM32" s="1392"/>
      <c r="BN32" s="1392"/>
      <c r="BO32" s="1392"/>
      <c r="BP32" s="1392"/>
      <c r="BQ32" s="1392"/>
      <c r="BR32" s="1392"/>
      <c r="BS32" s="1392"/>
      <c r="BT32" s="1392"/>
      <c r="BU32" s="1392"/>
      <c r="BV32" s="1392"/>
      <c r="BW32" s="1392"/>
      <c r="BX32" s="1392"/>
      <c r="BY32" s="1392"/>
      <c r="BZ32" s="1392"/>
      <c r="CA32" s="1392"/>
      <c r="CB32" s="1392"/>
      <c r="CC32" s="1392"/>
      <c r="CD32" s="1392"/>
      <c r="CE32" s="1392"/>
      <c r="CF32" s="1392"/>
      <c r="CG32" s="1392"/>
      <c r="CH32" s="1392"/>
      <c r="CI32" s="1392"/>
      <c r="CJ32" s="1392"/>
      <c r="CK32" s="1392"/>
      <c r="CL32" s="1392"/>
      <c r="CM32" s="1392"/>
      <c r="CN32" s="1392"/>
      <c r="CO32" s="1392"/>
      <c r="CP32" s="1392"/>
      <c r="CQ32" s="1392"/>
      <c r="CR32" s="1392"/>
      <c r="CS32" s="1392"/>
      <c r="CT32" s="1392"/>
      <c r="CU32" s="1392"/>
      <c r="CV32" s="1392"/>
      <c r="CW32" s="1392"/>
      <c r="CX32" s="1392"/>
      <c r="CY32" s="1392"/>
      <c r="CZ32" s="1392"/>
      <c r="DA32" s="1392"/>
      <c r="DB32" s="1392"/>
      <c r="DC32" s="1392"/>
      <c r="DD32" s="1392"/>
      <c r="DE32" s="1392"/>
      <c r="FM32" s="501"/>
      <c r="FP32" s="154"/>
    </row>
    <row r="33" spans="1:172" s="110" customFormat="1" ht="12.75" customHeight="1">
      <c r="A33" s="701"/>
      <c r="F33" s="1392" t="s">
        <v>432</v>
      </c>
      <c r="G33" s="1392"/>
      <c r="H33" s="1392"/>
      <c r="I33" s="1392"/>
      <c r="J33" s="1392"/>
      <c r="K33" s="1392"/>
      <c r="L33" s="1392"/>
      <c r="M33" s="1392"/>
      <c r="N33" s="1392"/>
      <c r="O33" s="1392"/>
      <c r="P33" s="1392"/>
      <c r="Q33" s="1392"/>
      <c r="R33" s="1392"/>
      <c r="S33" s="1392"/>
      <c r="T33" s="1392"/>
      <c r="U33" s="1392"/>
      <c r="V33" s="1392"/>
      <c r="W33" s="1392"/>
      <c r="X33" s="1392"/>
      <c r="Y33" s="1392"/>
      <c r="Z33" s="1392"/>
      <c r="AA33" s="1392"/>
      <c r="AB33" s="1392"/>
      <c r="AC33" s="1392"/>
      <c r="AD33" s="1392"/>
      <c r="AE33" s="1392"/>
      <c r="AF33" s="1392"/>
      <c r="AG33" s="1392"/>
      <c r="AH33" s="1392"/>
      <c r="AI33" s="1392"/>
      <c r="AJ33" s="1392"/>
      <c r="AK33" s="1392"/>
      <c r="AL33" s="1392"/>
      <c r="AM33" s="1392"/>
      <c r="AN33" s="1392"/>
      <c r="AO33" s="1392"/>
      <c r="AP33" s="1392"/>
      <c r="AQ33" s="1392"/>
      <c r="AR33" s="1392"/>
      <c r="AS33" s="1392"/>
      <c r="AT33" s="1392"/>
      <c r="AU33" s="1392"/>
      <c r="AV33" s="1392"/>
      <c r="AW33" s="1392"/>
      <c r="AX33" s="1392"/>
      <c r="AY33" s="1392"/>
      <c r="AZ33" s="1392"/>
      <c r="BA33" s="1392"/>
      <c r="BB33" s="1392"/>
      <c r="BC33" s="1392"/>
      <c r="BD33" s="1392"/>
      <c r="BE33" s="1392"/>
      <c r="BF33" s="1392"/>
      <c r="BG33" s="1392"/>
      <c r="BH33" s="1392"/>
      <c r="BI33" s="1392"/>
      <c r="BJ33" s="1392"/>
      <c r="BK33" s="1392"/>
      <c r="BL33" s="1392"/>
      <c r="BM33" s="1392"/>
      <c r="BN33" s="1392"/>
      <c r="BO33" s="1392"/>
      <c r="BP33" s="1392"/>
      <c r="BQ33" s="1392"/>
      <c r="BR33" s="1392"/>
      <c r="BS33" s="1392"/>
      <c r="BT33" s="1392"/>
      <c r="BU33" s="1392"/>
      <c r="BV33" s="1392"/>
      <c r="BW33" s="1392"/>
      <c r="BX33" s="1392"/>
      <c r="BY33" s="1392"/>
      <c r="BZ33" s="1392"/>
      <c r="CA33" s="1392"/>
      <c r="CB33" s="1392"/>
      <c r="CC33" s="1392"/>
      <c r="CD33" s="1392"/>
      <c r="CE33" s="1392"/>
      <c r="CF33" s="1392"/>
      <c r="CG33" s="1392"/>
      <c r="CH33" s="1392"/>
      <c r="CI33" s="1392"/>
      <c r="CJ33" s="1392"/>
      <c r="CK33" s="1392"/>
      <c r="CL33" s="1392"/>
      <c r="CM33" s="1392"/>
      <c r="CN33" s="1392"/>
      <c r="CO33" s="1392"/>
      <c r="CP33" s="1392"/>
      <c r="CQ33" s="1392"/>
      <c r="CR33" s="1392"/>
      <c r="CS33" s="1392"/>
      <c r="CT33" s="1392"/>
      <c r="CU33" s="1392"/>
      <c r="CV33" s="1392"/>
      <c r="CW33" s="1392"/>
      <c r="CX33" s="1392"/>
      <c r="CY33" s="1392"/>
      <c r="CZ33" s="1392"/>
      <c r="DA33" s="1392"/>
      <c r="DB33" s="1392"/>
      <c r="DC33" s="1392"/>
      <c r="DD33" s="1392"/>
      <c r="DE33" s="1392"/>
      <c r="FP33" s="500"/>
    </row>
    <row r="34" spans="1:172" s="143" customFormat="1" ht="12.75" customHeight="1">
      <c r="A34" s="704"/>
      <c r="FP34" s="110"/>
    </row>
    <row r="35" spans="1:172" s="164" customFormat="1" ht="12.75">
      <c r="A35" s="703"/>
      <c r="AW35" s="144" t="s">
        <v>1344</v>
      </c>
      <c r="FP35" s="143"/>
    </row>
    <row r="36" spans="1:172" s="583" customFormat="1" ht="12.75" customHeight="1">
      <c r="A36" s="554"/>
      <c r="C36" s="2441" t="s">
        <v>51</v>
      </c>
      <c r="D36" s="2441"/>
      <c r="E36" s="2441"/>
      <c r="F36" s="2441"/>
      <c r="G36" s="2441"/>
      <c r="H36" s="2441"/>
      <c r="I36" s="2441"/>
      <c r="J36" s="2441"/>
      <c r="K36" s="2441"/>
      <c r="L36" s="2441"/>
      <c r="M36" s="2441"/>
      <c r="N36" s="2441"/>
      <c r="O36" s="2441"/>
      <c r="P36" s="2441"/>
      <c r="Q36" s="2441"/>
      <c r="R36" s="2441"/>
      <c r="S36" s="2441"/>
      <c r="T36" s="2441"/>
      <c r="U36" s="2441"/>
      <c r="V36" s="2441"/>
      <c r="W36" s="2441"/>
      <c r="X36" s="2441"/>
      <c r="Y36" s="2441"/>
      <c r="Z36" s="2441"/>
      <c r="AA36" s="2441"/>
      <c r="AB36" s="2441"/>
      <c r="AC36" s="2441"/>
      <c r="AD36" s="2441"/>
      <c r="AE36" s="2441"/>
      <c r="AF36" s="2441"/>
      <c r="AG36" s="2441"/>
      <c r="AH36" s="2441"/>
      <c r="AI36" s="2441"/>
      <c r="AJ36" s="2441"/>
      <c r="AK36" s="2442" t="s">
        <v>37</v>
      </c>
      <c r="AL36" s="2443"/>
      <c r="AM36" s="2443"/>
      <c r="AN36" s="2443"/>
      <c r="AO36" s="2443"/>
      <c r="AP36" s="2443"/>
      <c r="AQ36" s="2439" t="str">
        <f>AQ7</f>
        <v>11</v>
      </c>
      <c r="AR36" s="2439"/>
      <c r="AS36" s="2439"/>
      <c r="AT36" s="2444" t="s">
        <v>433</v>
      </c>
      <c r="AU36" s="2444"/>
      <c r="AV36" s="2444"/>
      <c r="AW36" s="2444"/>
      <c r="AX36" s="2414">
        <f>SUM(AX10,AX12,AX14,AX16)</f>
        <v>0</v>
      </c>
      <c r="AY36" s="2415"/>
      <c r="AZ36" s="2415"/>
      <c r="BA36" s="2415"/>
      <c r="BB36" s="2415"/>
      <c r="BC36" s="2415"/>
      <c r="BD36" s="2415"/>
      <c r="BE36" s="2415"/>
      <c r="BF36" s="2415"/>
      <c r="BG36" s="2415"/>
      <c r="BH36" s="2415"/>
      <c r="BI36" s="2415"/>
      <c r="BJ36" s="2415"/>
      <c r="BK36" s="2415"/>
      <c r="BL36" s="2415"/>
      <c r="BM36" s="2415"/>
      <c r="BN36" s="2417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58"/>
      <c r="FP36" s="164"/>
    </row>
    <row r="37" spans="1:172" s="583" customFormat="1" ht="12.75" customHeight="1">
      <c r="A37" s="554"/>
      <c r="C37" s="2441"/>
      <c r="D37" s="2441"/>
      <c r="E37" s="2441"/>
      <c r="F37" s="2441"/>
      <c r="G37" s="2441"/>
      <c r="H37" s="2441"/>
      <c r="I37" s="2441"/>
      <c r="J37" s="2441"/>
      <c r="K37" s="2441"/>
      <c r="L37" s="2441"/>
      <c r="M37" s="2441"/>
      <c r="N37" s="2441"/>
      <c r="O37" s="2441"/>
      <c r="P37" s="2441"/>
      <c r="Q37" s="2441"/>
      <c r="R37" s="2441"/>
      <c r="S37" s="2441"/>
      <c r="T37" s="2441"/>
      <c r="U37" s="2441"/>
      <c r="V37" s="2441"/>
      <c r="W37" s="2441"/>
      <c r="X37" s="2441"/>
      <c r="Y37" s="2441"/>
      <c r="Z37" s="2441"/>
      <c r="AA37" s="2441"/>
      <c r="AB37" s="2441"/>
      <c r="AC37" s="2441"/>
      <c r="AD37" s="2441"/>
      <c r="AE37" s="2441"/>
      <c r="AF37" s="2441"/>
      <c r="AG37" s="2441"/>
      <c r="AH37" s="2441"/>
      <c r="AI37" s="2441"/>
      <c r="AJ37" s="2441"/>
      <c r="AK37" s="2437" t="s">
        <v>37</v>
      </c>
      <c r="AL37" s="2438"/>
      <c r="AM37" s="2438"/>
      <c r="AN37" s="2438"/>
      <c r="AO37" s="2438"/>
      <c r="AP37" s="2438"/>
      <c r="AQ37" s="2439" t="str">
        <f>AQ8</f>
        <v>10</v>
      </c>
      <c r="AR37" s="2439"/>
      <c r="AS37" s="2439"/>
      <c r="AT37" s="2440" t="s">
        <v>434</v>
      </c>
      <c r="AU37" s="2440"/>
      <c r="AV37" s="2440"/>
      <c r="AW37" s="2440"/>
      <c r="AX37" s="2414">
        <f>SUM(AX11,AX13,AX15,AX17)</f>
        <v>0</v>
      </c>
      <c r="AY37" s="2415"/>
      <c r="AZ37" s="2415"/>
      <c r="BA37" s="2415"/>
      <c r="BB37" s="2415"/>
      <c r="BC37" s="2415"/>
      <c r="BD37" s="2415"/>
      <c r="BE37" s="2415"/>
      <c r="BF37" s="2415"/>
      <c r="BG37" s="2415"/>
      <c r="BH37" s="2415"/>
      <c r="BI37" s="2415"/>
      <c r="BJ37" s="2415"/>
      <c r="BK37" s="2415"/>
      <c r="BL37" s="2415"/>
      <c r="BM37" s="2415"/>
      <c r="BN37" s="2417"/>
      <c r="EV37" s="2414">
        <f>SUM(EV11,EV13,EV15,EV17)</f>
        <v>0</v>
      </c>
      <c r="EW37" s="2415"/>
      <c r="EX37" s="2415"/>
      <c r="EY37" s="2415"/>
      <c r="EZ37" s="2415"/>
      <c r="FA37" s="2415"/>
      <c r="FB37" s="2415"/>
      <c r="FC37" s="2415"/>
      <c r="FD37" s="2415"/>
      <c r="FE37" s="2415"/>
      <c r="FF37" s="2415"/>
      <c r="FG37" s="2415"/>
      <c r="FH37" s="2415"/>
      <c r="FI37" s="2415"/>
      <c r="FJ37" s="2415"/>
      <c r="FK37" s="2415"/>
      <c r="FL37" s="2415"/>
      <c r="FM37" s="2417"/>
    </row>
    <row r="38" spans="1:172" s="583" customFormat="1" ht="12.75" customHeight="1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>
      <c r="A39" s="550"/>
      <c r="C39" s="2441" t="s">
        <v>55</v>
      </c>
      <c r="D39" s="2441"/>
      <c r="E39" s="2441"/>
      <c r="F39" s="2441"/>
      <c r="G39" s="2441"/>
      <c r="H39" s="2441"/>
      <c r="I39" s="2441"/>
      <c r="J39" s="2441"/>
      <c r="K39" s="2441"/>
      <c r="L39" s="2441"/>
      <c r="M39" s="2441"/>
      <c r="N39" s="2441"/>
      <c r="O39" s="2441"/>
      <c r="P39" s="2441"/>
      <c r="Q39" s="2441"/>
      <c r="R39" s="2441"/>
      <c r="S39" s="2441"/>
      <c r="T39" s="2441"/>
      <c r="U39" s="2441"/>
      <c r="V39" s="2441"/>
      <c r="W39" s="2441"/>
      <c r="X39" s="2441"/>
      <c r="Y39" s="2441"/>
      <c r="Z39" s="2441"/>
      <c r="AA39" s="2441"/>
      <c r="AB39" s="2441"/>
      <c r="AC39" s="2441"/>
      <c r="AD39" s="2441"/>
      <c r="AE39" s="2441"/>
      <c r="AF39" s="2441"/>
      <c r="AG39" s="2441"/>
      <c r="AH39" s="2441"/>
      <c r="AI39" s="2441"/>
      <c r="AJ39" s="2441"/>
      <c r="AK39" s="2442" t="s">
        <v>37</v>
      </c>
      <c r="AL39" s="2443"/>
      <c r="AM39" s="2443"/>
      <c r="AN39" s="2443"/>
      <c r="AO39" s="2443"/>
      <c r="AP39" s="2443"/>
      <c r="AQ39" s="2439" t="str">
        <f>AQ18</f>
        <v>11</v>
      </c>
      <c r="AR39" s="2439"/>
      <c r="AS39" s="2439"/>
      <c r="AT39" s="2444" t="s">
        <v>433</v>
      </c>
      <c r="AU39" s="2444"/>
      <c r="AV39" s="2444"/>
      <c r="AW39" s="2444"/>
      <c r="AX39" s="2414">
        <f>SUM(AX21,AX23,AX25,AX27,AX29)</f>
        <v>0</v>
      </c>
      <c r="AY39" s="2415"/>
      <c r="AZ39" s="2415"/>
      <c r="BA39" s="2415"/>
      <c r="BB39" s="2415"/>
      <c r="BC39" s="2415"/>
      <c r="BD39" s="2415"/>
      <c r="BE39" s="2415"/>
      <c r="BF39" s="2415"/>
      <c r="BG39" s="2415"/>
      <c r="BH39" s="2415"/>
      <c r="BI39" s="2415"/>
      <c r="BJ39" s="2415"/>
      <c r="BK39" s="2415"/>
      <c r="BL39" s="2415"/>
      <c r="BM39" s="2415"/>
      <c r="BN39" s="2417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58"/>
    </row>
    <row r="40" spans="1:172" s="205" customFormat="1" ht="18.75" customHeight="1">
      <c r="A40" s="700"/>
      <c r="C40" s="2441"/>
      <c r="D40" s="2441"/>
      <c r="E40" s="2441"/>
      <c r="F40" s="2441"/>
      <c r="G40" s="2441"/>
      <c r="H40" s="2441"/>
      <c r="I40" s="2441"/>
      <c r="J40" s="2441"/>
      <c r="K40" s="2441"/>
      <c r="L40" s="2441"/>
      <c r="M40" s="2441"/>
      <c r="N40" s="2441"/>
      <c r="O40" s="2441"/>
      <c r="P40" s="2441"/>
      <c r="Q40" s="2441"/>
      <c r="R40" s="2441"/>
      <c r="S40" s="2441"/>
      <c r="T40" s="2441"/>
      <c r="U40" s="2441"/>
      <c r="V40" s="2441"/>
      <c r="W40" s="2441"/>
      <c r="X40" s="2441"/>
      <c r="Y40" s="2441"/>
      <c r="Z40" s="2441"/>
      <c r="AA40" s="2441"/>
      <c r="AB40" s="2441"/>
      <c r="AC40" s="2441"/>
      <c r="AD40" s="2441"/>
      <c r="AE40" s="2441"/>
      <c r="AF40" s="2441"/>
      <c r="AG40" s="2441"/>
      <c r="AH40" s="2441"/>
      <c r="AI40" s="2441"/>
      <c r="AJ40" s="2441"/>
      <c r="AK40" s="2437" t="s">
        <v>37</v>
      </c>
      <c r="AL40" s="2438"/>
      <c r="AM40" s="2438"/>
      <c r="AN40" s="2438"/>
      <c r="AO40" s="2438"/>
      <c r="AP40" s="2438"/>
      <c r="AQ40" s="2439" t="str">
        <f>AQ19</f>
        <v>10</v>
      </c>
      <c r="AR40" s="2439"/>
      <c r="AS40" s="2439"/>
      <c r="AT40" s="2440" t="s">
        <v>434</v>
      </c>
      <c r="AU40" s="2440"/>
      <c r="AV40" s="2440"/>
      <c r="AW40" s="2440"/>
      <c r="AX40" s="2414">
        <f>SUM(AX22,AX24,AX26,AX28,AX30)</f>
        <v>0</v>
      </c>
      <c r="AY40" s="2415"/>
      <c r="AZ40" s="2415"/>
      <c r="BA40" s="2415"/>
      <c r="BB40" s="2415"/>
      <c r="BC40" s="2415"/>
      <c r="BD40" s="2415"/>
      <c r="BE40" s="2415"/>
      <c r="BF40" s="2415"/>
      <c r="BG40" s="2415"/>
      <c r="BH40" s="2415"/>
      <c r="BI40" s="2415"/>
      <c r="BJ40" s="2415"/>
      <c r="BK40" s="2415"/>
      <c r="BL40" s="2415"/>
      <c r="BM40" s="2415"/>
      <c r="BN40" s="2417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414">
        <f>SUM(EV22,EV24,EV26,EV28,EV30)</f>
        <v>0</v>
      </c>
      <c r="EW40" s="2415"/>
      <c r="EX40" s="2415"/>
      <c r="EY40" s="2415"/>
      <c r="EZ40" s="2415"/>
      <c r="FA40" s="2415"/>
      <c r="FB40" s="2415"/>
      <c r="FC40" s="2415"/>
      <c r="FD40" s="2415"/>
      <c r="FE40" s="2415"/>
      <c r="FF40" s="2415"/>
      <c r="FG40" s="2415"/>
      <c r="FH40" s="2415"/>
      <c r="FI40" s="2415"/>
      <c r="FJ40" s="2415"/>
      <c r="FK40" s="2415"/>
      <c r="FL40" s="2415"/>
      <c r="FM40" s="2417"/>
    </row>
    <row r="41" spans="1:172">
      <c r="FC41" s="583"/>
    </row>
  </sheetData>
  <sheetProtection password="CF7A" sheet="1" objects="1" scenarios="1" formatCells="0" formatColumns="0" autoFilter="0"/>
  <mergeCells count="367"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>
      <c r="A2" s="601"/>
      <c r="B2" s="2581" t="s">
        <v>58</v>
      </c>
      <c r="C2" s="2581"/>
      <c r="D2" s="2581"/>
      <c r="E2" s="2581"/>
      <c r="F2" s="2581"/>
      <c r="G2" s="2581"/>
      <c r="H2" s="2581"/>
      <c r="I2" s="2581"/>
      <c r="J2" s="2581"/>
      <c r="K2" s="2581"/>
      <c r="L2" s="2581"/>
      <c r="M2" s="2581"/>
      <c r="N2" s="2581"/>
      <c r="O2" s="2581"/>
      <c r="P2" s="2581"/>
      <c r="Q2" s="2581"/>
      <c r="R2" s="2581"/>
      <c r="S2" s="2581"/>
      <c r="T2" s="2581"/>
      <c r="U2" s="2581"/>
      <c r="V2" s="2581"/>
      <c r="W2" s="2581"/>
      <c r="X2" s="2581"/>
      <c r="Y2" s="2581"/>
      <c r="Z2" s="2581"/>
      <c r="AA2" s="2581"/>
      <c r="AB2" s="2581"/>
      <c r="AC2" s="2581"/>
      <c r="AD2" s="2581"/>
      <c r="AE2" s="2581"/>
      <c r="AF2" s="2581"/>
      <c r="AG2" s="2581"/>
      <c r="AH2" s="2581"/>
      <c r="AI2" s="2581"/>
      <c r="AJ2" s="2581"/>
      <c r="AK2" s="2581"/>
      <c r="AL2" s="2581"/>
      <c r="AM2" s="2581"/>
      <c r="AN2" s="2581"/>
      <c r="AO2" s="2581"/>
      <c r="AP2" s="2581"/>
      <c r="AQ2" s="2581"/>
      <c r="AR2" s="2581"/>
      <c r="AS2" s="2581"/>
      <c r="AT2" s="2581"/>
      <c r="AU2" s="2581"/>
      <c r="AV2" s="2581"/>
      <c r="AW2" s="2581"/>
      <c r="AX2" s="2581"/>
      <c r="AY2" s="2581"/>
      <c r="AZ2" s="2581"/>
      <c r="BA2" s="2581"/>
      <c r="BB2" s="2581"/>
      <c r="BC2" s="2581"/>
      <c r="BD2" s="2581"/>
      <c r="BE2" s="2581"/>
      <c r="BF2" s="2581"/>
      <c r="BG2" s="2581"/>
      <c r="BH2" s="2581"/>
      <c r="BI2" s="2581"/>
      <c r="BJ2" s="2581"/>
      <c r="BK2" s="2581"/>
      <c r="BL2" s="2581"/>
      <c r="BM2" s="2581"/>
      <c r="BN2" s="2581"/>
      <c r="BO2" s="2581"/>
      <c r="BP2" s="2581"/>
      <c r="BQ2" s="2581"/>
      <c r="BR2" s="2581"/>
      <c r="BS2" s="2581"/>
      <c r="BT2" s="2581"/>
      <c r="BU2" s="2581"/>
      <c r="BV2" s="2581"/>
      <c r="BW2" s="2581"/>
      <c r="BX2" s="2581"/>
      <c r="BY2" s="2581"/>
      <c r="BZ2" s="2581"/>
      <c r="CA2" s="2581"/>
      <c r="CB2" s="2581"/>
      <c r="CC2" s="2581"/>
      <c r="CD2" s="2581"/>
      <c r="CE2" s="2581"/>
      <c r="CF2" s="2581"/>
      <c r="CG2" s="2581"/>
      <c r="CH2" s="2581"/>
      <c r="CI2" s="2581"/>
      <c r="CJ2" s="2581"/>
      <c r="CK2" s="2581"/>
      <c r="CL2" s="2581"/>
      <c r="CM2" s="2581"/>
      <c r="CN2" s="2581"/>
      <c r="CO2" s="2581"/>
      <c r="CP2" s="2581"/>
      <c r="CQ2" s="2581"/>
      <c r="CR2" s="2581"/>
      <c r="CS2" s="2581"/>
      <c r="CT2" s="2581"/>
      <c r="CU2" s="2581"/>
      <c r="CV2" s="2581"/>
      <c r="CW2" s="2581"/>
      <c r="CX2" s="2581"/>
      <c r="CY2" s="2581"/>
      <c r="CZ2" s="2581"/>
      <c r="DA2" s="2581"/>
      <c r="DB2" s="2581"/>
      <c r="DC2" s="2581"/>
      <c r="DD2" s="2581"/>
      <c r="DE2" s="2581"/>
      <c r="DF2" s="2581"/>
      <c r="DG2" s="2581"/>
      <c r="DH2" s="2581"/>
      <c r="DI2" s="2581"/>
      <c r="DJ2" s="2581"/>
      <c r="DK2" s="2581"/>
      <c r="DL2" s="2581"/>
      <c r="DM2" s="2581"/>
      <c r="DN2" s="2581"/>
      <c r="DO2" s="2581"/>
      <c r="DP2" s="2581"/>
      <c r="DQ2" s="2581"/>
      <c r="DR2" s="2581"/>
      <c r="DS2" s="2581"/>
      <c r="DT2" s="2581"/>
      <c r="DU2" s="2581"/>
      <c r="DV2" s="2581"/>
      <c r="DW2" s="2581"/>
      <c r="DX2" s="2581"/>
      <c r="DY2" s="2581"/>
      <c r="DZ2" s="2581"/>
      <c r="EA2" s="2581"/>
      <c r="EB2" s="2581"/>
      <c r="EC2" s="2581"/>
      <c r="ED2" s="2581"/>
      <c r="EE2" s="2581"/>
      <c r="EF2" s="2581"/>
      <c r="EG2" s="2581"/>
      <c r="EH2" s="2581"/>
      <c r="EI2" s="2581"/>
      <c r="EJ2" s="2581"/>
      <c r="EK2" s="2581"/>
      <c r="EL2" s="2581"/>
      <c r="EM2" s="2581"/>
      <c r="EN2" s="2581"/>
      <c r="EO2" s="2581"/>
      <c r="EP2" s="2581"/>
      <c r="EQ2" s="2581"/>
      <c r="ER2" s="2581"/>
      <c r="ES2" s="2581"/>
      <c r="ET2" s="2581"/>
      <c r="EU2" s="2581"/>
      <c r="EV2" s="2581"/>
      <c r="EW2" s="2581"/>
      <c r="EX2" s="2581"/>
      <c r="EY2" s="2581"/>
      <c r="EZ2" s="2581"/>
      <c r="FA2" s="2581"/>
      <c r="FB2" s="2581"/>
      <c r="FC2" s="2581"/>
      <c r="FD2" s="2581"/>
      <c r="FE2" s="2581"/>
      <c r="FF2" s="2581"/>
      <c r="FG2" s="2581"/>
      <c r="FH2" s="2581"/>
      <c r="FI2" s="2581"/>
      <c r="FJ2" s="2581"/>
      <c r="FK2" s="2581"/>
      <c r="FL2" s="2581"/>
      <c r="FM2" s="2581"/>
      <c r="FN2" s="2581"/>
      <c r="FO2" s="2581"/>
      <c r="FP2" s="2581"/>
      <c r="FQ2" s="2581"/>
      <c r="FR2" s="2581"/>
      <c r="FS2" s="2581"/>
      <c r="FT2" s="2581"/>
      <c r="FU2" s="2581"/>
      <c r="FV2" s="2581"/>
      <c r="FW2" s="2581"/>
      <c r="FX2" s="2581"/>
      <c r="FY2" s="2581"/>
      <c r="FZ2" s="2581"/>
      <c r="GA2" s="2581"/>
      <c r="GB2" s="2581"/>
      <c r="GC2" s="2581"/>
      <c r="GD2" s="2581"/>
      <c r="GE2" s="2581"/>
      <c r="GF2" s="2581"/>
      <c r="GG2" s="2581"/>
      <c r="GH2" s="2581"/>
      <c r="GI2" s="2581"/>
      <c r="GJ2" s="2581"/>
      <c r="GK2" s="2581"/>
      <c r="GL2" s="2581"/>
      <c r="GM2" s="2581"/>
      <c r="GN2" s="2581"/>
      <c r="GO2" s="2581"/>
      <c r="GP2" s="2581"/>
      <c r="GQ2" s="262"/>
      <c r="GR2" s="262"/>
      <c r="GS2" s="262"/>
      <c r="GT2" s="262"/>
      <c r="GU2" s="262"/>
    </row>
    <row r="3" spans="1:213" s="255" customFormat="1" ht="12" customHeight="1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>
      <c r="A4" s="601"/>
      <c r="B4" s="2581" t="s">
        <v>59</v>
      </c>
      <c r="C4" s="2581"/>
      <c r="D4" s="2581"/>
      <c r="E4" s="2581"/>
      <c r="F4" s="2581"/>
      <c r="G4" s="2581"/>
      <c r="H4" s="2581"/>
      <c r="I4" s="2581"/>
      <c r="J4" s="2581"/>
      <c r="K4" s="2581"/>
      <c r="L4" s="2581"/>
      <c r="M4" s="2581"/>
      <c r="N4" s="2581"/>
      <c r="O4" s="2581"/>
      <c r="P4" s="2581"/>
      <c r="Q4" s="2581"/>
      <c r="R4" s="2581"/>
      <c r="S4" s="2581"/>
      <c r="T4" s="2581"/>
      <c r="U4" s="2581"/>
      <c r="V4" s="2581"/>
      <c r="W4" s="2581"/>
      <c r="X4" s="2581"/>
      <c r="Y4" s="2581"/>
      <c r="Z4" s="2581"/>
      <c r="AA4" s="2581"/>
      <c r="AB4" s="2581"/>
      <c r="AC4" s="2581"/>
      <c r="AD4" s="2581"/>
      <c r="AE4" s="2581"/>
      <c r="AF4" s="2581"/>
      <c r="AG4" s="2581"/>
      <c r="AH4" s="2581"/>
      <c r="AI4" s="2581"/>
      <c r="AJ4" s="2581"/>
      <c r="AK4" s="2581"/>
      <c r="AL4" s="2581"/>
      <c r="AM4" s="2581"/>
      <c r="AN4" s="2581"/>
      <c r="AO4" s="2581"/>
      <c r="AP4" s="2581"/>
      <c r="AQ4" s="2581"/>
      <c r="AR4" s="2581"/>
      <c r="AS4" s="2581"/>
      <c r="AT4" s="2581"/>
      <c r="AU4" s="2581"/>
      <c r="AV4" s="2581"/>
      <c r="AW4" s="2581"/>
      <c r="AX4" s="2581"/>
      <c r="AY4" s="2581"/>
      <c r="AZ4" s="2581"/>
      <c r="BA4" s="2581"/>
      <c r="BB4" s="2581"/>
      <c r="BC4" s="2581"/>
      <c r="BD4" s="2581"/>
      <c r="BE4" s="2581"/>
      <c r="BF4" s="2581"/>
      <c r="BG4" s="2581"/>
      <c r="BH4" s="2581"/>
      <c r="BI4" s="2581"/>
      <c r="BJ4" s="2581"/>
      <c r="BK4" s="2581"/>
      <c r="BL4" s="2581"/>
      <c r="BM4" s="2581"/>
      <c r="BN4" s="2581"/>
      <c r="BO4" s="2581"/>
      <c r="BP4" s="2581"/>
      <c r="BQ4" s="2581"/>
      <c r="BR4" s="2581"/>
      <c r="BS4" s="2581"/>
      <c r="BT4" s="2581"/>
      <c r="BU4" s="2581"/>
      <c r="BV4" s="2581"/>
      <c r="BW4" s="2581"/>
      <c r="BX4" s="2581"/>
      <c r="BY4" s="2581"/>
      <c r="BZ4" s="2581"/>
      <c r="CA4" s="2581"/>
      <c r="CB4" s="2581"/>
      <c r="CC4" s="2581"/>
      <c r="CD4" s="2581"/>
      <c r="CE4" s="2581"/>
      <c r="CF4" s="2581"/>
      <c r="CG4" s="2581"/>
      <c r="CH4" s="2581"/>
      <c r="CI4" s="2581"/>
      <c r="CJ4" s="2581"/>
      <c r="CK4" s="2581"/>
      <c r="CL4" s="2581"/>
      <c r="CM4" s="2581"/>
      <c r="CN4" s="2581"/>
      <c r="CO4" s="2581"/>
      <c r="CP4" s="2581"/>
      <c r="CQ4" s="2581"/>
      <c r="CR4" s="2581"/>
      <c r="CS4" s="2581"/>
      <c r="CT4" s="2581"/>
      <c r="CU4" s="2581"/>
      <c r="CV4" s="2581"/>
      <c r="CW4" s="2581"/>
      <c r="CX4" s="2581"/>
      <c r="CY4" s="2581"/>
      <c r="CZ4" s="2581"/>
      <c r="DA4" s="2581"/>
      <c r="DB4" s="2581"/>
      <c r="DC4" s="2581"/>
      <c r="DD4" s="2581"/>
      <c r="DE4" s="2581"/>
      <c r="DF4" s="2581"/>
      <c r="DG4" s="2581"/>
      <c r="DH4" s="2581"/>
      <c r="DI4" s="2581"/>
      <c r="DJ4" s="2581"/>
      <c r="DK4" s="2581"/>
      <c r="DL4" s="2581"/>
      <c r="DM4" s="2581"/>
      <c r="DN4" s="2581"/>
      <c r="DO4" s="2581"/>
      <c r="DP4" s="2581"/>
      <c r="DQ4" s="2581"/>
      <c r="DR4" s="2581"/>
      <c r="DS4" s="2581"/>
      <c r="DT4" s="2581"/>
      <c r="DU4" s="2581"/>
      <c r="DV4" s="2581"/>
      <c r="DW4" s="2581"/>
      <c r="DX4" s="2581"/>
      <c r="DY4" s="2581"/>
      <c r="DZ4" s="2581"/>
      <c r="EA4" s="2581"/>
      <c r="EB4" s="2581"/>
      <c r="EC4" s="2581"/>
      <c r="ED4" s="2581"/>
      <c r="EE4" s="2581"/>
      <c r="EF4" s="2581"/>
      <c r="EG4" s="2581"/>
      <c r="EH4" s="2581"/>
      <c r="EI4" s="2581"/>
      <c r="EJ4" s="2581"/>
      <c r="EK4" s="2581"/>
      <c r="EL4" s="2581"/>
      <c r="EM4" s="2581"/>
      <c r="EN4" s="2581"/>
      <c r="EO4" s="2581"/>
      <c r="EP4" s="2581"/>
      <c r="EQ4" s="2581"/>
      <c r="ER4" s="2581"/>
      <c r="ES4" s="2581"/>
      <c r="ET4" s="2581"/>
      <c r="EU4" s="2581"/>
      <c r="EV4" s="2581"/>
      <c r="EW4" s="2581"/>
      <c r="EX4" s="2581"/>
      <c r="EY4" s="2581"/>
      <c r="EZ4" s="2581"/>
      <c r="FA4" s="2581"/>
      <c r="FB4" s="2581"/>
      <c r="FC4" s="2581"/>
      <c r="FD4" s="2581"/>
      <c r="FE4" s="2581"/>
      <c r="FF4" s="2581"/>
      <c r="FG4" s="2581"/>
      <c r="FH4" s="2581"/>
      <c r="FI4" s="2581"/>
      <c r="FJ4" s="2581"/>
      <c r="FK4" s="2581"/>
      <c r="FL4" s="2581"/>
      <c r="FM4" s="2581"/>
      <c r="FN4" s="2581"/>
      <c r="FO4" s="2581"/>
      <c r="FP4" s="2581"/>
      <c r="FQ4" s="2581"/>
      <c r="FR4" s="2581"/>
      <c r="FS4" s="2581"/>
      <c r="FT4" s="2581"/>
      <c r="FU4" s="2581"/>
      <c r="FV4" s="2581"/>
      <c r="FW4" s="2581"/>
      <c r="FX4" s="2581"/>
      <c r="FY4" s="2581"/>
      <c r="FZ4" s="2581"/>
      <c r="GA4" s="2581"/>
      <c r="GB4" s="2581"/>
      <c r="GC4" s="2581"/>
      <c r="GD4" s="2581"/>
      <c r="GE4" s="2581"/>
      <c r="GF4" s="2581"/>
      <c r="GG4" s="2581"/>
      <c r="GH4" s="2581"/>
      <c r="GI4" s="2581"/>
      <c r="GJ4" s="2581"/>
      <c r="GK4" s="2581"/>
      <c r="GL4" s="2581"/>
      <c r="GM4" s="2581"/>
      <c r="GN4" s="2581"/>
      <c r="GO4" s="2581"/>
      <c r="GP4" s="2581"/>
      <c r="GQ4" s="262"/>
      <c r="GR4" s="262"/>
      <c r="GS4" s="262"/>
      <c r="GT4" s="262"/>
      <c r="GU4" s="262"/>
    </row>
    <row r="5" spans="1:213" s="111" customFormat="1" ht="4.5" customHeight="1" thickBot="1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>
      <c r="A6" s="602"/>
      <c r="B6" s="2582" t="s">
        <v>26</v>
      </c>
      <c r="C6" s="2463"/>
      <c r="D6" s="2463"/>
      <c r="E6" s="2463"/>
      <c r="F6" s="2463"/>
      <c r="G6" s="2463"/>
      <c r="H6" s="2463"/>
      <c r="I6" s="2463"/>
      <c r="J6" s="2463"/>
      <c r="K6" s="2463"/>
      <c r="L6" s="2463"/>
      <c r="M6" s="2463"/>
      <c r="N6" s="2463"/>
      <c r="O6" s="2463"/>
      <c r="P6" s="2463"/>
      <c r="Q6" s="2463"/>
      <c r="R6" s="2463"/>
      <c r="S6" s="2463"/>
      <c r="T6" s="2463"/>
      <c r="U6" s="2463"/>
      <c r="V6" s="2463"/>
      <c r="W6" s="2583"/>
      <c r="X6" s="2462" t="s">
        <v>10</v>
      </c>
      <c r="Y6" s="2463"/>
      <c r="Z6" s="2463"/>
      <c r="AA6" s="2463"/>
      <c r="AB6" s="2583"/>
      <c r="AC6" s="2462" t="s">
        <v>27</v>
      </c>
      <c r="AD6" s="2463"/>
      <c r="AE6" s="2463"/>
      <c r="AF6" s="2463"/>
      <c r="AG6" s="2463"/>
      <c r="AH6" s="2463"/>
      <c r="AI6" s="2463"/>
      <c r="AJ6" s="2463"/>
      <c r="AK6" s="2463"/>
      <c r="AL6" s="2463"/>
      <c r="AM6" s="2463"/>
      <c r="AN6" s="2463"/>
      <c r="AO6" s="2583"/>
      <c r="AP6" s="2462" t="s">
        <v>28</v>
      </c>
      <c r="AQ6" s="2463"/>
      <c r="AR6" s="2463"/>
      <c r="AS6" s="2463"/>
      <c r="AT6" s="2463"/>
      <c r="AU6" s="2463"/>
      <c r="AV6" s="2463"/>
      <c r="AW6" s="2463"/>
      <c r="AX6" s="2463"/>
      <c r="AY6" s="2463"/>
      <c r="AZ6" s="2463"/>
      <c r="BA6" s="2463"/>
      <c r="BB6" s="2463"/>
      <c r="BC6" s="2463"/>
      <c r="BD6" s="2463"/>
      <c r="BE6" s="2463"/>
      <c r="BF6" s="2463"/>
      <c r="BG6" s="2463"/>
      <c r="BH6" s="2463"/>
      <c r="BI6" s="2463"/>
      <c r="BJ6" s="2463"/>
      <c r="BK6" s="2463"/>
      <c r="BL6" s="2463"/>
      <c r="BM6" s="2463"/>
      <c r="BN6" s="2463"/>
      <c r="BO6" s="2463"/>
      <c r="BP6" s="2463"/>
      <c r="BQ6" s="2463"/>
      <c r="BR6" s="2463"/>
      <c r="BS6" s="2463"/>
      <c r="BT6" s="2463"/>
      <c r="BU6" s="2463"/>
      <c r="BV6" s="2463"/>
      <c r="BW6" s="2463"/>
      <c r="BX6" s="2463"/>
      <c r="BY6" s="2463"/>
      <c r="BZ6" s="2463"/>
      <c r="CA6" s="2463"/>
      <c r="CB6" s="2583"/>
      <c r="CC6" s="2592" t="s">
        <v>3</v>
      </c>
      <c r="CD6" s="2593"/>
      <c r="CE6" s="2593"/>
      <c r="CF6" s="2593"/>
      <c r="CG6" s="2593"/>
      <c r="CH6" s="2593"/>
      <c r="CI6" s="2593"/>
      <c r="CJ6" s="2593"/>
      <c r="CK6" s="2593"/>
      <c r="CL6" s="2593"/>
      <c r="CM6" s="2593"/>
      <c r="CN6" s="2593"/>
      <c r="CO6" s="2593"/>
      <c r="CP6" s="2593"/>
      <c r="CQ6" s="2593"/>
      <c r="CR6" s="2593"/>
      <c r="CS6" s="2593"/>
      <c r="CT6" s="2593"/>
      <c r="CU6" s="2593"/>
      <c r="CV6" s="2593"/>
      <c r="CW6" s="2593"/>
      <c r="CX6" s="2593"/>
      <c r="CY6" s="2593"/>
      <c r="CZ6" s="2593"/>
      <c r="DA6" s="2593"/>
      <c r="DB6" s="2593"/>
      <c r="DC6" s="2593"/>
      <c r="DD6" s="2593"/>
      <c r="DE6" s="2593"/>
      <c r="DF6" s="2593"/>
      <c r="DG6" s="2593"/>
      <c r="DH6" s="2593"/>
      <c r="DI6" s="2593"/>
      <c r="DJ6" s="2593"/>
      <c r="DK6" s="2593"/>
      <c r="DL6" s="2593"/>
      <c r="DM6" s="2593"/>
      <c r="DN6" s="2593"/>
      <c r="DO6" s="2593"/>
      <c r="DP6" s="2593"/>
      <c r="DQ6" s="2593"/>
      <c r="DR6" s="2593"/>
      <c r="DS6" s="2593"/>
      <c r="DT6" s="2593"/>
      <c r="DU6" s="2593"/>
      <c r="DV6" s="2593"/>
      <c r="DW6" s="2593"/>
      <c r="DX6" s="2593"/>
      <c r="DY6" s="2593"/>
      <c r="DZ6" s="2593"/>
      <c r="EA6" s="2593"/>
      <c r="EB6" s="2593"/>
      <c r="EC6" s="2593"/>
      <c r="ED6" s="2593"/>
      <c r="EE6" s="2593"/>
      <c r="EF6" s="2593"/>
      <c r="EG6" s="2593"/>
      <c r="EH6" s="2593"/>
      <c r="EI6" s="2593"/>
      <c r="EJ6" s="2593"/>
      <c r="EK6" s="2593"/>
      <c r="EL6" s="2593"/>
      <c r="EM6" s="2593"/>
      <c r="EN6" s="2593"/>
      <c r="EO6" s="2593"/>
      <c r="EP6" s="2593"/>
      <c r="EQ6" s="2593"/>
      <c r="ER6" s="2593"/>
      <c r="ES6" s="2593"/>
      <c r="ET6" s="2593"/>
      <c r="EU6" s="2593"/>
      <c r="EV6" s="2593"/>
      <c r="EW6" s="2593"/>
      <c r="EX6" s="2593"/>
      <c r="EY6" s="2593"/>
      <c r="EZ6" s="2593"/>
      <c r="FA6" s="2593"/>
      <c r="FB6" s="2593"/>
      <c r="FC6" s="2594"/>
      <c r="FD6" s="2462" t="s">
        <v>29</v>
      </c>
      <c r="FE6" s="2463"/>
      <c r="FF6" s="2463"/>
      <c r="FG6" s="2463"/>
      <c r="FH6" s="2463"/>
      <c r="FI6" s="2463"/>
      <c r="FJ6" s="2463"/>
      <c r="FK6" s="2463"/>
      <c r="FL6" s="2463"/>
      <c r="FM6" s="2463"/>
      <c r="FN6" s="2463"/>
      <c r="FO6" s="2463"/>
      <c r="FP6" s="2463"/>
      <c r="FQ6" s="2463"/>
      <c r="FR6" s="2463"/>
      <c r="FS6" s="2463"/>
      <c r="FT6" s="2463"/>
      <c r="FU6" s="2463"/>
      <c r="FV6" s="2463"/>
      <c r="FW6" s="2463"/>
      <c r="FX6" s="2463"/>
      <c r="FY6" s="2463"/>
      <c r="FZ6" s="2463"/>
      <c r="GA6" s="2463"/>
      <c r="GB6" s="2463"/>
      <c r="GC6" s="2463"/>
      <c r="GD6" s="2463"/>
      <c r="GE6" s="2463"/>
      <c r="GF6" s="2463"/>
      <c r="GG6" s="2463"/>
      <c r="GH6" s="2463"/>
      <c r="GI6" s="2463"/>
      <c r="GJ6" s="2463"/>
      <c r="GK6" s="2463"/>
      <c r="GL6" s="2463"/>
      <c r="GM6" s="2463"/>
      <c r="GN6" s="2463"/>
      <c r="GO6" s="2463"/>
      <c r="GP6" s="2464"/>
      <c r="GQ6" s="263"/>
      <c r="GR6" s="2445" t="s">
        <v>1344</v>
      </c>
      <c r="GS6" s="2445"/>
      <c r="GT6" s="926"/>
      <c r="GU6" s="926"/>
    </row>
    <row r="7" spans="1:213" s="256" customFormat="1" ht="29.25" customHeight="1">
      <c r="A7" s="602"/>
      <c r="B7" s="2584"/>
      <c r="C7" s="2585"/>
      <c r="D7" s="2585"/>
      <c r="E7" s="2585"/>
      <c r="F7" s="2585"/>
      <c r="G7" s="2585"/>
      <c r="H7" s="2585"/>
      <c r="I7" s="2585"/>
      <c r="J7" s="2585"/>
      <c r="K7" s="2585"/>
      <c r="L7" s="2585"/>
      <c r="M7" s="2585"/>
      <c r="N7" s="2585"/>
      <c r="O7" s="2585"/>
      <c r="P7" s="2585"/>
      <c r="Q7" s="2585"/>
      <c r="R7" s="2585"/>
      <c r="S7" s="2585"/>
      <c r="T7" s="2585"/>
      <c r="U7" s="2585"/>
      <c r="V7" s="2585"/>
      <c r="W7" s="2586"/>
      <c r="X7" s="2590"/>
      <c r="Y7" s="2585"/>
      <c r="Z7" s="2585"/>
      <c r="AA7" s="2585"/>
      <c r="AB7" s="2586"/>
      <c r="AC7" s="2590"/>
      <c r="AD7" s="2585"/>
      <c r="AE7" s="2585"/>
      <c r="AF7" s="2585"/>
      <c r="AG7" s="2585"/>
      <c r="AH7" s="2585"/>
      <c r="AI7" s="2585"/>
      <c r="AJ7" s="2585"/>
      <c r="AK7" s="2585"/>
      <c r="AL7" s="2585"/>
      <c r="AM7" s="2585"/>
      <c r="AN7" s="2585"/>
      <c r="AO7" s="2586"/>
      <c r="AP7" s="2477" t="s">
        <v>60</v>
      </c>
      <c r="AQ7" s="2478"/>
      <c r="AR7" s="2478"/>
      <c r="AS7" s="2478"/>
      <c r="AT7" s="2478"/>
      <c r="AU7" s="2478"/>
      <c r="AV7" s="2478"/>
      <c r="AW7" s="2478"/>
      <c r="AX7" s="2478"/>
      <c r="AY7" s="2478"/>
      <c r="AZ7" s="2478"/>
      <c r="BA7" s="2478"/>
      <c r="BB7" s="2479"/>
      <c r="BC7" s="2477" t="s">
        <v>61</v>
      </c>
      <c r="BD7" s="2478"/>
      <c r="BE7" s="2478"/>
      <c r="BF7" s="2478"/>
      <c r="BG7" s="2478"/>
      <c r="BH7" s="2478"/>
      <c r="BI7" s="2478"/>
      <c r="BJ7" s="2478"/>
      <c r="BK7" s="2478"/>
      <c r="BL7" s="2478"/>
      <c r="BM7" s="2478"/>
      <c r="BN7" s="2478"/>
      <c r="BO7" s="2478"/>
      <c r="BP7" s="2477" t="s">
        <v>62</v>
      </c>
      <c r="BQ7" s="2478"/>
      <c r="BR7" s="2478"/>
      <c r="BS7" s="2478"/>
      <c r="BT7" s="2478"/>
      <c r="BU7" s="2478"/>
      <c r="BV7" s="2478"/>
      <c r="BW7" s="2478"/>
      <c r="BX7" s="2478"/>
      <c r="BY7" s="2478"/>
      <c r="BZ7" s="2478"/>
      <c r="CA7" s="2478"/>
      <c r="CB7" s="2479"/>
      <c r="CC7" s="2478" t="s">
        <v>32</v>
      </c>
      <c r="CD7" s="2478"/>
      <c r="CE7" s="2478"/>
      <c r="CF7" s="2478"/>
      <c r="CG7" s="2478"/>
      <c r="CH7" s="2478"/>
      <c r="CI7" s="2478"/>
      <c r="CJ7" s="2478"/>
      <c r="CK7" s="2478"/>
      <c r="CL7" s="2478"/>
      <c r="CM7" s="2478"/>
      <c r="CN7" s="2479"/>
      <c r="CO7" s="2477" t="s">
        <v>1498</v>
      </c>
      <c r="CP7" s="2621"/>
      <c r="CQ7" s="2622"/>
      <c r="CR7" s="2354" t="s">
        <v>63</v>
      </c>
      <c r="CS7" s="2355"/>
      <c r="CT7" s="2355"/>
      <c r="CU7" s="2355"/>
      <c r="CV7" s="2355"/>
      <c r="CW7" s="2355"/>
      <c r="CX7" s="2355"/>
      <c r="CY7" s="2355"/>
      <c r="CZ7" s="2355"/>
      <c r="DA7" s="2355"/>
      <c r="DB7" s="2355"/>
      <c r="DC7" s="2355"/>
      <c r="DD7" s="2355"/>
      <c r="DE7" s="2355"/>
      <c r="DF7" s="2355"/>
      <c r="DG7" s="2355"/>
      <c r="DH7" s="2355"/>
      <c r="DI7" s="2355"/>
      <c r="DJ7" s="2355"/>
      <c r="DK7" s="2355"/>
      <c r="DL7" s="2355"/>
      <c r="DM7" s="2355"/>
      <c r="DN7" s="2355"/>
      <c r="DO7" s="2355"/>
      <c r="DP7" s="2355"/>
      <c r="DQ7" s="2356"/>
      <c r="DR7" s="2477" t="s">
        <v>64</v>
      </c>
      <c r="DS7" s="2478"/>
      <c r="DT7" s="2478"/>
      <c r="DU7" s="2478"/>
      <c r="DV7" s="2478"/>
      <c r="DW7" s="2478"/>
      <c r="DX7" s="2478"/>
      <c r="DY7" s="2478"/>
      <c r="DZ7" s="2478"/>
      <c r="EA7" s="2478"/>
      <c r="EB7" s="2478"/>
      <c r="EC7" s="2478"/>
      <c r="ED7" s="2479"/>
      <c r="EE7" s="2354" t="s">
        <v>65</v>
      </c>
      <c r="EF7" s="2355"/>
      <c r="EG7" s="2355"/>
      <c r="EH7" s="2355"/>
      <c r="EI7" s="2355"/>
      <c r="EJ7" s="2355"/>
      <c r="EK7" s="2355"/>
      <c r="EL7" s="2355"/>
      <c r="EM7" s="2355"/>
      <c r="EN7" s="2355"/>
      <c r="EO7" s="2355"/>
      <c r="EP7" s="2355"/>
      <c r="EQ7" s="2355"/>
      <c r="ER7" s="2355"/>
      <c r="ES7" s="2355"/>
      <c r="ET7" s="2355"/>
      <c r="EU7" s="2355"/>
      <c r="EV7" s="2355"/>
      <c r="EW7" s="2355"/>
      <c r="EX7" s="2355"/>
      <c r="EY7" s="2355"/>
      <c r="EZ7" s="2355"/>
      <c r="FA7" s="2355"/>
      <c r="FB7" s="2355"/>
      <c r="FC7" s="2355"/>
      <c r="FD7" s="2477" t="s">
        <v>60</v>
      </c>
      <c r="FE7" s="2478"/>
      <c r="FF7" s="2478"/>
      <c r="FG7" s="2478"/>
      <c r="FH7" s="2478"/>
      <c r="FI7" s="2478"/>
      <c r="FJ7" s="2478"/>
      <c r="FK7" s="2478"/>
      <c r="FL7" s="2478"/>
      <c r="FM7" s="2478"/>
      <c r="FN7" s="2478"/>
      <c r="FO7" s="2478"/>
      <c r="FP7" s="2479"/>
      <c r="FQ7" s="2477" t="s">
        <v>61</v>
      </c>
      <c r="FR7" s="2478"/>
      <c r="FS7" s="2478"/>
      <c r="FT7" s="2478"/>
      <c r="FU7" s="2478"/>
      <c r="FV7" s="2478"/>
      <c r="FW7" s="2478"/>
      <c r="FX7" s="2478"/>
      <c r="FY7" s="2478"/>
      <c r="FZ7" s="2478"/>
      <c r="GA7" s="2478"/>
      <c r="GB7" s="2478"/>
      <c r="GC7" s="2478"/>
      <c r="GD7" s="2477" t="s">
        <v>62</v>
      </c>
      <c r="GE7" s="2478"/>
      <c r="GF7" s="2478"/>
      <c r="GG7" s="2478"/>
      <c r="GH7" s="2478"/>
      <c r="GI7" s="2478"/>
      <c r="GJ7" s="2478"/>
      <c r="GK7" s="2478"/>
      <c r="GL7" s="2478"/>
      <c r="GM7" s="2478"/>
      <c r="GN7" s="2478"/>
      <c r="GO7" s="2478"/>
      <c r="GP7" s="2483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>
      <c r="A8" s="602"/>
      <c r="B8" s="2587"/>
      <c r="C8" s="2588"/>
      <c r="D8" s="2588"/>
      <c r="E8" s="2588"/>
      <c r="F8" s="2588"/>
      <c r="G8" s="2588"/>
      <c r="H8" s="2588"/>
      <c r="I8" s="2588"/>
      <c r="J8" s="2588"/>
      <c r="K8" s="2588"/>
      <c r="L8" s="2588"/>
      <c r="M8" s="2588"/>
      <c r="N8" s="2588"/>
      <c r="O8" s="2588"/>
      <c r="P8" s="2588"/>
      <c r="Q8" s="2588"/>
      <c r="R8" s="2588"/>
      <c r="S8" s="2588"/>
      <c r="T8" s="2588"/>
      <c r="U8" s="2588"/>
      <c r="V8" s="2588"/>
      <c r="W8" s="2589"/>
      <c r="X8" s="2591"/>
      <c r="Y8" s="2588"/>
      <c r="Z8" s="2588"/>
      <c r="AA8" s="2588"/>
      <c r="AB8" s="2589"/>
      <c r="AC8" s="2591"/>
      <c r="AD8" s="2588"/>
      <c r="AE8" s="2588"/>
      <c r="AF8" s="2588"/>
      <c r="AG8" s="2588"/>
      <c r="AH8" s="2588"/>
      <c r="AI8" s="2588"/>
      <c r="AJ8" s="2588"/>
      <c r="AK8" s="2588"/>
      <c r="AL8" s="2588"/>
      <c r="AM8" s="2588"/>
      <c r="AN8" s="2588"/>
      <c r="AO8" s="2589"/>
      <c r="AP8" s="2480"/>
      <c r="AQ8" s="2481"/>
      <c r="AR8" s="2481"/>
      <c r="AS8" s="2481"/>
      <c r="AT8" s="2481"/>
      <c r="AU8" s="2481"/>
      <c r="AV8" s="2481"/>
      <c r="AW8" s="2481"/>
      <c r="AX8" s="2481"/>
      <c r="AY8" s="2481"/>
      <c r="AZ8" s="2481"/>
      <c r="BA8" s="2481"/>
      <c r="BB8" s="2482"/>
      <c r="BC8" s="2480"/>
      <c r="BD8" s="2481"/>
      <c r="BE8" s="2481"/>
      <c r="BF8" s="2481"/>
      <c r="BG8" s="2481"/>
      <c r="BH8" s="2481"/>
      <c r="BI8" s="2481"/>
      <c r="BJ8" s="2481"/>
      <c r="BK8" s="2481"/>
      <c r="BL8" s="2481"/>
      <c r="BM8" s="2481"/>
      <c r="BN8" s="2481"/>
      <c r="BO8" s="2481"/>
      <c r="BP8" s="2480"/>
      <c r="BQ8" s="2481"/>
      <c r="BR8" s="2481"/>
      <c r="BS8" s="2481"/>
      <c r="BT8" s="2481"/>
      <c r="BU8" s="2481"/>
      <c r="BV8" s="2481"/>
      <c r="BW8" s="2481"/>
      <c r="BX8" s="2481"/>
      <c r="BY8" s="2481"/>
      <c r="BZ8" s="2481"/>
      <c r="CA8" s="2481"/>
      <c r="CB8" s="2482"/>
      <c r="CC8" s="2480"/>
      <c r="CD8" s="2481"/>
      <c r="CE8" s="2481"/>
      <c r="CF8" s="2481"/>
      <c r="CG8" s="2481"/>
      <c r="CH8" s="2481"/>
      <c r="CI8" s="2481"/>
      <c r="CJ8" s="2481"/>
      <c r="CK8" s="2481"/>
      <c r="CL8" s="2481"/>
      <c r="CM8" s="2481"/>
      <c r="CN8" s="2482"/>
      <c r="CO8" s="2623"/>
      <c r="CP8" s="2624"/>
      <c r="CQ8" s="2625"/>
      <c r="CR8" s="2395" t="s">
        <v>60</v>
      </c>
      <c r="CS8" s="2396"/>
      <c r="CT8" s="2396"/>
      <c r="CU8" s="2396"/>
      <c r="CV8" s="2396"/>
      <c r="CW8" s="2396"/>
      <c r="CX8" s="2396"/>
      <c r="CY8" s="2396"/>
      <c r="CZ8" s="2396"/>
      <c r="DA8" s="2396"/>
      <c r="DB8" s="2396"/>
      <c r="DC8" s="2396"/>
      <c r="DD8" s="2397"/>
      <c r="DE8" s="2395" t="s">
        <v>61</v>
      </c>
      <c r="DF8" s="2396"/>
      <c r="DG8" s="2396"/>
      <c r="DH8" s="2396"/>
      <c r="DI8" s="2396"/>
      <c r="DJ8" s="2396"/>
      <c r="DK8" s="2396"/>
      <c r="DL8" s="2396"/>
      <c r="DM8" s="2396"/>
      <c r="DN8" s="2396"/>
      <c r="DO8" s="2396"/>
      <c r="DP8" s="2396"/>
      <c r="DQ8" s="2397"/>
      <c r="DR8" s="2480"/>
      <c r="DS8" s="2481"/>
      <c r="DT8" s="2481"/>
      <c r="DU8" s="2481"/>
      <c r="DV8" s="2481"/>
      <c r="DW8" s="2481"/>
      <c r="DX8" s="2481"/>
      <c r="DY8" s="2481"/>
      <c r="DZ8" s="2481"/>
      <c r="EA8" s="2481"/>
      <c r="EB8" s="2481"/>
      <c r="EC8" s="2481"/>
      <c r="ED8" s="2482"/>
      <c r="EE8" s="2395" t="s">
        <v>60</v>
      </c>
      <c r="EF8" s="2396"/>
      <c r="EG8" s="2396"/>
      <c r="EH8" s="2396"/>
      <c r="EI8" s="2396"/>
      <c r="EJ8" s="2396"/>
      <c r="EK8" s="2396"/>
      <c r="EL8" s="2396"/>
      <c r="EM8" s="2396"/>
      <c r="EN8" s="2396"/>
      <c r="EO8" s="2396"/>
      <c r="EP8" s="2397"/>
      <c r="EQ8" s="2395" t="s">
        <v>61</v>
      </c>
      <c r="ER8" s="2396"/>
      <c r="ES8" s="2396"/>
      <c r="ET8" s="2396"/>
      <c r="EU8" s="2396"/>
      <c r="EV8" s="2396"/>
      <c r="EW8" s="2396"/>
      <c r="EX8" s="2396"/>
      <c r="EY8" s="2396"/>
      <c r="EZ8" s="2396"/>
      <c r="FA8" s="2396"/>
      <c r="FB8" s="2396"/>
      <c r="FC8" s="2396"/>
      <c r="FD8" s="2480"/>
      <c r="FE8" s="2481"/>
      <c r="FF8" s="2481"/>
      <c r="FG8" s="2481"/>
      <c r="FH8" s="2481"/>
      <c r="FI8" s="2481"/>
      <c r="FJ8" s="2481"/>
      <c r="FK8" s="2481"/>
      <c r="FL8" s="2481"/>
      <c r="FM8" s="2481"/>
      <c r="FN8" s="2481"/>
      <c r="FO8" s="2481"/>
      <c r="FP8" s="2482"/>
      <c r="FQ8" s="2480"/>
      <c r="FR8" s="2481"/>
      <c r="FS8" s="2481"/>
      <c r="FT8" s="2481"/>
      <c r="FU8" s="2481"/>
      <c r="FV8" s="2481"/>
      <c r="FW8" s="2481"/>
      <c r="FX8" s="2481"/>
      <c r="FY8" s="2481"/>
      <c r="FZ8" s="2481"/>
      <c r="GA8" s="2481"/>
      <c r="GB8" s="2481"/>
      <c r="GC8" s="2481"/>
      <c r="GD8" s="2480"/>
      <c r="GE8" s="2481"/>
      <c r="GF8" s="2481"/>
      <c r="GG8" s="2481"/>
      <c r="GH8" s="2481"/>
      <c r="GI8" s="2481"/>
      <c r="GJ8" s="2481"/>
      <c r="GK8" s="2481"/>
      <c r="GL8" s="2481"/>
      <c r="GM8" s="2481"/>
      <c r="GN8" s="2481"/>
      <c r="GO8" s="2481"/>
      <c r="GP8" s="2484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>
      <c r="A9" s="600"/>
      <c r="B9" s="2604">
        <v>1</v>
      </c>
      <c r="C9" s="2460"/>
      <c r="D9" s="2460"/>
      <c r="E9" s="2460"/>
      <c r="F9" s="2460"/>
      <c r="G9" s="2460"/>
      <c r="H9" s="2460"/>
      <c r="I9" s="2460"/>
      <c r="J9" s="2460"/>
      <c r="K9" s="2460"/>
      <c r="L9" s="2460"/>
      <c r="M9" s="2460"/>
      <c r="N9" s="2460"/>
      <c r="O9" s="2460"/>
      <c r="P9" s="2460"/>
      <c r="Q9" s="2460"/>
      <c r="R9" s="2460"/>
      <c r="S9" s="2460"/>
      <c r="T9" s="2460"/>
      <c r="U9" s="2460"/>
      <c r="V9" s="2460"/>
      <c r="W9" s="2461"/>
      <c r="X9" s="2459">
        <v>2</v>
      </c>
      <c r="Y9" s="2460"/>
      <c r="Z9" s="2460"/>
      <c r="AA9" s="2460"/>
      <c r="AB9" s="2461"/>
      <c r="AC9" s="2459">
        <v>3</v>
      </c>
      <c r="AD9" s="2460"/>
      <c r="AE9" s="2460"/>
      <c r="AF9" s="2460"/>
      <c r="AG9" s="2460"/>
      <c r="AH9" s="2460"/>
      <c r="AI9" s="2460"/>
      <c r="AJ9" s="2460"/>
      <c r="AK9" s="2460"/>
      <c r="AL9" s="2460"/>
      <c r="AM9" s="2460"/>
      <c r="AN9" s="2460"/>
      <c r="AO9" s="2460"/>
      <c r="AP9" s="2459">
        <v>4</v>
      </c>
      <c r="AQ9" s="2460"/>
      <c r="AR9" s="2460"/>
      <c r="AS9" s="2460"/>
      <c r="AT9" s="2460"/>
      <c r="AU9" s="2460"/>
      <c r="AV9" s="2460"/>
      <c r="AW9" s="2460"/>
      <c r="AX9" s="2460"/>
      <c r="AY9" s="2460"/>
      <c r="AZ9" s="2460"/>
      <c r="BA9" s="2460"/>
      <c r="BB9" s="2461"/>
      <c r="BC9" s="2459">
        <v>5</v>
      </c>
      <c r="BD9" s="2460"/>
      <c r="BE9" s="2460"/>
      <c r="BF9" s="2460"/>
      <c r="BG9" s="2460"/>
      <c r="BH9" s="2460"/>
      <c r="BI9" s="2460"/>
      <c r="BJ9" s="2460"/>
      <c r="BK9" s="2460"/>
      <c r="BL9" s="2460"/>
      <c r="BM9" s="2460"/>
      <c r="BN9" s="2460"/>
      <c r="BO9" s="2461"/>
      <c r="BP9" s="2459">
        <v>6</v>
      </c>
      <c r="BQ9" s="2460"/>
      <c r="BR9" s="2460"/>
      <c r="BS9" s="2460"/>
      <c r="BT9" s="2460"/>
      <c r="BU9" s="2460"/>
      <c r="BV9" s="2460"/>
      <c r="BW9" s="2460"/>
      <c r="BX9" s="2460"/>
      <c r="BY9" s="2460"/>
      <c r="BZ9" s="2460"/>
      <c r="CA9" s="2460"/>
      <c r="CB9" s="2461"/>
      <c r="CC9" s="2459">
        <v>7</v>
      </c>
      <c r="CD9" s="2460"/>
      <c r="CE9" s="2460"/>
      <c r="CF9" s="2460"/>
      <c r="CG9" s="2460"/>
      <c r="CH9" s="2460"/>
      <c r="CI9" s="2460"/>
      <c r="CJ9" s="2460"/>
      <c r="CK9" s="2460"/>
      <c r="CL9" s="2460"/>
      <c r="CM9" s="2460"/>
      <c r="CN9" s="2461"/>
      <c r="CO9" s="2459">
        <v>8</v>
      </c>
      <c r="CP9" s="2578"/>
      <c r="CQ9" s="2579"/>
      <c r="CR9" s="2459">
        <v>9</v>
      </c>
      <c r="CS9" s="2460"/>
      <c r="CT9" s="2460"/>
      <c r="CU9" s="2460"/>
      <c r="CV9" s="2460"/>
      <c r="CW9" s="2460"/>
      <c r="CX9" s="2460"/>
      <c r="CY9" s="2460"/>
      <c r="CZ9" s="2460"/>
      <c r="DA9" s="2460"/>
      <c r="DB9" s="2460"/>
      <c r="DC9" s="2460"/>
      <c r="DD9" s="2461"/>
      <c r="DE9" s="2459">
        <v>10</v>
      </c>
      <c r="DF9" s="2460"/>
      <c r="DG9" s="2460"/>
      <c r="DH9" s="2460"/>
      <c r="DI9" s="2460"/>
      <c r="DJ9" s="2460"/>
      <c r="DK9" s="2460"/>
      <c r="DL9" s="2460"/>
      <c r="DM9" s="2460"/>
      <c r="DN9" s="2460"/>
      <c r="DO9" s="2460"/>
      <c r="DP9" s="2460"/>
      <c r="DQ9" s="2461"/>
      <c r="DR9" s="2459">
        <v>11</v>
      </c>
      <c r="DS9" s="2460"/>
      <c r="DT9" s="2460"/>
      <c r="DU9" s="2460"/>
      <c r="DV9" s="2460"/>
      <c r="DW9" s="2460"/>
      <c r="DX9" s="2460"/>
      <c r="DY9" s="2460"/>
      <c r="DZ9" s="2460"/>
      <c r="EA9" s="2460"/>
      <c r="EB9" s="2460"/>
      <c r="EC9" s="2460"/>
      <c r="ED9" s="2461"/>
      <c r="EE9" s="2459">
        <v>12</v>
      </c>
      <c r="EF9" s="2460"/>
      <c r="EG9" s="2460"/>
      <c r="EH9" s="2460"/>
      <c r="EI9" s="2460"/>
      <c r="EJ9" s="2460"/>
      <c r="EK9" s="2460"/>
      <c r="EL9" s="2460"/>
      <c r="EM9" s="2460"/>
      <c r="EN9" s="2460"/>
      <c r="EO9" s="2460"/>
      <c r="EP9" s="2461"/>
      <c r="EQ9" s="2459">
        <v>13</v>
      </c>
      <c r="ER9" s="2460"/>
      <c r="ES9" s="2460"/>
      <c r="ET9" s="2460"/>
      <c r="EU9" s="2460"/>
      <c r="EV9" s="2460"/>
      <c r="EW9" s="2460"/>
      <c r="EX9" s="2460"/>
      <c r="EY9" s="2460"/>
      <c r="EZ9" s="2460"/>
      <c r="FA9" s="2460"/>
      <c r="FB9" s="2460"/>
      <c r="FC9" s="2461"/>
      <c r="FD9" s="2459">
        <v>14</v>
      </c>
      <c r="FE9" s="2460"/>
      <c r="FF9" s="2460"/>
      <c r="FG9" s="2460"/>
      <c r="FH9" s="2460"/>
      <c r="FI9" s="2460"/>
      <c r="FJ9" s="2460"/>
      <c r="FK9" s="2460"/>
      <c r="FL9" s="2460"/>
      <c r="FM9" s="2460"/>
      <c r="FN9" s="2460"/>
      <c r="FO9" s="2460"/>
      <c r="FP9" s="2461"/>
      <c r="FQ9" s="2459">
        <v>15</v>
      </c>
      <c r="FR9" s="2460"/>
      <c r="FS9" s="2460"/>
      <c r="FT9" s="2460"/>
      <c r="FU9" s="2460"/>
      <c r="FV9" s="2460"/>
      <c r="FW9" s="2460"/>
      <c r="FX9" s="2460"/>
      <c r="FY9" s="2460"/>
      <c r="FZ9" s="2460"/>
      <c r="GA9" s="2460"/>
      <c r="GB9" s="2460"/>
      <c r="GC9" s="2461"/>
      <c r="GD9" s="2459">
        <v>16</v>
      </c>
      <c r="GE9" s="2460"/>
      <c r="GF9" s="2460"/>
      <c r="GG9" s="2460"/>
      <c r="GH9" s="2460"/>
      <c r="GI9" s="2460"/>
      <c r="GJ9" s="2460"/>
      <c r="GK9" s="2460"/>
      <c r="GL9" s="2460"/>
      <c r="GM9" s="2460"/>
      <c r="GN9" s="2460"/>
      <c r="GO9" s="2460"/>
      <c r="GP9" s="2606"/>
      <c r="GQ9" s="264"/>
      <c r="GR9" s="264"/>
      <c r="GS9" s="243"/>
      <c r="GT9" s="924"/>
      <c r="GU9" s="924"/>
    </row>
    <row r="10" spans="1:213" ht="26.25" customHeight="1">
      <c r="B10" s="2595" t="s">
        <v>66</v>
      </c>
      <c r="C10" s="2596"/>
      <c r="D10" s="2596"/>
      <c r="E10" s="2596"/>
      <c r="F10" s="2596"/>
      <c r="G10" s="2596"/>
      <c r="H10" s="2596"/>
      <c r="I10" s="2596"/>
      <c r="J10" s="2596"/>
      <c r="K10" s="2596"/>
      <c r="L10" s="2596"/>
      <c r="M10" s="2596"/>
      <c r="N10" s="2596"/>
      <c r="O10" s="2596"/>
      <c r="P10" s="2596"/>
      <c r="Q10" s="2596"/>
      <c r="R10" s="2596"/>
      <c r="S10" s="2596"/>
      <c r="T10" s="2596"/>
      <c r="U10" s="2596"/>
      <c r="V10" s="2596"/>
      <c r="W10" s="2597"/>
      <c r="X10" s="2601">
        <v>5200</v>
      </c>
      <c r="Y10" s="2602"/>
      <c r="Z10" s="2602"/>
      <c r="AA10" s="2602"/>
      <c r="AB10" s="2603"/>
      <c r="AC10" s="2607" t="s">
        <v>1482</v>
      </c>
      <c r="AD10" s="2608"/>
      <c r="AE10" s="2608"/>
      <c r="AF10" s="2608"/>
      <c r="AG10" s="2608"/>
      <c r="AH10" s="2608"/>
      <c r="AI10" s="2608"/>
      <c r="AJ10" s="2608"/>
      <c r="AK10" s="2608"/>
      <c r="AL10" s="2608"/>
      <c r="AM10" s="2608"/>
      <c r="AN10" s="2608"/>
      <c r="AO10" s="2609"/>
      <c r="AP10" s="2616">
        <f>SUM(AP15,AP30,AP37)</f>
        <v>65846654</v>
      </c>
      <c r="AQ10" s="2447"/>
      <c r="AR10" s="2447"/>
      <c r="AS10" s="2447"/>
      <c r="AT10" s="2447"/>
      <c r="AU10" s="2447"/>
      <c r="AV10" s="2447"/>
      <c r="AW10" s="2447"/>
      <c r="AX10" s="2447"/>
      <c r="AY10" s="2447"/>
      <c r="AZ10" s="2447"/>
      <c r="BA10" s="2447"/>
      <c r="BB10" s="2570"/>
      <c r="BC10" s="2456" t="s">
        <v>39</v>
      </c>
      <c r="BD10" s="2456"/>
      <c r="BE10" s="2447">
        <f>SUM(BE15,BE30,BE37)</f>
        <v>11340404</v>
      </c>
      <c r="BF10" s="2447"/>
      <c r="BG10" s="2447"/>
      <c r="BH10" s="2447"/>
      <c r="BI10" s="2447"/>
      <c r="BJ10" s="2447"/>
      <c r="BK10" s="2447"/>
      <c r="BL10" s="2447"/>
      <c r="BM10" s="2447"/>
      <c r="BN10" s="2475" t="s">
        <v>40</v>
      </c>
      <c r="BO10" s="2475"/>
      <c r="BP10" s="2446">
        <f>SUM(BP15,BP30,BP37)</f>
        <v>54506250</v>
      </c>
      <c r="BQ10" s="2447"/>
      <c r="BR10" s="2447"/>
      <c r="BS10" s="2447"/>
      <c r="BT10" s="2447"/>
      <c r="BU10" s="2447"/>
      <c r="BV10" s="2447"/>
      <c r="BW10" s="2447"/>
      <c r="BX10" s="2447"/>
      <c r="BY10" s="2447"/>
      <c r="BZ10" s="2447"/>
      <c r="CA10" s="2447"/>
      <c r="CB10" s="2570"/>
      <c r="CC10" s="2446">
        <f>SUM(CC15,CC30,CC37)</f>
        <v>13926578</v>
      </c>
      <c r="CD10" s="2447"/>
      <c r="CE10" s="2447"/>
      <c r="CF10" s="2447"/>
      <c r="CG10" s="2447"/>
      <c r="CH10" s="2447"/>
      <c r="CI10" s="2447"/>
      <c r="CJ10" s="2447"/>
      <c r="CK10" s="2447"/>
      <c r="CL10" s="2447"/>
      <c r="CM10" s="2447"/>
      <c r="CN10" s="2570"/>
      <c r="CO10" s="2576" t="s">
        <v>39</v>
      </c>
      <c r="CP10" s="2472">
        <f>CP15+CP30+CP37</f>
        <v>685146</v>
      </c>
      <c r="CQ10" s="2573" t="s">
        <v>40</v>
      </c>
      <c r="CR10" s="2455" t="s">
        <v>39</v>
      </c>
      <c r="CS10" s="2456"/>
      <c r="CT10" s="2447">
        <f>SUM(CT15,CT30,CT37)</f>
        <v>199832</v>
      </c>
      <c r="CU10" s="2447"/>
      <c r="CV10" s="2447"/>
      <c r="CW10" s="2447"/>
      <c r="CX10" s="2447"/>
      <c r="CY10" s="2447"/>
      <c r="CZ10" s="2447"/>
      <c r="DA10" s="2447"/>
      <c r="DB10" s="2447"/>
      <c r="DC10" s="2475" t="s">
        <v>40</v>
      </c>
      <c r="DD10" s="2571"/>
      <c r="DE10" s="2446">
        <f>SUM(DE15,DE30,DE37)</f>
        <v>61696</v>
      </c>
      <c r="DF10" s="2447"/>
      <c r="DG10" s="2447"/>
      <c r="DH10" s="2447"/>
      <c r="DI10" s="2447"/>
      <c r="DJ10" s="2447"/>
      <c r="DK10" s="2447"/>
      <c r="DL10" s="2447"/>
      <c r="DM10" s="2447"/>
      <c r="DN10" s="2447"/>
      <c r="DO10" s="2447"/>
      <c r="DP10" s="2447"/>
      <c r="DQ10" s="2570"/>
      <c r="DR10" s="2456" t="s">
        <v>39</v>
      </c>
      <c r="DS10" s="2456"/>
      <c r="DT10" s="2447">
        <f>SUM(DT15,DT30,DT37)</f>
        <v>5251863</v>
      </c>
      <c r="DU10" s="2447"/>
      <c r="DV10" s="2447"/>
      <c r="DW10" s="2447"/>
      <c r="DX10" s="2447"/>
      <c r="DY10" s="2447"/>
      <c r="DZ10" s="2447"/>
      <c r="EA10" s="2447"/>
      <c r="EB10" s="2447"/>
      <c r="EC10" s="2475" t="s">
        <v>40</v>
      </c>
      <c r="ED10" s="2475"/>
      <c r="EE10" s="2580">
        <f>SUM(EE15,EE30,EE37)</f>
        <v>0</v>
      </c>
      <c r="EF10" s="2580"/>
      <c r="EG10" s="2580"/>
      <c r="EH10" s="2580"/>
      <c r="EI10" s="2580"/>
      <c r="EJ10" s="2580"/>
      <c r="EK10" s="2580"/>
      <c r="EL10" s="2580"/>
      <c r="EM10" s="2580"/>
      <c r="EN10" s="2580"/>
      <c r="EO10" s="2580"/>
      <c r="EP10" s="2580"/>
      <c r="EQ10" s="2580">
        <f>SUM(EQ15,EQ30,EQ37)</f>
        <v>0</v>
      </c>
      <c r="ER10" s="2580"/>
      <c r="ES10" s="2580"/>
      <c r="ET10" s="2580"/>
      <c r="EU10" s="2580"/>
      <c r="EV10" s="2580"/>
      <c r="EW10" s="2580"/>
      <c r="EX10" s="2580"/>
      <c r="EY10" s="2580"/>
      <c r="EZ10" s="2580"/>
      <c r="FA10" s="2580"/>
      <c r="FB10" s="2580"/>
      <c r="FC10" s="2580"/>
      <c r="FD10" s="2580">
        <f>AP10+CC10-CT10+EE10</f>
        <v>79573400</v>
      </c>
      <c r="FE10" s="2580"/>
      <c r="FF10" s="2580"/>
      <c r="FG10" s="2580"/>
      <c r="FH10" s="2580"/>
      <c r="FI10" s="2580"/>
      <c r="FJ10" s="2580"/>
      <c r="FK10" s="2580"/>
      <c r="FL10" s="2580"/>
      <c r="FM10" s="2580"/>
      <c r="FN10" s="2580"/>
      <c r="FO10" s="2580"/>
      <c r="FP10" s="2580"/>
      <c r="FQ10" s="2456" t="s">
        <v>39</v>
      </c>
      <c r="FR10" s="2456"/>
      <c r="FS10" s="2447">
        <f>BE10-DE10+DT10+EQ10+CP10</f>
        <v>17215717</v>
      </c>
      <c r="FT10" s="2447"/>
      <c r="FU10" s="2447"/>
      <c r="FV10" s="2447"/>
      <c r="FW10" s="2447"/>
      <c r="FX10" s="2447"/>
      <c r="FY10" s="2447"/>
      <c r="FZ10" s="2447"/>
      <c r="GA10" s="2447"/>
      <c r="GB10" s="2475" t="s">
        <v>40</v>
      </c>
      <c r="GC10" s="2475"/>
      <c r="GD10" s="2446">
        <f>Ф1!DJ28-Ф1!DJ32-Ф1!DJ33</f>
        <v>62357682</v>
      </c>
      <c r="GE10" s="2447"/>
      <c r="GF10" s="2447"/>
      <c r="GG10" s="2447"/>
      <c r="GH10" s="2447"/>
      <c r="GI10" s="2447"/>
      <c r="GJ10" s="2447"/>
      <c r="GK10" s="2447"/>
      <c r="GL10" s="2447"/>
      <c r="GM10" s="2447"/>
      <c r="GN10" s="2447"/>
      <c r="GO10" s="2447"/>
      <c r="GP10" s="2448"/>
      <c r="GQ10" s="119"/>
      <c r="GR10" s="1945">
        <f>AP10-BE10-BP10</f>
        <v>0</v>
      </c>
      <c r="GS10" s="1945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>
      <c r="B11" s="2598"/>
      <c r="C11" s="2599"/>
      <c r="D11" s="2599"/>
      <c r="E11" s="2599"/>
      <c r="F11" s="2599"/>
      <c r="G11" s="2599"/>
      <c r="H11" s="2599"/>
      <c r="I11" s="2599"/>
      <c r="J11" s="2599"/>
      <c r="K11" s="2599"/>
      <c r="L11" s="2599"/>
      <c r="M11" s="2599"/>
      <c r="N11" s="2599"/>
      <c r="O11" s="2599"/>
      <c r="P11" s="2599"/>
      <c r="Q11" s="2599"/>
      <c r="R11" s="2599"/>
      <c r="S11" s="2599"/>
      <c r="T11" s="2599"/>
      <c r="U11" s="2599"/>
      <c r="V11" s="2599"/>
      <c r="W11" s="2600"/>
      <c r="X11" s="2547"/>
      <c r="Y11" s="2548"/>
      <c r="Z11" s="2548"/>
      <c r="AA11" s="2548"/>
      <c r="AB11" s="2549"/>
      <c r="AC11" s="2610"/>
      <c r="AD11" s="2611"/>
      <c r="AE11" s="2611"/>
      <c r="AF11" s="2611"/>
      <c r="AG11" s="2611"/>
      <c r="AH11" s="2611"/>
      <c r="AI11" s="2611"/>
      <c r="AJ11" s="2611"/>
      <c r="AK11" s="2611"/>
      <c r="AL11" s="2611"/>
      <c r="AM11" s="2611"/>
      <c r="AN11" s="2611"/>
      <c r="AO11" s="2612"/>
      <c r="AP11" s="2617"/>
      <c r="AQ11" s="2450"/>
      <c r="AR11" s="2450"/>
      <c r="AS11" s="2450"/>
      <c r="AT11" s="2450"/>
      <c r="AU11" s="2450"/>
      <c r="AV11" s="2450"/>
      <c r="AW11" s="2450"/>
      <c r="AX11" s="2450"/>
      <c r="AY11" s="2450"/>
      <c r="AZ11" s="2450"/>
      <c r="BA11" s="2450"/>
      <c r="BB11" s="2470"/>
      <c r="BC11" s="2458"/>
      <c r="BD11" s="2458"/>
      <c r="BE11" s="2472"/>
      <c r="BF11" s="2472"/>
      <c r="BG11" s="2472"/>
      <c r="BH11" s="2472"/>
      <c r="BI11" s="2472"/>
      <c r="BJ11" s="2472"/>
      <c r="BK11" s="2472"/>
      <c r="BL11" s="2472"/>
      <c r="BM11" s="2472"/>
      <c r="BN11" s="2476"/>
      <c r="BO11" s="2476"/>
      <c r="BP11" s="2449"/>
      <c r="BQ11" s="2450"/>
      <c r="BR11" s="2450"/>
      <c r="BS11" s="2450"/>
      <c r="BT11" s="2450"/>
      <c r="BU11" s="2450"/>
      <c r="BV11" s="2450"/>
      <c r="BW11" s="2450"/>
      <c r="BX11" s="2450"/>
      <c r="BY11" s="2450"/>
      <c r="BZ11" s="2450"/>
      <c r="CA11" s="2450"/>
      <c r="CB11" s="2470"/>
      <c r="CC11" s="2449"/>
      <c r="CD11" s="2450"/>
      <c r="CE11" s="2450"/>
      <c r="CF11" s="2450"/>
      <c r="CG11" s="2450"/>
      <c r="CH11" s="2450"/>
      <c r="CI11" s="2450"/>
      <c r="CJ11" s="2450"/>
      <c r="CK11" s="2450"/>
      <c r="CL11" s="2450"/>
      <c r="CM11" s="2450"/>
      <c r="CN11" s="2470"/>
      <c r="CO11" s="2577"/>
      <c r="CP11" s="2575"/>
      <c r="CQ11" s="2574"/>
      <c r="CR11" s="2457"/>
      <c r="CS11" s="2458"/>
      <c r="CT11" s="2472"/>
      <c r="CU11" s="2472"/>
      <c r="CV11" s="2472"/>
      <c r="CW11" s="2472"/>
      <c r="CX11" s="2472"/>
      <c r="CY11" s="2472"/>
      <c r="CZ11" s="2472"/>
      <c r="DA11" s="2472"/>
      <c r="DB11" s="2472"/>
      <c r="DC11" s="2476"/>
      <c r="DD11" s="2572"/>
      <c r="DE11" s="2449"/>
      <c r="DF11" s="2450"/>
      <c r="DG11" s="2450"/>
      <c r="DH11" s="2450"/>
      <c r="DI11" s="2450"/>
      <c r="DJ11" s="2450"/>
      <c r="DK11" s="2450"/>
      <c r="DL11" s="2450"/>
      <c r="DM11" s="2450"/>
      <c r="DN11" s="2450"/>
      <c r="DO11" s="2450"/>
      <c r="DP11" s="2450"/>
      <c r="DQ11" s="2470"/>
      <c r="DR11" s="2458"/>
      <c r="DS11" s="2458"/>
      <c r="DT11" s="2472"/>
      <c r="DU11" s="2472"/>
      <c r="DV11" s="2472"/>
      <c r="DW11" s="2472"/>
      <c r="DX11" s="2472"/>
      <c r="DY11" s="2472"/>
      <c r="DZ11" s="2472"/>
      <c r="EA11" s="2472"/>
      <c r="EB11" s="2472"/>
      <c r="EC11" s="2476"/>
      <c r="ED11" s="2476"/>
      <c r="EE11" s="2474"/>
      <c r="EF11" s="2474"/>
      <c r="EG11" s="2474"/>
      <c r="EH11" s="2474"/>
      <c r="EI11" s="2474"/>
      <c r="EJ11" s="2474"/>
      <c r="EK11" s="2474"/>
      <c r="EL11" s="2474"/>
      <c r="EM11" s="2474"/>
      <c r="EN11" s="2474"/>
      <c r="EO11" s="2474"/>
      <c r="EP11" s="2474"/>
      <c r="EQ11" s="2474"/>
      <c r="ER11" s="2474"/>
      <c r="ES11" s="2474"/>
      <c r="ET11" s="2474"/>
      <c r="EU11" s="2474"/>
      <c r="EV11" s="2474"/>
      <c r="EW11" s="2474"/>
      <c r="EX11" s="2474"/>
      <c r="EY11" s="2474"/>
      <c r="EZ11" s="2474"/>
      <c r="FA11" s="2474"/>
      <c r="FB11" s="2474"/>
      <c r="FC11" s="2474"/>
      <c r="FD11" s="2474"/>
      <c r="FE11" s="2474"/>
      <c r="FF11" s="2474"/>
      <c r="FG11" s="2474"/>
      <c r="FH11" s="2474"/>
      <c r="FI11" s="2474"/>
      <c r="FJ11" s="2474"/>
      <c r="FK11" s="2474"/>
      <c r="FL11" s="2474"/>
      <c r="FM11" s="2474"/>
      <c r="FN11" s="2474"/>
      <c r="FO11" s="2474"/>
      <c r="FP11" s="2474"/>
      <c r="FQ11" s="2458"/>
      <c r="FR11" s="2458"/>
      <c r="FS11" s="2472"/>
      <c r="FT11" s="2472"/>
      <c r="FU11" s="2472"/>
      <c r="FV11" s="2472"/>
      <c r="FW11" s="2472"/>
      <c r="FX11" s="2472"/>
      <c r="FY11" s="2472"/>
      <c r="FZ11" s="2472"/>
      <c r="GA11" s="2472"/>
      <c r="GB11" s="2476"/>
      <c r="GC11" s="2476"/>
      <c r="GD11" s="2449"/>
      <c r="GE11" s="2450"/>
      <c r="GF11" s="2450"/>
      <c r="GG11" s="2450"/>
      <c r="GH11" s="2450"/>
      <c r="GI11" s="2450"/>
      <c r="GJ11" s="2450"/>
      <c r="GK11" s="2450"/>
      <c r="GL11" s="2450"/>
      <c r="GM11" s="2450"/>
      <c r="GN11" s="2450"/>
      <c r="GO11" s="2450"/>
      <c r="GP11" s="2451"/>
      <c r="GQ11" s="119"/>
      <c r="GR11" s="1945"/>
      <c r="GS11" s="1945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>
      <c r="B12" s="2598"/>
      <c r="C12" s="2599"/>
      <c r="D12" s="2599"/>
      <c r="E12" s="2599"/>
      <c r="F12" s="2599"/>
      <c r="G12" s="2599"/>
      <c r="H12" s="2599"/>
      <c r="I12" s="2599"/>
      <c r="J12" s="2599"/>
      <c r="K12" s="2599"/>
      <c r="L12" s="2599"/>
      <c r="M12" s="2599"/>
      <c r="N12" s="2599"/>
      <c r="O12" s="2599"/>
      <c r="P12" s="2599"/>
      <c r="Q12" s="2599"/>
      <c r="R12" s="2599"/>
      <c r="S12" s="2599"/>
      <c r="T12" s="2599"/>
      <c r="U12" s="2599"/>
      <c r="V12" s="2599"/>
      <c r="W12" s="2600"/>
      <c r="X12" s="2477">
        <v>5210</v>
      </c>
      <c r="Y12" s="2478"/>
      <c r="Z12" s="2478"/>
      <c r="AA12" s="2478"/>
      <c r="AB12" s="2479"/>
      <c r="AC12" s="2613" t="s">
        <v>1483</v>
      </c>
      <c r="AD12" s="2614"/>
      <c r="AE12" s="2614"/>
      <c r="AF12" s="2614"/>
      <c r="AG12" s="2614"/>
      <c r="AH12" s="2614"/>
      <c r="AI12" s="2614"/>
      <c r="AJ12" s="2614"/>
      <c r="AK12" s="2614"/>
      <c r="AL12" s="2614"/>
      <c r="AM12" s="2614"/>
      <c r="AN12" s="2614"/>
      <c r="AO12" s="2615"/>
      <c r="AP12" s="2515">
        <f>SUM(AP16,AP31,AP38)</f>
        <v>55958285</v>
      </c>
      <c r="AQ12" s="2453"/>
      <c r="AR12" s="2453"/>
      <c r="AS12" s="2453"/>
      <c r="AT12" s="2453"/>
      <c r="AU12" s="2453"/>
      <c r="AV12" s="2453"/>
      <c r="AW12" s="2453"/>
      <c r="AX12" s="2453"/>
      <c r="AY12" s="2453"/>
      <c r="AZ12" s="2453"/>
      <c r="BA12" s="2453"/>
      <c r="BB12" s="2469"/>
      <c r="BC12" s="2490" t="s">
        <v>39</v>
      </c>
      <c r="BD12" s="2490"/>
      <c r="BE12" s="2453">
        <f>SUM(BE16,BE31,BE38)</f>
        <v>6853211</v>
      </c>
      <c r="BF12" s="2453"/>
      <c r="BG12" s="2453"/>
      <c r="BH12" s="2453"/>
      <c r="BI12" s="2453"/>
      <c r="BJ12" s="2453"/>
      <c r="BK12" s="2453"/>
      <c r="BL12" s="2453"/>
      <c r="BM12" s="2453"/>
      <c r="BN12" s="2465" t="s">
        <v>40</v>
      </c>
      <c r="BO12" s="2465"/>
      <c r="BP12" s="2471">
        <f>Ф1!EN28-Ф1!EN32-Ф1!EN33</f>
        <v>49105074</v>
      </c>
      <c r="BQ12" s="2472"/>
      <c r="BR12" s="2472"/>
      <c r="BS12" s="2472"/>
      <c r="BT12" s="2472"/>
      <c r="BU12" s="2472"/>
      <c r="BV12" s="2472"/>
      <c r="BW12" s="2472"/>
      <c r="BX12" s="2472"/>
      <c r="BY12" s="2472"/>
      <c r="BZ12" s="2472"/>
      <c r="CA12" s="2472"/>
      <c r="CB12" s="2605"/>
      <c r="CC12" s="2471">
        <f>SUM(CC16,CC31,CC38)</f>
        <v>10008536</v>
      </c>
      <c r="CD12" s="2472"/>
      <c r="CE12" s="2472"/>
      <c r="CF12" s="2472"/>
      <c r="CG12" s="2472"/>
      <c r="CH12" s="2472"/>
      <c r="CI12" s="2472"/>
      <c r="CJ12" s="2472"/>
      <c r="CK12" s="2472"/>
      <c r="CL12" s="2472"/>
      <c r="CM12" s="2472"/>
      <c r="CN12" s="2605"/>
      <c r="CO12" s="2497" t="s">
        <v>39</v>
      </c>
      <c r="CP12" s="2472">
        <f>CP16+CP31+CP38</f>
        <v>228939</v>
      </c>
      <c r="CQ12" s="2619" t="s">
        <v>40</v>
      </c>
      <c r="CR12" s="2496" t="s">
        <v>39</v>
      </c>
      <c r="CS12" s="2490"/>
      <c r="CT12" s="2453">
        <f>SUM(CT16,CT31,CT38)</f>
        <v>120167</v>
      </c>
      <c r="CU12" s="2453"/>
      <c r="CV12" s="2453"/>
      <c r="CW12" s="2453"/>
      <c r="CX12" s="2453"/>
      <c r="CY12" s="2453"/>
      <c r="CZ12" s="2453"/>
      <c r="DA12" s="2453"/>
      <c r="DB12" s="2453"/>
      <c r="DC12" s="2465" t="s">
        <v>40</v>
      </c>
      <c r="DD12" s="2466"/>
      <c r="DE12" s="2452">
        <f>SUM(DE16,DE31,DE38)</f>
        <v>94208</v>
      </c>
      <c r="DF12" s="2453"/>
      <c r="DG12" s="2453"/>
      <c r="DH12" s="2453"/>
      <c r="DI12" s="2453"/>
      <c r="DJ12" s="2453"/>
      <c r="DK12" s="2453"/>
      <c r="DL12" s="2453"/>
      <c r="DM12" s="2453"/>
      <c r="DN12" s="2453"/>
      <c r="DO12" s="2453"/>
      <c r="DP12" s="2453"/>
      <c r="DQ12" s="2469"/>
      <c r="DR12" s="2490" t="s">
        <v>39</v>
      </c>
      <c r="DS12" s="2490"/>
      <c r="DT12" s="2453">
        <f>SUM(DT16,DT31,DT38)</f>
        <v>4352462</v>
      </c>
      <c r="DU12" s="2453"/>
      <c r="DV12" s="2453"/>
      <c r="DW12" s="2453"/>
      <c r="DX12" s="2453"/>
      <c r="DY12" s="2453"/>
      <c r="DZ12" s="2453"/>
      <c r="EA12" s="2453"/>
      <c r="EB12" s="2453"/>
      <c r="EC12" s="2465" t="s">
        <v>40</v>
      </c>
      <c r="ED12" s="2465"/>
      <c r="EE12" s="2471">
        <f>SUM(EE16,EE31,EE38)</f>
        <v>0</v>
      </c>
      <c r="EF12" s="2472"/>
      <c r="EG12" s="2472"/>
      <c r="EH12" s="2472"/>
      <c r="EI12" s="2472"/>
      <c r="EJ12" s="2472"/>
      <c r="EK12" s="2472"/>
      <c r="EL12" s="2472"/>
      <c r="EM12" s="2472"/>
      <c r="EN12" s="2472"/>
      <c r="EO12" s="2472"/>
      <c r="EP12" s="2472"/>
      <c r="EQ12" s="2473">
        <f>SUM(EQ16,EQ31,EQ38)</f>
        <v>0</v>
      </c>
      <c r="ER12" s="2473"/>
      <c r="ES12" s="2473"/>
      <c r="ET12" s="2473"/>
      <c r="EU12" s="2473"/>
      <c r="EV12" s="2473"/>
      <c r="EW12" s="2473"/>
      <c r="EX12" s="2473"/>
      <c r="EY12" s="2473"/>
      <c r="EZ12" s="2473"/>
      <c r="FA12" s="2473"/>
      <c r="FB12" s="2473"/>
      <c r="FC12" s="2473"/>
      <c r="FD12" s="2473">
        <f>AP12+CC12-CT12+EE12</f>
        <v>65846654</v>
      </c>
      <c r="FE12" s="2473"/>
      <c r="FF12" s="2473"/>
      <c r="FG12" s="2473"/>
      <c r="FH12" s="2473"/>
      <c r="FI12" s="2473"/>
      <c r="FJ12" s="2473"/>
      <c r="FK12" s="2473"/>
      <c r="FL12" s="2473"/>
      <c r="FM12" s="2473"/>
      <c r="FN12" s="2473"/>
      <c r="FO12" s="2473"/>
      <c r="FP12" s="2473"/>
      <c r="FQ12" s="2490" t="s">
        <v>39</v>
      </c>
      <c r="FR12" s="2490"/>
      <c r="FS12" s="2453">
        <f>BE12-DE12+DT12+EQ12+CP12</f>
        <v>11340404</v>
      </c>
      <c r="FT12" s="2453"/>
      <c r="FU12" s="2453"/>
      <c r="FV12" s="2453"/>
      <c r="FW12" s="2453"/>
      <c r="FX12" s="2453"/>
      <c r="FY12" s="2453"/>
      <c r="FZ12" s="2453"/>
      <c r="GA12" s="2453"/>
      <c r="GB12" s="2465" t="s">
        <v>40</v>
      </c>
      <c r="GC12" s="2465"/>
      <c r="GD12" s="2452">
        <f>Ф1!DY28-Ф1!DY32-Ф1!DY33</f>
        <v>54506250</v>
      </c>
      <c r="GE12" s="2453"/>
      <c r="GF12" s="2453"/>
      <c r="GG12" s="2453"/>
      <c r="GH12" s="2453"/>
      <c r="GI12" s="2453"/>
      <c r="GJ12" s="2453"/>
      <c r="GK12" s="2453"/>
      <c r="GL12" s="2453"/>
      <c r="GM12" s="2453"/>
      <c r="GN12" s="2453"/>
      <c r="GO12" s="2453"/>
      <c r="GP12" s="2454"/>
      <c r="GQ12" s="119"/>
      <c r="GR12" s="1945">
        <f>AP12-BE12-BP12</f>
        <v>0</v>
      </c>
      <c r="GS12" s="1945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>
      <c r="A13" s="595" t="s">
        <v>1373</v>
      </c>
      <c r="B13" s="2539"/>
      <c r="C13" s="2540"/>
      <c r="D13" s="2540"/>
      <c r="E13" s="2540"/>
      <c r="F13" s="2540"/>
      <c r="G13" s="2540"/>
      <c r="H13" s="2540"/>
      <c r="I13" s="2540"/>
      <c r="J13" s="2540"/>
      <c r="K13" s="2540"/>
      <c r="L13" s="2540"/>
      <c r="M13" s="2540"/>
      <c r="N13" s="2540"/>
      <c r="O13" s="2540"/>
      <c r="P13" s="2540"/>
      <c r="Q13" s="2540"/>
      <c r="R13" s="2540"/>
      <c r="S13" s="2540"/>
      <c r="T13" s="2540"/>
      <c r="U13" s="2540"/>
      <c r="V13" s="2540"/>
      <c r="W13" s="2541"/>
      <c r="X13" s="2547"/>
      <c r="Y13" s="2548"/>
      <c r="Z13" s="2548"/>
      <c r="AA13" s="2548"/>
      <c r="AB13" s="2549"/>
      <c r="AC13" s="2610"/>
      <c r="AD13" s="2611"/>
      <c r="AE13" s="2611"/>
      <c r="AF13" s="2611"/>
      <c r="AG13" s="2611"/>
      <c r="AH13" s="2611"/>
      <c r="AI13" s="2611"/>
      <c r="AJ13" s="2611"/>
      <c r="AK13" s="2611"/>
      <c r="AL13" s="2611"/>
      <c r="AM13" s="2611"/>
      <c r="AN13" s="2611"/>
      <c r="AO13" s="2612"/>
      <c r="AP13" s="2617"/>
      <c r="AQ13" s="2450"/>
      <c r="AR13" s="2450"/>
      <c r="AS13" s="2450"/>
      <c r="AT13" s="2450"/>
      <c r="AU13" s="2450"/>
      <c r="AV13" s="2450"/>
      <c r="AW13" s="2450"/>
      <c r="AX13" s="2450"/>
      <c r="AY13" s="2450"/>
      <c r="AZ13" s="2450"/>
      <c r="BA13" s="2450"/>
      <c r="BB13" s="2470"/>
      <c r="BC13" s="2618"/>
      <c r="BD13" s="2618"/>
      <c r="BE13" s="2450"/>
      <c r="BF13" s="2450"/>
      <c r="BG13" s="2450"/>
      <c r="BH13" s="2450"/>
      <c r="BI13" s="2450"/>
      <c r="BJ13" s="2450"/>
      <c r="BK13" s="2450"/>
      <c r="BL13" s="2450"/>
      <c r="BM13" s="2450"/>
      <c r="BN13" s="2467"/>
      <c r="BO13" s="2467"/>
      <c r="BP13" s="2449"/>
      <c r="BQ13" s="2450"/>
      <c r="BR13" s="2450"/>
      <c r="BS13" s="2450"/>
      <c r="BT13" s="2450"/>
      <c r="BU13" s="2450"/>
      <c r="BV13" s="2450"/>
      <c r="BW13" s="2450"/>
      <c r="BX13" s="2450"/>
      <c r="BY13" s="2450"/>
      <c r="BZ13" s="2450"/>
      <c r="CA13" s="2450"/>
      <c r="CB13" s="2470"/>
      <c r="CC13" s="2449"/>
      <c r="CD13" s="2450"/>
      <c r="CE13" s="2450"/>
      <c r="CF13" s="2450"/>
      <c r="CG13" s="2450"/>
      <c r="CH13" s="2450"/>
      <c r="CI13" s="2450"/>
      <c r="CJ13" s="2450"/>
      <c r="CK13" s="2450"/>
      <c r="CL13" s="2450"/>
      <c r="CM13" s="2450"/>
      <c r="CN13" s="2470"/>
      <c r="CO13" s="2626"/>
      <c r="CP13" s="2575"/>
      <c r="CQ13" s="2620"/>
      <c r="CR13" s="2633"/>
      <c r="CS13" s="2618"/>
      <c r="CT13" s="2450"/>
      <c r="CU13" s="2450"/>
      <c r="CV13" s="2450"/>
      <c r="CW13" s="2450"/>
      <c r="CX13" s="2450"/>
      <c r="CY13" s="2450"/>
      <c r="CZ13" s="2450"/>
      <c r="DA13" s="2450"/>
      <c r="DB13" s="2450"/>
      <c r="DC13" s="2467"/>
      <c r="DD13" s="2468"/>
      <c r="DE13" s="2449"/>
      <c r="DF13" s="2450"/>
      <c r="DG13" s="2450"/>
      <c r="DH13" s="2450"/>
      <c r="DI13" s="2450"/>
      <c r="DJ13" s="2450"/>
      <c r="DK13" s="2450"/>
      <c r="DL13" s="2450"/>
      <c r="DM13" s="2450"/>
      <c r="DN13" s="2450"/>
      <c r="DO13" s="2450"/>
      <c r="DP13" s="2450"/>
      <c r="DQ13" s="2470"/>
      <c r="DR13" s="2618"/>
      <c r="DS13" s="2618"/>
      <c r="DT13" s="2450"/>
      <c r="DU13" s="2450"/>
      <c r="DV13" s="2450"/>
      <c r="DW13" s="2450"/>
      <c r="DX13" s="2450"/>
      <c r="DY13" s="2450"/>
      <c r="DZ13" s="2450"/>
      <c r="EA13" s="2450"/>
      <c r="EB13" s="2450"/>
      <c r="EC13" s="2467"/>
      <c r="ED13" s="2467"/>
      <c r="EE13" s="2449"/>
      <c r="EF13" s="2450"/>
      <c r="EG13" s="2450"/>
      <c r="EH13" s="2450"/>
      <c r="EI13" s="2450"/>
      <c r="EJ13" s="2450"/>
      <c r="EK13" s="2450"/>
      <c r="EL13" s="2450"/>
      <c r="EM13" s="2450"/>
      <c r="EN13" s="2450"/>
      <c r="EO13" s="2450"/>
      <c r="EP13" s="2450"/>
      <c r="EQ13" s="2474"/>
      <c r="ER13" s="2474"/>
      <c r="ES13" s="2474"/>
      <c r="ET13" s="2474"/>
      <c r="EU13" s="2474"/>
      <c r="EV13" s="2474"/>
      <c r="EW13" s="2474"/>
      <c r="EX13" s="2474"/>
      <c r="EY13" s="2474"/>
      <c r="EZ13" s="2474"/>
      <c r="FA13" s="2474"/>
      <c r="FB13" s="2474"/>
      <c r="FC13" s="2474"/>
      <c r="FD13" s="2474"/>
      <c r="FE13" s="2474"/>
      <c r="FF13" s="2474"/>
      <c r="FG13" s="2474"/>
      <c r="FH13" s="2474"/>
      <c r="FI13" s="2474"/>
      <c r="FJ13" s="2474"/>
      <c r="FK13" s="2474"/>
      <c r="FL13" s="2474"/>
      <c r="FM13" s="2474"/>
      <c r="FN13" s="2474"/>
      <c r="FO13" s="2474"/>
      <c r="FP13" s="2474"/>
      <c r="FQ13" s="2618"/>
      <c r="FR13" s="2618"/>
      <c r="FS13" s="2450"/>
      <c r="FT13" s="2450"/>
      <c r="FU13" s="2450"/>
      <c r="FV13" s="2450"/>
      <c r="FW13" s="2450"/>
      <c r="FX13" s="2450"/>
      <c r="FY13" s="2450"/>
      <c r="FZ13" s="2450"/>
      <c r="GA13" s="2450"/>
      <c r="GB13" s="2467"/>
      <c r="GC13" s="2467"/>
      <c r="GD13" s="2449"/>
      <c r="GE13" s="2450"/>
      <c r="GF13" s="2450"/>
      <c r="GG13" s="2450"/>
      <c r="GH13" s="2450"/>
      <c r="GI13" s="2450"/>
      <c r="GJ13" s="2450"/>
      <c r="GK13" s="2450"/>
      <c r="GL13" s="2450"/>
      <c r="GM13" s="2450"/>
      <c r="GN13" s="2450"/>
      <c r="GO13" s="2450"/>
      <c r="GP13" s="2451"/>
      <c r="GQ13" s="119"/>
      <c r="GR13" s="1945"/>
      <c r="GS13" s="1945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>
      <c r="B14" s="2556" t="s">
        <v>17</v>
      </c>
      <c r="C14" s="2557"/>
      <c r="D14" s="2557"/>
      <c r="E14" s="2557"/>
      <c r="F14" s="2557"/>
      <c r="G14" s="2557"/>
      <c r="H14" s="2557"/>
      <c r="I14" s="2557"/>
      <c r="J14" s="2557"/>
      <c r="K14" s="2557"/>
      <c r="L14" s="2557"/>
      <c r="M14" s="2557"/>
      <c r="N14" s="2557"/>
      <c r="O14" s="2557"/>
      <c r="P14" s="2557"/>
      <c r="Q14" s="2557"/>
      <c r="R14" s="2557"/>
      <c r="S14" s="2557"/>
      <c r="T14" s="2557"/>
      <c r="U14" s="2557"/>
      <c r="V14" s="2557"/>
      <c r="W14" s="2558"/>
      <c r="X14" s="2550"/>
      <c r="Y14" s="2551"/>
      <c r="Z14" s="2551"/>
      <c r="AA14" s="2551"/>
      <c r="AB14" s="2559"/>
      <c r="AC14" s="2550"/>
      <c r="AD14" s="2551"/>
      <c r="AE14" s="2551"/>
      <c r="AF14" s="2551"/>
      <c r="AG14" s="2551"/>
      <c r="AH14" s="2551"/>
      <c r="AI14" s="2551"/>
      <c r="AJ14" s="2551"/>
      <c r="AK14" s="2551"/>
      <c r="AL14" s="2551"/>
      <c r="AM14" s="2551"/>
      <c r="AN14" s="2551"/>
      <c r="AO14" s="2552"/>
      <c r="AP14" s="2527"/>
      <c r="AQ14" s="2528"/>
      <c r="AR14" s="2528"/>
      <c r="AS14" s="2528"/>
      <c r="AT14" s="2528"/>
      <c r="AU14" s="2528"/>
      <c r="AV14" s="2528"/>
      <c r="AW14" s="2528"/>
      <c r="AX14" s="2528"/>
      <c r="AY14" s="2528"/>
      <c r="AZ14" s="2528"/>
      <c r="BA14" s="2528"/>
      <c r="BB14" s="2529"/>
      <c r="BC14" s="2490"/>
      <c r="BD14" s="2490"/>
      <c r="BE14" s="2528"/>
      <c r="BF14" s="2528"/>
      <c r="BG14" s="2528"/>
      <c r="BH14" s="2528"/>
      <c r="BI14" s="2528"/>
      <c r="BJ14" s="2528"/>
      <c r="BK14" s="2528"/>
      <c r="BL14" s="2528"/>
      <c r="BM14" s="2528"/>
      <c r="BN14" s="2465"/>
      <c r="BO14" s="2465"/>
      <c r="BP14" s="2530"/>
      <c r="BQ14" s="2528"/>
      <c r="BR14" s="2528"/>
      <c r="BS14" s="2528"/>
      <c r="BT14" s="2528"/>
      <c r="BU14" s="2528"/>
      <c r="BV14" s="2528"/>
      <c r="BW14" s="2528"/>
      <c r="BX14" s="2528"/>
      <c r="BY14" s="2528"/>
      <c r="BZ14" s="2528"/>
      <c r="CA14" s="2528"/>
      <c r="CB14" s="2529"/>
      <c r="CC14" s="2530"/>
      <c r="CD14" s="2528"/>
      <c r="CE14" s="2528"/>
      <c r="CF14" s="2528"/>
      <c r="CG14" s="2528"/>
      <c r="CH14" s="2528"/>
      <c r="CI14" s="2528"/>
      <c r="CJ14" s="2528"/>
      <c r="CK14" s="2528"/>
      <c r="CL14" s="2528"/>
      <c r="CM14" s="2528"/>
      <c r="CN14" s="2529"/>
      <c r="CO14" s="878"/>
      <c r="CP14" s="879"/>
      <c r="CQ14" s="878"/>
      <c r="CR14" s="2496"/>
      <c r="CS14" s="2490"/>
      <c r="CT14" s="2528"/>
      <c r="CU14" s="2528"/>
      <c r="CV14" s="2528"/>
      <c r="CW14" s="2528"/>
      <c r="CX14" s="2528"/>
      <c r="CY14" s="2528"/>
      <c r="CZ14" s="2528"/>
      <c r="DA14" s="2528"/>
      <c r="DB14" s="2528"/>
      <c r="DC14" s="2465"/>
      <c r="DD14" s="2466"/>
      <c r="DE14" s="2530"/>
      <c r="DF14" s="2528"/>
      <c r="DG14" s="2528"/>
      <c r="DH14" s="2528"/>
      <c r="DI14" s="2528"/>
      <c r="DJ14" s="2528"/>
      <c r="DK14" s="2528"/>
      <c r="DL14" s="2528"/>
      <c r="DM14" s="2528"/>
      <c r="DN14" s="2528"/>
      <c r="DO14" s="2528"/>
      <c r="DP14" s="2528"/>
      <c r="DQ14" s="2529"/>
      <c r="DR14" s="2490"/>
      <c r="DS14" s="2490"/>
      <c r="DT14" s="2528"/>
      <c r="DU14" s="2528"/>
      <c r="DV14" s="2528"/>
      <c r="DW14" s="2528"/>
      <c r="DX14" s="2528"/>
      <c r="DY14" s="2528"/>
      <c r="DZ14" s="2528"/>
      <c r="EA14" s="2528"/>
      <c r="EB14" s="2528"/>
      <c r="EC14" s="2465"/>
      <c r="ED14" s="2465"/>
      <c r="EE14" s="2569"/>
      <c r="EF14" s="2569"/>
      <c r="EG14" s="2569"/>
      <c r="EH14" s="2569"/>
      <c r="EI14" s="2569"/>
      <c r="EJ14" s="2569"/>
      <c r="EK14" s="2569"/>
      <c r="EL14" s="2569"/>
      <c r="EM14" s="2569"/>
      <c r="EN14" s="2569"/>
      <c r="EO14" s="2569"/>
      <c r="EP14" s="2569"/>
      <c r="EQ14" s="2569"/>
      <c r="ER14" s="2569"/>
      <c r="ES14" s="2569"/>
      <c r="ET14" s="2569"/>
      <c r="EU14" s="2569"/>
      <c r="EV14" s="2569"/>
      <c r="EW14" s="2569"/>
      <c r="EX14" s="2569"/>
      <c r="EY14" s="2569"/>
      <c r="EZ14" s="2569"/>
      <c r="FA14" s="2569"/>
      <c r="FB14" s="2569"/>
      <c r="FC14" s="2569"/>
      <c r="FD14" s="2560"/>
      <c r="FE14" s="2561"/>
      <c r="FF14" s="2561"/>
      <c r="FG14" s="2561"/>
      <c r="FH14" s="2561"/>
      <c r="FI14" s="2561"/>
      <c r="FJ14" s="2561"/>
      <c r="FK14" s="2561"/>
      <c r="FL14" s="2561"/>
      <c r="FM14" s="2561"/>
      <c r="FN14" s="2561"/>
      <c r="FO14" s="2561"/>
      <c r="FP14" s="2562"/>
      <c r="FQ14" s="2490"/>
      <c r="FR14" s="2490"/>
      <c r="FS14" s="2528"/>
      <c r="FT14" s="2528"/>
      <c r="FU14" s="2528"/>
      <c r="FV14" s="2528"/>
      <c r="FW14" s="2528"/>
      <c r="FX14" s="2528"/>
      <c r="FY14" s="2528"/>
      <c r="FZ14" s="2528"/>
      <c r="GA14" s="2528"/>
      <c r="GB14" s="2465"/>
      <c r="GC14" s="2465"/>
      <c r="GD14" s="2496"/>
      <c r="GE14" s="2490"/>
      <c r="GF14" s="2528"/>
      <c r="GG14" s="2528"/>
      <c r="GH14" s="2528"/>
      <c r="GI14" s="2528"/>
      <c r="GJ14" s="2528"/>
      <c r="GK14" s="2528"/>
      <c r="GL14" s="2528"/>
      <c r="GM14" s="2528"/>
      <c r="GN14" s="2528"/>
      <c r="GO14" s="2465"/>
      <c r="GP14" s="2492"/>
      <c r="GQ14" s="119"/>
      <c r="GR14" s="119"/>
      <c r="GS14" s="119"/>
      <c r="GT14" s="119"/>
      <c r="GU14" s="119"/>
    </row>
    <row r="15" spans="1:213" s="258" customFormat="1" ht="18" customHeight="1">
      <c r="A15" s="595"/>
      <c r="B15" s="2563" t="s">
        <v>67</v>
      </c>
      <c r="C15" s="2564"/>
      <c r="D15" s="2564"/>
      <c r="E15" s="2564"/>
      <c r="F15" s="2564"/>
      <c r="G15" s="2564"/>
      <c r="H15" s="2564"/>
      <c r="I15" s="2564"/>
      <c r="J15" s="2564"/>
      <c r="K15" s="2564"/>
      <c r="L15" s="2564"/>
      <c r="M15" s="2564"/>
      <c r="N15" s="2564"/>
      <c r="O15" s="2564"/>
      <c r="P15" s="2564"/>
      <c r="Q15" s="2564"/>
      <c r="R15" s="2564"/>
      <c r="S15" s="2564"/>
      <c r="T15" s="2564"/>
      <c r="U15" s="2564"/>
      <c r="V15" s="2564"/>
      <c r="W15" s="2565"/>
      <c r="X15" s="2305">
        <v>5201</v>
      </c>
      <c r="Y15" s="2305"/>
      <c r="Z15" s="2305"/>
      <c r="AA15" s="2305"/>
      <c r="AB15" s="2305"/>
      <c r="AC15" s="2512" t="s">
        <v>1482</v>
      </c>
      <c r="AD15" s="2513"/>
      <c r="AE15" s="2513"/>
      <c r="AF15" s="2513"/>
      <c r="AG15" s="2513"/>
      <c r="AH15" s="2513"/>
      <c r="AI15" s="2513"/>
      <c r="AJ15" s="2513"/>
      <c r="AK15" s="2513"/>
      <c r="AL15" s="2513"/>
      <c r="AM15" s="2513"/>
      <c r="AN15" s="2513"/>
      <c r="AO15" s="2514"/>
      <c r="AP15" s="2542">
        <f>SUM(AP18,AP20,AP22,AP24,AP26,AP28)</f>
        <v>65740724</v>
      </c>
      <c r="AQ15" s="2487"/>
      <c r="AR15" s="2487"/>
      <c r="AS15" s="2487"/>
      <c r="AT15" s="2487"/>
      <c r="AU15" s="2487"/>
      <c r="AV15" s="2487"/>
      <c r="AW15" s="2487"/>
      <c r="AX15" s="2487"/>
      <c r="AY15" s="2487"/>
      <c r="AZ15" s="2487"/>
      <c r="BA15" s="2487"/>
      <c r="BB15" s="2495"/>
      <c r="BC15" s="880"/>
      <c r="BD15" s="880" t="s">
        <v>39</v>
      </c>
      <c r="BE15" s="2487">
        <f>SUM(BE18,BE20,BE22,BE24,BE26,BE28)</f>
        <v>11340404</v>
      </c>
      <c r="BF15" s="2487"/>
      <c r="BG15" s="2487"/>
      <c r="BH15" s="2487"/>
      <c r="BI15" s="2487"/>
      <c r="BJ15" s="2487"/>
      <c r="BK15" s="2487"/>
      <c r="BL15" s="2487"/>
      <c r="BM15" s="2487"/>
      <c r="BN15" s="881" t="s">
        <v>40</v>
      </c>
      <c r="BO15" s="881"/>
      <c r="BP15" s="2494">
        <f>SUM(BP18,BP20,BP22,BP24,BP26,BP28)</f>
        <v>54400320</v>
      </c>
      <c r="BQ15" s="2487"/>
      <c r="BR15" s="2487"/>
      <c r="BS15" s="2487"/>
      <c r="BT15" s="2487"/>
      <c r="BU15" s="2487"/>
      <c r="BV15" s="2487"/>
      <c r="BW15" s="2487"/>
      <c r="BX15" s="2487"/>
      <c r="BY15" s="2487"/>
      <c r="BZ15" s="2487"/>
      <c r="CA15" s="2487"/>
      <c r="CB15" s="2495"/>
      <c r="CC15" s="2494">
        <f>SUM(CC18,CC20,CC22,CC24,CC26,CC28)</f>
        <v>13923952</v>
      </c>
      <c r="CD15" s="2487"/>
      <c r="CE15" s="2487"/>
      <c r="CF15" s="2487"/>
      <c r="CG15" s="2487"/>
      <c r="CH15" s="2487"/>
      <c r="CI15" s="2487"/>
      <c r="CJ15" s="2487"/>
      <c r="CK15" s="2487"/>
      <c r="CL15" s="2487"/>
      <c r="CM15" s="2487"/>
      <c r="CN15" s="2495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487">
        <f>SUM(CT18,CT20,CT22,CT24,CT26,CT28)</f>
        <v>197990</v>
      </c>
      <c r="CU15" s="2487"/>
      <c r="CV15" s="2487"/>
      <c r="CW15" s="2487"/>
      <c r="CX15" s="2487"/>
      <c r="CY15" s="2487"/>
      <c r="CZ15" s="2487"/>
      <c r="DA15" s="2487"/>
      <c r="DB15" s="2487"/>
      <c r="DC15" s="881" t="s">
        <v>40</v>
      </c>
      <c r="DD15" s="885"/>
      <c r="DE15" s="2494">
        <f>SUM(DE18,DE20,DE22,DE24,DE26,DE28)</f>
        <v>61696</v>
      </c>
      <c r="DF15" s="2487"/>
      <c r="DG15" s="2487"/>
      <c r="DH15" s="2487"/>
      <c r="DI15" s="2487"/>
      <c r="DJ15" s="2487"/>
      <c r="DK15" s="2487"/>
      <c r="DL15" s="2487"/>
      <c r="DM15" s="2487"/>
      <c r="DN15" s="2487"/>
      <c r="DO15" s="2487"/>
      <c r="DP15" s="2487"/>
      <c r="DQ15" s="2495"/>
      <c r="DR15" s="880"/>
      <c r="DS15" s="880" t="s">
        <v>39</v>
      </c>
      <c r="DT15" s="2487">
        <f>SUM(DT18,DT20,DT22,DT24,DT26,DT28)</f>
        <v>5251863</v>
      </c>
      <c r="DU15" s="2487"/>
      <c r="DV15" s="2487"/>
      <c r="DW15" s="2487"/>
      <c r="DX15" s="2487"/>
      <c r="DY15" s="2487"/>
      <c r="DZ15" s="2487"/>
      <c r="EA15" s="2487"/>
      <c r="EB15" s="2487"/>
      <c r="EC15" s="881" t="s">
        <v>40</v>
      </c>
      <c r="ED15" s="881"/>
      <c r="EE15" s="2494">
        <f>SUM(EE18,EE20,EE22,EE24,EE26,EE28)</f>
        <v>0</v>
      </c>
      <c r="EF15" s="2487"/>
      <c r="EG15" s="2487"/>
      <c r="EH15" s="2487"/>
      <c r="EI15" s="2487"/>
      <c r="EJ15" s="2487"/>
      <c r="EK15" s="2487"/>
      <c r="EL15" s="2487"/>
      <c r="EM15" s="2487"/>
      <c r="EN15" s="2487"/>
      <c r="EO15" s="2487"/>
      <c r="EP15" s="2495"/>
      <c r="EQ15" s="2494">
        <f>SUM(EQ18,EQ20,EQ22,EQ24,EQ26,EQ28)</f>
        <v>0</v>
      </c>
      <c r="ER15" s="2487"/>
      <c r="ES15" s="2487"/>
      <c r="ET15" s="2487"/>
      <c r="EU15" s="2487"/>
      <c r="EV15" s="2487"/>
      <c r="EW15" s="2487"/>
      <c r="EX15" s="2487"/>
      <c r="EY15" s="2487"/>
      <c r="EZ15" s="2487"/>
      <c r="FA15" s="2487"/>
      <c r="FB15" s="2487"/>
      <c r="FC15" s="2495"/>
      <c r="FD15" s="2494">
        <f>AP15+CC15-CT15+EE15</f>
        <v>79466686</v>
      </c>
      <c r="FE15" s="2487"/>
      <c r="FF15" s="2487"/>
      <c r="FG15" s="2487"/>
      <c r="FH15" s="2487"/>
      <c r="FI15" s="2487"/>
      <c r="FJ15" s="2487"/>
      <c r="FK15" s="2487"/>
      <c r="FL15" s="2487"/>
      <c r="FM15" s="2487"/>
      <c r="FN15" s="2487"/>
      <c r="FO15" s="2487"/>
      <c r="FP15" s="2495"/>
      <c r="FQ15" s="880"/>
      <c r="FR15" s="880" t="s">
        <v>39</v>
      </c>
      <c r="FS15" s="2487">
        <f>BE15-DE15+DT15+EQ15+CP15</f>
        <v>17215717</v>
      </c>
      <c r="FT15" s="2487"/>
      <c r="FU15" s="2487"/>
      <c r="FV15" s="2487"/>
      <c r="FW15" s="2487"/>
      <c r="FX15" s="2487"/>
      <c r="FY15" s="2487"/>
      <c r="FZ15" s="2487"/>
      <c r="GA15" s="2487"/>
      <c r="GB15" s="881" t="s">
        <v>40</v>
      </c>
      <c r="GC15" s="881"/>
      <c r="GD15" s="2494">
        <f>FD15-FS15</f>
        <v>62250969</v>
      </c>
      <c r="GE15" s="2487"/>
      <c r="GF15" s="2487"/>
      <c r="GG15" s="2487"/>
      <c r="GH15" s="2487"/>
      <c r="GI15" s="2487"/>
      <c r="GJ15" s="2487"/>
      <c r="GK15" s="2487"/>
      <c r="GL15" s="2487"/>
      <c r="GM15" s="2487"/>
      <c r="GN15" s="2487"/>
      <c r="GO15" s="2487"/>
      <c r="GP15" s="2545"/>
      <c r="GQ15" s="265"/>
      <c r="GR15" s="265"/>
      <c r="GS15" s="265"/>
      <c r="GT15" s="265"/>
      <c r="GU15" s="265"/>
    </row>
    <row r="16" spans="1:213" s="258" customFormat="1" ht="18" customHeight="1">
      <c r="A16" s="595"/>
      <c r="B16" s="2566"/>
      <c r="C16" s="2567"/>
      <c r="D16" s="2567"/>
      <c r="E16" s="2567"/>
      <c r="F16" s="2567"/>
      <c r="G16" s="2567"/>
      <c r="H16" s="2567"/>
      <c r="I16" s="2567"/>
      <c r="J16" s="2567"/>
      <c r="K16" s="2567"/>
      <c r="L16" s="2567"/>
      <c r="M16" s="2567"/>
      <c r="N16" s="2567"/>
      <c r="O16" s="2567"/>
      <c r="P16" s="2567"/>
      <c r="Q16" s="2567"/>
      <c r="R16" s="2567"/>
      <c r="S16" s="2567"/>
      <c r="T16" s="2567"/>
      <c r="U16" s="2567"/>
      <c r="V16" s="2567"/>
      <c r="W16" s="2568"/>
      <c r="X16" s="2305">
        <v>5211</v>
      </c>
      <c r="Y16" s="2305"/>
      <c r="Z16" s="2305"/>
      <c r="AA16" s="2305"/>
      <c r="AB16" s="2305"/>
      <c r="AC16" s="2512" t="s">
        <v>1483</v>
      </c>
      <c r="AD16" s="2513"/>
      <c r="AE16" s="2513"/>
      <c r="AF16" s="2513"/>
      <c r="AG16" s="2513"/>
      <c r="AH16" s="2513"/>
      <c r="AI16" s="2513"/>
      <c r="AJ16" s="2513"/>
      <c r="AK16" s="2513"/>
      <c r="AL16" s="2513"/>
      <c r="AM16" s="2513"/>
      <c r="AN16" s="2513"/>
      <c r="AO16" s="2514"/>
      <c r="AP16" s="2542">
        <f>SUM(AP19,AP21,AP23,AP25,AP27,AP29)</f>
        <v>55853697</v>
      </c>
      <c r="AQ16" s="2487"/>
      <c r="AR16" s="2487"/>
      <c r="AS16" s="2487"/>
      <c r="AT16" s="2487"/>
      <c r="AU16" s="2487"/>
      <c r="AV16" s="2487"/>
      <c r="AW16" s="2487"/>
      <c r="AX16" s="2487"/>
      <c r="AY16" s="2487"/>
      <c r="AZ16" s="2487"/>
      <c r="BA16" s="2487"/>
      <c r="BB16" s="2495"/>
      <c r="BC16" s="880"/>
      <c r="BD16" s="880" t="s">
        <v>39</v>
      </c>
      <c r="BE16" s="2487">
        <f>SUM(BE19,BE21,BE23,BE25,BE27,BE29)</f>
        <v>6853211</v>
      </c>
      <c r="BF16" s="2487"/>
      <c r="BG16" s="2487"/>
      <c r="BH16" s="2487"/>
      <c r="BI16" s="2487"/>
      <c r="BJ16" s="2487"/>
      <c r="BK16" s="2487"/>
      <c r="BL16" s="2487"/>
      <c r="BM16" s="2487"/>
      <c r="BN16" s="881" t="s">
        <v>40</v>
      </c>
      <c r="BO16" s="881"/>
      <c r="BP16" s="2494">
        <f>SUM(BP19,BP21,BP23,BP25,BP27,BP29)</f>
        <v>49000486</v>
      </c>
      <c r="BQ16" s="2487"/>
      <c r="BR16" s="2487"/>
      <c r="BS16" s="2487"/>
      <c r="BT16" s="2487"/>
      <c r="BU16" s="2487"/>
      <c r="BV16" s="2487"/>
      <c r="BW16" s="2487"/>
      <c r="BX16" s="2487"/>
      <c r="BY16" s="2487"/>
      <c r="BZ16" s="2487"/>
      <c r="CA16" s="2487"/>
      <c r="CB16" s="2495"/>
      <c r="CC16" s="2494">
        <f>SUM(CC19,CC21,CC23,CC25,CC27,CC29)</f>
        <v>10006964</v>
      </c>
      <c r="CD16" s="2487"/>
      <c r="CE16" s="2487"/>
      <c r="CF16" s="2487"/>
      <c r="CG16" s="2487"/>
      <c r="CH16" s="2487"/>
      <c r="CI16" s="2487"/>
      <c r="CJ16" s="2487"/>
      <c r="CK16" s="2487"/>
      <c r="CL16" s="2487"/>
      <c r="CM16" s="2487"/>
      <c r="CN16" s="2495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487">
        <f>SUM(CT19,CT21,CT23,CT25,CT27,CT29)</f>
        <v>119937</v>
      </c>
      <c r="CU16" s="2487"/>
      <c r="CV16" s="2487"/>
      <c r="CW16" s="2487"/>
      <c r="CX16" s="2487"/>
      <c r="CY16" s="2487"/>
      <c r="CZ16" s="2487"/>
      <c r="DA16" s="2487"/>
      <c r="DB16" s="2487"/>
      <c r="DC16" s="881" t="s">
        <v>40</v>
      </c>
      <c r="DD16" s="885"/>
      <c r="DE16" s="2494">
        <f>SUM(DE19,DE21,DE23,DE25,DE27,DE29)</f>
        <v>94208</v>
      </c>
      <c r="DF16" s="2487"/>
      <c r="DG16" s="2487"/>
      <c r="DH16" s="2487"/>
      <c r="DI16" s="2487"/>
      <c r="DJ16" s="2487"/>
      <c r="DK16" s="2487"/>
      <c r="DL16" s="2487"/>
      <c r="DM16" s="2487"/>
      <c r="DN16" s="2487"/>
      <c r="DO16" s="2487"/>
      <c r="DP16" s="2487"/>
      <c r="DQ16" s="2495"/>
      <c r="DR16" s="880"/>
      <c r="DS16" s="880" t="s">
        <v>39</v>
      </c>
      <c r="DT16" s="2487">
        <f>SUM(DT19,DT21,DT23,DT25,DT27,DT29)</f>
        <v>4352462</v>
      </c>
      <c r="DU16" s="2487"/>
      <c r="DV16" s="2487"/>
      <c r="DW16" s="2487"/>
      <c r="DX16" s="2487"/>
      <c r="DY16" s="2487"/>
      <c r="DZ16" s="2487"/>
      <c r="EA16" s="2487"/>
      <c r="EB16" s="2487"/>
      <c r="EC16" s="881" t="s">
        <v>40</v>
      </c>
      <c r="ED16" s="881"/>
      <c r="EE16" s="2494">
        <f>SUM(EE19,EE21,EE23,EE25,EE27,EE29)</f>
        <v>0</v>
      </c>
      <c r="EF16" s="2487"/>
      <c r="EG16" s="2487"/>
      <c r="EH16" s="2487"/>
      <c r="EI16" s="2487"/>
      <c r="EJ16" s="2487"/>
      <c r="EK16" s="2487"/>
      <c r="EL16" s="2487"/>
      <c r="EM16" s="2487"/>
      <c r="EN16" s="2487"/>
      <c r="EO16" s="2487"/>
      <c r="EP16" s="2495"/>
      <c r="EQ16" s="2494">
        <f>SUM(EQ19,EQ21,EQ23,EQ25,EQ27,EQ29)</f>
        <v>0</v>
      </c>
      <c r="ER16" s="2487"/>
      <c r="ES16" s="2487"/>
      <c r="ET16" s="2487"/>
      <c r="EU16" s="2487"/>
      <c r="EV16" s="2487"/>
      <c r="EW16" s="2487"/>
      <c r="EX16" s="2487"/>
      <c r="EY16" s="2487"/>
      <c r="EZ16" s="2487"/>
      <c r="FA16" s="2487"/>
      <c r="FB16" s="2487"/>
      <c r="FC16" s="2495"/>
      <c r="FD16" s="2494">
        <f>AP16+CC16-CT16+EE16</f>
        <v>65740724</v>
      </c>
      <c r="FE16" s="2487"/>
      <c r="FF16" s="2487"/>
      <c r="FG16" s="2487"/>
      <c r="FH16" s="2487"/>
      <c r="FI16" s="2487"/>
      <c r="FJ16" s="2487"/>
      <c r="FK16" s="2487"/>
      <c r="FL16" s="2487"/>
      <c r="FM16" s="2487"/>
      <c r="FN16" s="2487"/>
      <c r="FO16" s="2487"/>
      <c r="FP16" s="2495"/>
      <c r="FQ16" s="880"/>
      <c r="FR16" s="880" t="s">
        <v>39</v>
      </c>
      <c r="FS16" s="2487">
        <f>BE16-DE16+DT16+EQ16+CP16</f>
        <v>11340404</v>
      </c>
      <c r="FT16" s="2487"/>
      <c r="FU16" s="2487"/>
      <c r="FV16" s="2487"/>
      <c r="FW16" s="2487"/>
      <c r="FX16" s="2487"/>
      <c r="FY16" s="2487"/>
      <c r="FZ16" s="2487"/>
      <c r="GA16" s="2487"/>
      <c r="GB16" s="881" t="s">
        <v>40</v>
      </c>
      <c r="GC16" s="881"/>
      <c r="GD16" s="2494">
        <f>FD16-FS16</f>
        <v>54400320</v>
      </c>
      <c r="GE16" s="2487"/>
      <c r="GF16" s="2487"/>
      <c r="GG16" s="2487"/>
      <c r="GH16" s="2487"/>
      <c r="GI16" s="2487"/>
      <c r="GJ16" s="2487"/>
      <c r="GK16" s="2487"/>
      <c r="GL16" s="2487"/>
      <c r="GM16" s="2487"/>
      <c r="GN16" s="2487"/>
      <c r="GO16" s="2487"/>
      <c r="GP16" s="2545"/>
      <c r="GQ16" s="265"/>
      <c r="GR16" s="265"/>
      <c r="GS16" s="265"/>
      <c r="GT16" s="265"/>
      <c r="GU16" s="265"/>
    </row>
    <row r="17" spans="1:230" s="259" customFormat="1" ht="15" customHeight="1">
      <c r="A17" s="594"/>
      <c r="B17" s="266"/>
      <c r="C17" s="2294" t="s">
        <v>17</v>
      </c>
      <c r="D17" s="2294"/>
      <c r="E17" s="2294"/>
      <c r="F17" s="2294"/>
      <c r="G17" s="2294"/>
      <c r="H17" s="2294"/>
      <c r="I17" s="2294"/>
      <c r="J17" s="2294"/>
      <c r="K17" s="2294"/>
      <c r="L17" s="2294"/>
      <c r="M17" s="2294"/>
      <c r="N17" s="2294"/>
      <c r="O17" s="2294"/>
      <c r="P17" s="2294"/>
      <c r="Q17" s="2294"/>
      <c r="R17" s="2294"/>
      <c r="S17" s="2294"/>
      <c r="T17" s="2294"/>
      <c r="U17" s="2294"/>
      <c r="V17" s="2294"/>
      <c r="W17" s="2295"/>
      <c r="X17" s="2477"/>
      <c r="Y17" s="2478"/>
      <c r="Z17" s="2478"/>
      <c r="AA17" s="2478"/>
      <c r="AB17" s="2479"/>
      <c r="AC17" s="2550"/>
      <c r="AD17" s="2551"/>
      <c r="AE17" s="2551"/>
      <c r="AF17" s="2551"/>
      <c r="AG17" s="2551"/>
      <c r="AH17" s="2551"/>
      <c r="AI17" s="2551"/>
      <c r="AJ17" s="2551"/>
      <c r="AK17" s="2551"/>
      <c r="AL17" s="2551"/>
      <c r="AM17" s="2551"/>
      <c r="AN17" s="2551"/>
      <c r="AO17" s="2552"/>
      <c r="AP17" s="2527"/>
      <c r="AQ17" s="2528"/>
      <c r="AR17" s="2528"/>
      <c r="AS17" s="2528"/>
      <c r="AT17" s="2528"/>
      <c r="AU17" s="2528"/>
      <c r="AV17" s="2528"/>
      <c r="AW17" s="2528"/>
      <c r="AX17" s="2528"/>
      <c r="AY17" s="2528"/>
      <c r="AZ17" s="2528"/>
      <c r="BA17" s="2528"/>
      <c r="BB17" s="2529"/>
      <c r="BC17" s="2496"/>
      <c r="BD17" s="2490"/>
      <c r="BE17" s="2528"/>
      <c r="BF17" s="2528"/>
      <c r="BG17" s="2528"/>
      <c r="BH17" s="2528"/>
      <c r="BI17" s="2528"/>
      <c r="BJ17" s="2528"/>
      <c r="BK17" s="2528"/>
      <c r="BL17" s="2528"/>
      <c r="BM17" s="2528"/>
      <c r="BN17" s="2465"/>
      <c r="BO17" s="2466"/>
      <c r="BP17" s="2530"/>
      <c r="BQ17" s="2528"/>
      <c r="BR17" s="2528"/>
      <c r="BS17" s="2528"/>
      <c r="BT17" s="2528"/>
      <c r="BU17" s="2528"/>
      <c r="BV17" s="2528"/>
      <c r="BW17" s="2528"/>
      <c r="BX17" s="2528"/>
      <c r="BY17" s="2528"/>
      <c r="BZ17" s="2528"/>
      <c r="CA17" s="2528"/>
      <c r="CB17" s="2529"/>
      <c r="CC17" s="2530"/>
      <c r="CD17" s="2528"/>
      <c r="CE17" s="2528"/>
      <c r="CF17" s="2528"/>
      <c r="CG17" s="2528"/>
      <c r="CH17" s="2528"/>
      <c r="CI17" s="2528"/>
      <c r="CJ17" s="2528"/>
      <c r="CK17" s="2528"/>
      <c r="CL17" s="2528"/>
      <c r="CM17" s="2528"/>
      <c r="CN17" s="2529"/>
      <c r="CO17" s="915"/>
      <c r="CP17" s="915"/>
      <c r="CQ17" s="915"/>
      <c r="CR17" s="2496"/>
      <c r="CS17" s="2490"/>
      <c r="CT17" s="2528"/>
      <c r="CU17" s="2528"/>
      <c r="CV17" s="2528"/>
      <c r="CW17" s="2528"/>
      <c r="CX17" s="2528"/>
      <c r="CY17" s="2528"/>
      <c r="CZ17" s="2528"/>
      <c r="DA17" s="2528"/>
      <c r="DB17" s="2528"/>
      <c r="DC17" s="2465"/>
      <c r="DD17" s="2466"/>
      <c r="DE17" s="2530"/>
      <c r="DF17" s="2528"/>
      <c r="DG17" s="2528"/>
      <c r="DH17" s="2528"/>
      <c r="DI17" s="2528"/>
      <c r="DJ17" s="2528"/>
      <c r="DK17" s="2528"/>
      <c r="DL17" s="2528"/>
      <c r="DM17" s="2528"/>
      <c r="DN17" s="2528"/>
      <c r="DO17" s="2528"/>
      <c r="DP17" s="2528"/>
      <c r="DQ17" s="2529"/>
      <c r="DR17" s="2496"/>
      <c r="DS17" s="2490"/>
      <c r="DT17" s="2528"/>
      <c r="DU17" s="2528"/>
      <c r="DV17" s="2528"/>
      <c r="DW17" s="2528"/>
      <c r="DX17" s="2528"/>
      <c r="DY17" s="2528"/>
      <c r="DZ17" s="2528"/>
      <c r="EA17" s="2528"/>
      <c r="EB17" s="2528"/>
      <c r="EC17" s="2465"/>
      <c r="ED17" s="2466"/>
      <c r="EE17" s="2530"/>
      <c r="EF17" s="2528"/>
      <c r="EG17" s="2528"/>
      <c r="EH17" s="2528"/>
      <c r="EI17" s="2528"/>
      <c r="EJ17" s="2528"/>
      <c r="EK17" s="2528"/>
      <c r="EL17" s="2528"/>
      <c r="EM17" s="2528"/>
      <c r="EN17" s="2528"/>
      <c r="EO17" s="2528"/>
      <c r="EP17" s="2529"/>
      <c r="EQ17" s="2530"/>
      <c r="ER17" s="2528"/>
      <c r="ES17" s="2528"/>
      <c r="ET17" s="2528"/>
      <c r="EU17" s="2528"/>
      <c r="EV17" s="2528"/>
      <c r="EW17" s="2528"/>
      <c r="EX17" s="2528"/>
      <c r="EY17" s="2528"/>
      <c r="EZ17" s="2528"/>
      <c r="FA17" s="2528"/>
      <c r="FB17" s="2528"/>
      <c r="FC17" s="2529"/>
      <c r="FD17" s="2494"/>
      <c r="FE17" s="2487"/>
      <c r="FF17" s="2487"/>
      <c r="FG17" s="2487"/>
      <c r="FH17" s="2487"/>
      <c r="FI17" s="2487"/>
      <c r="FJ17" s="2487"/>
      <c r="FK17" s="2487"/>
      <c r="FL17" s="2487"/>
      <c r="FM17" s="2487"/>
      <c r="FN17" s="2487"/>
      <c r="FO17" s="2487"/>
      <c r="FP17" s="2495"/>
      <c r="FQ17" s="2496"/>
      <c r="FR17" s="2490"/>
      <c r="FS17" s="2487"/>
      <c r="FT17" s="2487"/>
      <c r="FU17" s="2487"/>
      <c r="FV17" s="2487"/>
      <c r="FW17" s="2487"/>
      <c r="FX17" s="2487"/>
      <c r="FY17" s="2487"/>
      <c r="FZ17" s="2487"/>
      <c r="GA17" s="2487"/>
      <c r="GB17" s="2465"/>
      <c r="GC17" s="2465"/>
      <c r="GD17" s="2494"/>
      <c r="GE17" s="2487"/>
      <c r="GF17" s="2487"/>
      <c r="GG17" s="2487"/>
      <c r="GH17" s="2487"/>
      <c r="GI17" s="2487"/>
      <c r="GJ17" s="2487"/>
      <c r="GK17" s="2487"/>
      <c r="GL17" s="2487"/>
      <c r="GM17" s="2487"/>
      <c r="GN17" s="2487"/>
      <c r="GO17" s="2487"/>
      <c r="GP17" s="2545"/>
      <c r="GQ17" s="267"/>
      <c r="GR17" s="267"/>
      <c r="GS17" s="267"/>
      <c r="GT17" s="267"/>
      <c r="GU17" s="267"/>
    </row>
    <row r="18" spans="1:230" s="259" customFormat="1" ht="18" customHeight="1">
      <c r="A18" s="594"/>
      <c r="B18" s="268"/>
      <c r="C18" s="2294" t="s">
        <v>943</v>
      </c>
      <c r="D18" s="2294"/>
      <c r="E18" s="2294"/>
      <c r="F18" s="2294"/>
      <c r="G18" s="2294"/>
      <c r="H18" s="2294"/>
      <c r="I18" s="2294"/>
      <c r="J18" s="2294"/>
      <c r="K18" s="2294"/>
      <c r="L18" s="2294"/>
      <c r="M18" s="2294"/>
      <c r="N18" s="2294"/>
      <c r="O18" s="2294"/>
      <c r="P18" s="2294"/>
      <c r="Q18" s="2294"/>
      <c r="R18" s="2294"/>
      <c r="S18" s="2294"/>
      <c r="T18" s="2294"/>
      <c r="U18" s="2294"/>
      <c r="V18" s="2294"/>
      <c r="W18" s="2295"/>
      <c r="X18" s="2477">
        <v>52011</v>
      </c>
      <c r="Y18" s="2478"/>
      <c r="Z18" s="2478"/>
      <c r="AA18" s="2478"/>
      <c r="AB18" s="2479"/>
      <c r="AC18" s="2512" t="s">
        <v>1482</v>
      </c>
      <c r="AD18" s="2513"/>
      <c r="AE18" s="2513"/>
      <c r="AF18" s="2513"/>
      <c r="AG18" s="2513"/>
      <c r="AH18" s="2513"/>
      <c r="AI18" s="2513"/>
      <c r="AJ18" s="2513"/>
      <c r="AK18" s="2513"/>
      <c r="AL18" s="2513"/>
      <c r="AM18" s="2513"/>
      <c r="AN18" s="2513"/>
      <c r="AO18" s="2514"/>
      <c r="AP18" s="2542">
        <f>FD19</f>
        <v>6975707</v>
      </c>
      <c r="AQ18" s="2487"/>
      <c r="AR18" s="2487"/>
      <c r="AS18" s="2487"/>
      <c r="AT18" s="2487"/>
      <c r="AU18" s="2487"/>
      <c r="AV18" s="2487"/>
      <c r="AW18" s="2487"/>
      <c r="AX18" s="2487"/>
      <c r="AY18" s="2487"/>
      <c r="AZ18" s="2487"/>
      <c r="BA18" s="2487"/>
      <c r="BB18" s="2495"/>
      <c r="BC18" s="887"/>
      <c r="BD18" s="887" t="s">
        <v>39</v>
      </c>
      <c r="BE18" s="2487">
        <f>FS19</f>
        <v>555094</v>
      </c>
      <c r="BF18" s="2487"/>
      <c r="BG18" s="2487"/>
      <c r="BH18" s="2487"/>
      <c r="BI18" s="2487"/>
      <c r="BJ18" s="2487"/>
      <c r="BK18" s="2487"/>
      <c r="BL18" s="2487"/>
      <c r="BM18" s="2487"/>
      <c r="BN18" s="888" t="s">
        <v>40</v>
      </c>
      <c r="BO18" s="888"/>
      <c r="BP18" s="2494">
        <f t="shared" ref="BP18:BP25" si="0">AP18-BE18</f>
        <v>6420613</v>
      </c>
      <c r="BQ18" s="2487"/>
      <c r="BR18" s="2487"/>
      <c r="BS18" s="2487"/>
      <c r="BT18" s="2487"/>
      <c r="BU18" s="2487"/>
      <c r="BV18" s="2487"/>
      <c r="BW18" s="2487"/>
      <c r="BX18" s="2487"/>
      <c r="BY18" s="2487"/>
      <c r="BZ18" s="2487"/>
      <c r="CA18" s="2487"/>
      <c r="CB18" s="2495"/>
      <c r="CC18" s="2546">
        <v>526134</v>
      </c>
      <c r="CD18" s="2535"/>
      <c r="CE18" s="2535"/>
      <c r="CF18" s="2535"/>
      <c r="CG18" s="2535"/>
      <c r="CH18" s="2535"/>
      <c r="CI18" s="2535"/>
      <c r="CJ18" s="2535"/>
      <c r="CK18" s="2535"/>
      <c r="CL18" s="2535"/>
      <c r="CM18" s="2535"/>
      <c r="CN18" s="2544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35">
        <v>24731</v>
      </c>
      <c r="CU18" s="2535"/>
      <c r="CV18" s="2535"/>
      <c r="CW18" s="2535"/>
      <c r="CX18" s="2535"/>
      <c r="CY18" s="2535"/>
      <c r="CZ18" s="2535"/>
      <c r="DA18" s="2535"/>
      <c r="DB18" s="2535"/>
      <c r="DC18" s="888" t="s">
        <v>40</v>
      </c>
      <c r="DD18" s="890"/>
      <c r="DE18" s="2546">
        <v>2869</v>
      </c>
      <c r="DF18" s="2535"/>
      <c r="DG18" s="2535"/>
      <c r="DH18" s="2535"/>
      <c r="DI18" s="2535"/>
      <c r="DJ18" s="2535"/>
      <c r="DK18" s="2535"/>
      <c r="DL18" s="2535"/>
      <c r="DM18" s="2535"/>
      <c r="DN18" s="2535"/>
      <c r="DO18" s="2535"/>
      <c r="DP18" s="2535"/>
      <c r="DQ18" s="2544"/>
      <c r="DR18" s="887"/>
      <c r="DS18" s="887" t="s">
        <v>39</v>
      </c>
      <c r="DT18" s="2535">
        <v>259894</v>
      </c>
      <c r="DU18" s="2535"/>
      <c r="DV18" s="2535"/>
      <c r="DW18" s="2535"/>
      <c r="DX18" s="2535"/>
      <c r="DY18" s="2535"/>
      <c r="DZ18" s="2535"/>
      <c r="EA18" s="2535"/>
      <c r="EB18" s="2535"/>
      <c r="EC18" s="888" t="s">
        <v>40</v>
      </c>
      <c r="ED18" s="888"/>
      <c r="EE18" s="2546"/>
      <c r="EF18" s="2535"/>
      <c r="EG18" s="2535"/>
      <c r="EH18" s="2535"/>
      <c r="EI18" s="2535"/>
      <c r="EJ18" s="2535"/>
      <c r="EK18" s="2535"/>
      <c r="EL18" s="2535"/>
      <c r="EM18" s="2535"/>
      <c r="EN18" s="2535"/>
      <c r="EO18" s="2535"/>
      <c r="EP18" s="2544"/>
      <c r="EQ18" s="2546"/>
      <c r="ER18" s="2535"/>
      <c r="ES18" s="2535"/>
      <c r="ET18" s="2535"/>
      <c r="EU18" s="2535"/>
      <c r="EV18" s="2535"/>
      <c r="EW18" s="2535"/>
      <c r="EX18" s="2535"/>
      <c r="EY18" s="2535"/>
      <c r="EZ18" s="2535"/>
      <c r="FA18" s="2535"/>
      <c r="FB18" s="2535"/>
      <c r="FC18" s="2544"/>
      <c r="FD18" s="2494">
        <f>AP18+CC18-CT18+EE18</f>
        <v>7477110</v>
      </c>
      <c r="FE18" s="2487"/>
      <c r="FF18" s="2487"/>
      <c r="FG18" s="2487"/>
      <c r="FH18" s="2487"/>
      <c r="FI18" s="2487"/>
      <c r="FJ18" s="2487"/>
      <c r="FK18" s="2487"/>
      <c r="FL18" s="2487"/>
      <c r="FM18" s="2487"/>
      <c r="FN18" s="2487"/>
      <c r="FO18" s="2487"/>
      <c r="FP18" s="2495"/>
      <c r="FQ18" s="887"/>
      <c r="FR18" s="887" t="s">
        <v>39</v>
      </c>
      <c r="FS18" s="2487">
        <f t="shared" ref="FS18:FS31" si="1">BE18-DE18+DT18+EQ18+CP18</f>
        <v>818852</v>
      </c>
      <c r="FT18" s="2487"/>
      <c r="FU18" s="2487"/>
      <c r="FV18" s="2487"/>
      <c r="FW18" s="2487"/>
      <c r="FX18" s="2487"/>
      <c r="FY18" s="2487"/>
      <c r="FZ18" s="2487"/>
      <c r="GA18" s="2487"/>
      <c r="GB18" s="888" t="s">
        <v>40</v>
      </c>
      <c r="GC18" s="888"/>
      <c r="GD18" s="2494">
        <f>FD18-FS18</f>
        <v>6658258</v>
      </c>
      <c r="GE18" s="2487"/>
      <c r="GF18" s="2487"/>
      <c r="GG18" s="2487"/>
      <c r="GH18" s="2487"/>
      <c r="GI18" s="2487"/>
      <c r="GJ18" s="2487"/>
      <c r="GK18" s="2487"/>
      <c r="GL18" s="2487"/>
      <c r="GM18" s="2487"/>
      <c r="GN18" s="2487"/>
      <c r="GO18" s="2487"/>
      <c r="GP18" s="2545"/>
      <c r="GQ18" s="267"/>
      <c r="GR18" s="267"/>
      <c r="GS18" s="267"/>
      <c r="GT18" s="267"/>
      <c r="GU18" s="267"/>
    </row>
    <row r="19" spans="1:230" s="259" customFormat="1" ht="18" customHeight="1">
      <c r="A19" s="594"/>
      <c r="B19" s="269"/>
      <c r="C19" s="2298"/>
      <c r="D19" s="2298"/>
      <c r="E19" s="2298"/>
      <c r="F19" s="2298"/>
      <c r="G19" s="2298"/>
      <c r="H19" s="2298"/>
      <c r="I19" s="2298"/>
      <c r="J19" s="2298"/>
      <c r="K19" s="2298"/>
      <c r="L19" s="2298"/>
      <c r="M19" s="2298"/>
      <c r="N19" s="2298"/>
      <c r="O19" s="2298"/>
      <c r="P19" s="2298"/>
      <c r="Q19" s="2298"/>
      <c r="R19" s="2298"/>
      <c r="S19" s="2298"/>
      <c r="T19" s="2298"/>
      <c r="U19" s="2298"/>
      <c r="V19" s="2298"/>
      <c r="W19" s="2299"/>
      <c r="X19" s="2354">
        <v>52111</v>
      </c>
      <c r="Y19" s="2355"/>
      <c r="Z19" s="2355"/>
      <c r="AA19" s="2355"/>
      <c r="AB19" s="2356"/>
      <c r="AC19" s="2512" t="s">
        <v>1483</v>
      </c>
      <c r="AD19" s="2513"/>
      <c r="AE19" s="2513"/>
      <c r="AF19" s="2513"/>
      <c r="AG19" s="2513"/>
      <c r="AH19" s="2513"/>
      <c r="AI19" s="2513"/>
      <c r="AJ19" s="2513"/>
      <c r="AK19" s="2513"/>
      <c r="AL19" s="2513"/>
      <c r="AM19" s="2513"/>
      <c r="AN19" s="2513"/>
      <c r="AO19" s="2514"/>
      <c r="AP19" s="2553">
        <v>6212136</v>
      </c>
      <c r="AQ19" s="2554"/>
      <c r="AR19" s="2554"/>
      <c r="AS19" s="2554"/>
      <c r="AT19" s="2554"/>
      <c r="AU19" s="2554"/>
      <c r="AV19" s="2554"/>
      <c r="AW19" s="2554"/>
      <c r="AX19" s="2554"/>
      <c r="AY19" s="2554"/>
      <c r="AZ19" s="2554"/>
      <c r="BA19" s="2554"/>
      <c r="BB19" s="2555"/>
      <c r="BC19" s="880"/>
      <c r="BD19" s="880" t="s">
        <v>39</v>
      </c>
      <c r="BE19" s="2535">
        <v>329268</v>
      </c>
      <c r="BF19" s="2535"/>
      <c r="BG19" s="2535"/>
      <c r="BH19" s="2535"/>
      <c r="BI19" s="2535"/>
      <c r="BJ19" s="2535"/>
      <c r="BK19" s="2535"/>
      <c r="BL19" s="2535"/>
      <c r="BM19" s="2535"/>
      <c r="BN19" s="888" t="s">
        <v>40</v>
      </c>
      <c r="BO19" s="888"/>
      <c r="BP19" s="2494">
        <f t="shared" si="0"/>
        <v>5882868</v>
      </c>
      <c r="BQ19" s="2487"/>
      <c r="BR19" s="2487"/>
      <c r="BS19" s="2487"/>
      <c r="BT19" s="2487"/>
      <c r="BU19" s="2487"/>
      <c r="BV19" s="2487"/>
      <c r="BW19" s="2487"/>
      <c r="BX19" s="2487"/>
      <c r="BY19" s="2487"/>
      <c r="BZ19" s="2487"/>
      <c r="CA19" s="2487"/>
      <c r="CB19" s="2495"/>
      <c r="CC19" s="2546">
        <v>766059</v>
      </c>
      <c r="CD19" s="2535"/>
      <c r="CE19" s="2535"/>
      <c r="CF19" s="2535"/>
      <c r="CG19" s="2535"/>
      <c r="CH19" s="2535"/>
      <c r="CI19" s="2535"/>
      <c r="CJ19" s="2535"/>
      <c r="CK19" s="2535"/>
      <c r="CL19" s="2535"/>
      <c r="CM19" s="2535"/>
      <c r="CN19" s="2544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35">
        <v>2488</v>
      </c>
      <c r="CU19" s="2535"/>
      <c r="CV19" s="2535"/>
      <c r="CW19" s="2535"/>
      <c r="CX19" s="2535"/>
      <c r="CY19" s="2535"/>
      <c r="CZ19" s="2535"/>
      <c r="DA19" s="2535"/>
      <c r="DB19" s="2535"/>
      <c r="DC19" s="888" t="s">
        <v>40</v>
      </c>
      <c r="DD19" s="890"/>
      <c r="DE19" s="2546">
        <v>368</v>
      </c>
      <c r="DF19" s="2535"/>
      <c r="DG19" s="2535"/>
      <c r="DH19" s="2535"/>
      <c r="DI19" s="2535"/>
      <c r="DJ19" s="2535"/>
      <c r="DK19" s="2535"/>
      <c r="DL19" s="2535"/>
      <c r="DM19" s="2535"/>
      <c r="DN19" s="2535"/>
      <c r="DO19" s="2535"/>
      <c r="DP19" s="2535"/>
      <c r="DQ19" s="2544"/>
      <c r="DR19" s="887"/>
      <c r="DS19" s="887" t="s">
        <v>39</v>
      </c>
      <c r="DT19" s="2535">
        <v>226188</v>
      </c>
      <c r="DU19" s="2535"/>
      <c r="DV19" s="2535"/>
      <c r="DW19" s="2535"/>
      <c r="DX19" s="2535"/>
      <c r="DY19" s="2535"/>
      <c r="DZ19" s="2535"/>
      <c r="EA19" s="2535"/>
      <c r="EB19" s="2535"/>
      <c r="EC19" s="888" t="s">
        <v>40</v>
      </c>
      <c r="ED19" s="888"/>
      <c r="EE19" s="2546"/>
      <c r="EF19" s="2535"/>
      <c r="EG19" s="2535"/>
      <c r="EH19" s="2535"/>
      <c r="EI19" s="2535"/>
      <c r="EJ19" s="2535"/>
      <c r="EK19" s="2535"/>
      <c r="EL19" s="2535"/>
      <c r="EM19" s="2535"/>
      <c r="EN19" s="2535"/>
      <c r="EO19" s="2535"/>
      <c r="EP19" s="2544"/>
      <c r="EQ19" s="2546"/>
      <c r="ER19" s="2535"/>
      <c r="ES19" s="2535"/>
      <c r="ET19" s="2535"/>
      <c r="EU19" s="2535"/>
      <c r="EV19" s="2535"/>
      <c r="EW19" s="2535"/>
      <c r="EX19" s="2535"/>
      <c r="EY19" s="2535"/>
      <c r="EZ19" s="2535"/>
      <c r="FA19" s="2535"/>
      <c r="FB19" s="2535"/>
      <c r="FC19" s="2544"/>
      <c r="FD19" s="2494">
        <f t="shared" ref="FD19:FD27" si="2">AP19+CC19-CT19+EE19</f>
        <v>6975707</v>
      </c>
      <c r="FE19" s="2487"/>
      <c r="FF19" s="2487"/>
      <c r="FG19" s="2487"/>
      <c r="FH19" s="2487"/>
      <c r="FI19" s="2487"/>
      <c r="FJ19" s="2487"/>
      <c r="FK19" s="2487"/>
      <c r="FL19" s="2487"/>
      <c r="FM19" s="2487"/>
      <c r="FN19" s="2487"/>
      <c r="FO19" s="2487"/>
      <c r="FP19" s="2495"/>
      <c r="FQ19" s="887"/>
      <c r="FR19" s="887" t="s">
        <v>39</v>
      </c>
      <c r="FS19" s="2487">
        <f t="shared" si="1"/>
        <v>555094</v>
      </c>
      <c r="FT19" s="2487"/>
      <c r="FU19" s="2487"/>
      <c r="FV19" s="2487"/>
      <c r="FW19" s="2487"/>
      <c r="FX19" s="2487"/>
      <c r="FY19" s="2487"/>
      <c r="FZ19" s="2487"/>
      <c r="GA19" s="2487"/>
      <c r="GB19" s="888" t="s">
        <v>40</v>
      </c>
      <c r="GC19" s="888"/>
      <c r="GD19" s="2494">
        <f t="shared" ref="GD19:GD29" si="3">FD19-FS19</f>
        <v>6420613</v>
      </c>
      <c r="GE19" s="2487"/>
      <c r="GF19" s="2487"/>
      <c r="GG19" s="2487"/>
      <c r="GH19" s="2487"/>
      <c r="GI19" s="2487"/>
      <c r="GJ19" s="2487"/>
      <c r="GK19" s="2487"/>
      <c r="GL19" s="2487"/>
      <c r="GM19" s="2487"/>
      <c r="GN19" s="2487"/>
      <c r="GO19" s="2487"/>
      <c r="GP19" s="2545"/>
      <c r="GQ19" s="267"/>
      <c r="GR19" s="267"/>
      <c r="GS19" s="267"/>
      <c r="GT19" s="267"/>
      <c r="GU19" s="267"/>
    </row>
    <row r="20" spans="1:230" s="259" customFormat="1" ht="18" customHeight="1">
      <c r="A20" s="594"/>
      <c r="B20" s="268"/>
      <c r="C20" s="2294" t="s">
        <v>944</v>
      </c>
      <c r="D20" s="2294"/>
      <c r="E20" s="2294"/>
      <c r="F20" s="2294"/>
      <c r="G20" s="2294"/>
      <c r="H20" s="2294"/>
      <c r="I20" s="2294"/>
      <c r="J20" s="2294"/>
      <c r="K20" s="2294"/>
      <c r="L20" s="2294"/>
      <c r="M20" s="2294"/>
      <c r="N20" s="2294"/>
      <c r="O20" s="2294"/>
      <c r="P20" s="2294"/>
      <c r="Q20" s="2294"/>
      <c r="R20" s="2294"/>
      <c r="S20" s="2294"/>
      <c r="T20" s="2294"/>
      <c r="U20" s="2294"/>
      <c r="V20" s="2294"/>
      <c r="W20" s="2295"/>
      <c r="X20" s="2477">
        <v>52012</v>
      </c>
      <c r="Y20" s="2478"/>
      <c r="Z20" s="2478"/>
      <c r="AA20" s="2478"/>
      <c r="AB20" s="2479"/>
      <c r="AC20" s="2512" t="s">
        <v>1482</v>
      </c>
      <c r="AD20" s="2513"/>
      <c r="AE20" s="2513"/>
      <c r="AF20" s="2513"/>
      <c r="AG20" s="2513"/>
      <c r="AH20" s="2513"/>
      <c r="AI20" s="2513"/>
      <c r="AJ20" s="2513"/>
      <c r="AK20" s="2513"/>
      <c r="AL20" s="2513"/>
      <c r="AM20" s="2513"/>
      <c r="AN20" s="2513"/>
      <c r="AO20" s="2514"/>
      <c r="AP20" s="2542">
        <f>FD21</f>
        <v>8319462</v>
      </c>
      <c r="AQ20" s="2487"/>
      <c r="AR20" s="2487"/>
      <c r="AS20" s="2487"/>
      <c r="AT20" s="2487"/>
      <c r="AU20" s="2487"/>
      <c r="AV20" s="2487"/>
      <c r="AW20" s="2487"/>
      <c r="AX20" s="2487"/>
      <c r="AY20" s="2487"/>
      <c r="AZ20" s="2487"/>
      <c r="BA20" s="2487"/>
      <c r="BB20" s="2495"/>
      <c r="BC20" s="887"/>
      <c r="BD20" s="887" t="s">
        <v>39</v>
      </c>
      <c r="BE20" s="2487">
        <f>FS21</f>
        <v>1472362</v>
      </c>
      <c r="BF20" s="2487"/>
      <c r="BG20" s="2487"/>
      <c r="BH20" s="2487"/>
      <c r="BI20" s="2487"/>
      <c r="BJ20" s="2487"/>
      <c r="BK20" s="2487"/>
      <c r="BL20" s="2487"/>
      <c r="BM20" s="2487"/>
      <c r="BN20" s="888" t="s">
        <v>40</v>
      </c>
      <c r="BO20" s="888"/>
      <c r="BP20" s="2494">
        <f t="shared" si="0"/>
        <v>6847100</v>
      </c>
      <c r="BQ20" s="2487"/>
      <c r="BR20" s="2487"/>
      <c r="BS20" s="2487"/>
      <c r="BT20" s="2487"/>
      <c r="BU20" s="2487"/>
      <c r="BV20" s="2487"/>
      <c r="BW20" s="2487"/>
      <c r="BX20" s="2487"/>
      <c r="BY20" s="2487"/>
      <c r="BZ20" s="2487"/>
      <c r="CA20" s="2487"/>
      <c r="CB20" s="2495"/>
      <c r="CC20" s="2546">
        <v>3347296</v>
      </c>
      <c r="CD20" s="2535"/>
      <c r="CE20" s="2535"/>
      <c r="CF20" s="2535"/>
      <c r="CG20" s="2535"/>
      <c r="CH20" s="2535"/>
      <c r="CI20" s="2535"/>
      <c r="CJ20" s="2535"/>
      <c r="CK20" s="2535"/>
      <c r="CL20" s="2535"/>
      <c r="CM20" s="2535"/>
      <c r="CN20" s="2544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35">
        <v>8669</v>
      </c>
      <c r="CU20" s="2535"/>
      <c r="CV20" s="2535"/>
      <c r="CW20" s="2535"/>
      <c r="CX20" s="2535"/>
      <c r="CY20" s="2535"/>
      <c r="CZ20" s="2535"/>
      <c r="DA20" s="2535"/>
      <c r="DB20" s="2535"/>
      <c r="DC20" s="888" t="s">
        <v>40</v>
      </c>
      <c r="DD20" s="890"/>
      <c r="DE20" s="2546">
        <v>1467</v>
      </c>
      <c r="DF20" s="2535"/>
      <c r="DG20" s="2535"/>
      <c r="DH20" s="2535"/>
      <c r="DI20" s="2535"/>
      <c r="DJ20" s="2535"/>
      <c r="DK20" s="2535"/>
      <c r="DL20" s="2535"/>
      <c r="DM20" s="2535"/>
      <c r="DN20" s="2535"/>
      <c r="DO20" s="2535"/>
      <c r="DP20" s="2535"/>
      <c r="DQ20" s="2544"/>
      <c r="DR20" s="887"/>
      <c r="DS20" s="887" t="s">
        <v>39</v>
      </c>
      <c r="DT20" s="2535">
        <v>801477</v>
      </c>
      <c r="DU20" s="2535"/>
      <c r="DV20" s="2535"/>
      <c r="DW20" s="2535"/>
      <c r="DX20" s="2535"/>
      <c r="DY20" s="2535"/>
      <c r="DZ20" s="2535"/>
      <c r="EA20" s="2535"/>
      <c r="EB20" s="2535"/>
      <c r="EC20" s="888" t="s">
        <v>40</v>
      </c>
      <c r="ED20" s="888"/>
      <c r="EE20" s="2546"/>
      <c r="EF20" s="2535"/>
      <c r="EG20" s="2535"/>
      <c r="EH20" s="2535"/>
      <c r="EI20" s="2535"/>
      <c r="EJ20" s="2535"/>
      <c r="EK20" s="2535"/>
      <c r="EL20" s="2535"/>
      <c r="EM20" s="2535"/>
      <c r="EN20" s="2535"/>
      <c r="EO20" s="2535"/>
      <c r="EP20" s="2544"/>
      <c r="EQ20" s="2546"/>
      <c r="ER20" s="2535"/>
      <c r="ES20" s="2535"/>
      <c r="ET20" s="2535"/>
      <c r="EU20" s="2535"/>
      <c r="EV20" s="2535"/>
      <c r="EW20" s="2535"/>
      <c r="EX20" s="2535"/>
      <c r="EY20" s="2535"/>
      <c r="EZ20" s="2535"/>
      <c r="FA20" s="2535"/>
      <c r="FB20" s="2535"/>
      <c r="FC20" s="2544"/>
      <c r="FD20" s="2494">
        <f t="shared" si="2"/>
        <v>11658089</v>
      </c>
      <c r="FE20" s="2487"/>
      <c r="FF20" s="2487"/>
      <c r="FG20" s="2487"/>
      <c r="FH20" s="2487"/>
      <c r="FI20" s="2487"/>
      <c r="FJ20" s="2487"/>
      <c r="FK20" s="2487"/>
      <c r="FL20" s="2487"/>
      <c r="FM20" s="2487"/>
      <c r="FN20" s="2487"/>
      <c r="FO20" s="2487"/>
      <c r="FP20" s="2495"/>
      <c r="FQ20" s="887"/>
      <c r="FR20" s="887" t="s">
        <v>39</v>
      </c>
      <c r="FS20" s="2487">
        <f t="shared" si="1"/>
        <v>2359289</v>
      </c>
      <c r="FT20" s="2487"/>
      <c r="FU20" s="2487"/>
      <c r="FV20" s="2487"/>
      <c r="FW20" s="2487"/>
      <c r="FX20" s="2487"/>
      <c r="FY20" s="2487"/>
      <c r="FZ20" s="2487"/>
      <c r="GA20" s="2487"/>
      <c r="GB20" s="888" t="s">
        <v>40</v>
      </c>
      <c r="GC20" s="888"/>
      <c r="GD20" s="2494">
        <f t="shared" si="3"/>
        <v>9298800</v>
      </c>
      <c r="GE20" s="2487"/>
      <c r="GF20" s="2487"/>
      <c r="GG20" s="2487"/>
      <c r="GH20" s="2487"/>
      <c r="GI20" s="2487"/>
      <c r="GJ20" s="2487"/>
      <c r="GK20" s="2487"/>
      <c r="GL20" s="2487"/>
      <c r="GM20" s="2487"/>
      <c r="GN20" s="2487"/>
      <c r="GO20" s="2487"/>
      <c r="GP20" s="2545"/>
      <c r="GQ20" s="267"/>
      <c r="GR20" s="267"/>
      <c r="GS20" s="267"/>
      <c r="GT20" s="267"/>
      <c r="GU20" s="267"/>
    </row>
    <row r="21" spans="1:230" s="259" customFormat="1" ht="18" customHeight="1">
      <c r="A21" s="594"/>
      <c r="B21" s="269"/>
      <c r="C21" s="2298"/>
      <c r="D21" s="2298"/>
      <c r="E21" s="2298"/>
      <c r="F21" s="2298"/>
      <c r="G21" s="2298"/>
      <c r="H21" s="2298"/>
      <c r="I21" s="2298"/>
      <c r="J21" s="2298"/>
      <c r="K21" s="2298"/>
      <c r="L21" s="2298"/>
      <c r="M21" s="2298"/>
      <c r="N21" s="2298"/>
      <c r="O21" s="2298"/>
      <c r="P21" s="2298"/>
      <c r="Q21" s="2298"/>
      <c r="R21" s="2298"/>
      <c r="S21" s="2298"/>
      <c r="T21" s="2298"/>
      <c r="U21" s="2298"/>
      <c r="V21" s="2298"/>
      <c r="W21" s="2299"/>
      <c r="X21" s="2354">
        <v>52112</v>
      </c>
      <c r="Y21" s="2355"/>
      <c r="Z21" s="2355"/>
      <c r="AA21" s="2355"/>
      <c r="AB21" s="2356"/>
      <c r="AC21" s="2512" t="s">
        <v>1483</v>
      </c>
      <c r="AD21" s="2513"/>
      <c r="AE21" s="2513"/>
      <c r="AF21" s="2513"/>
      <c r="AG21" s="2513"/>
      <c r="AH21" s="2513"/>
      <c r="AI21" s="2513"/>
      <c r="AJ21" s="2513"/>
      <c r="AK21" s="2513"/>
      <c r="AL21" s="2513"/>
      <c r="AM21" s="2513"/>
      <c r="AN21" s="2513"/>
      <c r="AO21" s="2514"/>
      <c r="AP21" s="2553">
        <v>6572130</v>
      </c>
      <c r="AQ21" s="2554"/>
      <c r="AR21" s="2554"/>
      <c r="AS21" s="2554"/>
      <c r="AT21" s="2554"/>
      <c r="AU21" s="2554"/>
      <c r="AV21" s="2554"/>
      <c r="AW21" s="2554"/>
      <c r="AX21" s="2554"/>
      <c r="AY21" s="2554"/>
      <c r="AZ21" s="2554"/>
      <c r="BA21" s="2554"/>
      <c r="BB21" s="2555"/>
      <c r="BC21" s="880"/>
      <c r="BD21" s="880" t="s">
        <v>39</v>
      </c>
      <c r="BE21" s="2535">
        <v>931555</v>
      </c>
      <c r="BF21" s="2535"/>
      <c r="BG21" s="2535"/>
      <c r="BH21" s="2535"/>
      <c r="BI21" s="2535"/>
      <c r="BJ21" s="2535"/>
      <c r="BK21" s="2535"/>
      <c r="BL21" s="2535"/>
      <c r="BM21" s="2535"/>
      <c r="BN21" s="881" t="s">
        <v>40</v>
      </c>
      <c r="BO21" s="881"/>
      <c r="BP21" s="2494">
        <f t="shared" si="0"/>
        <v>5640575</v>
      </c>
      <c r="BQ21" s="2487"/>
      <c r="BR21" s="2487"/>
      <c r="BS21" s="2487"/>
      <c r="BT21" s="2487"/>
      <c r="BU21" s="2487"/>
      <c r="BV21" s="2487"/>
      <c r="BW21" s="2487"/>
      <c r="BX21" s="2487"/>
      <c r="BY21" s="2487"/>
      <c r="BZ21" s="2487"/>
      <c r="CA21" s="2487"/>
      <c r="CB21" s="2495"/>
      <c r="CC21" s="2546">
        <v>1758440</v>
      </c>
      <c r="CD21" s="2535"/>
      <c r="CE21" s="2535"/>
      <c r="CF21" s="2535"/>
      <c r="CG21" s="2535"/>
      <c r="CH21" s="2535"/>
      <c r="CI21" s="2535"/>
      <c r="CJ21" s="2535"/>
      <c r="CK21" s="2535"/>
      <c r="CL21" s="2535"/>
      <c r="CM21" s="2535"/>
      <c r="CN21" s="2544"/>
      <c r="CO21" s="882" t="s">
        <v>39</v>
      </c>
      <c r="CP21" s="912"/>
      <c r="CQ21" s="914" t="s">
        <v>40</v>
      </c>
      <c r="CR21" s="889"/>
      <c r="CS21" s="887" t="s">
        <v>39</v>
      </c>
      <c r="CT21" s="2535">
        <v>11108</v>
      </c>
      <c r="CU21" s="2535"/>
      <c r="CV21" s="2535"/>
      <c r="CW21" s="2535"/>
      <c r="CX21" s="2535"/>
      <c r="CY21" s="2535"/>
      <c r="CZ21" s="2535"/>
      <c r="DA21" s="2535"/>
      <c r="DB21" s="2535"/>
      <c r="DC21" s="888" t="s">
        <v>40</v>
      </c>
      <c r="DD21" s="890"/>
      <c r="DE21" s="2546">
        <v>3693</v>
      </c>
      <c r="DF21" s="2535"/>
      <c r="DG21" s="2535"/>
      <c r="DH21" s="2535"/>
      <c r="DI21" s="2535"/>
      <c r="DJ21" s="2535"/>
      <c r="DK21" s="2535"/>
      <c r="DL21" s="2535"/>
      <c r="DM21" s="2535"/>
      <c r="DN21" s="2535"/>
      <c r="DO21" s="2535"/>
      <c r="DP21" s="2535"/>
      <c r="DQ21" s="2544"/>
      <c r="DR21" s="887"/>
      <c r="DS21" s="887" t="s">
        <v>39</v>
      </c>
      <c r="DT21" s="2535">
        <v>544500</v>
      </c>
      <c r="DU21" s="2535"/>
      <c r="DV21" s="2535"/>
      <c r="DW21" s="2535"/>
      <c r="DX21" s="2535"/>
      <c r="DY21" s="2535"/>
      <c r="DZ21" s="2535"/>
      <c r="EA21" s="2535"/>
      <c r="EB21" s="2535"/>
      <c r="EC21" s="888" t="s">
        <v>40</v>
      </c>
      <c r="ED21" s="888"/>
      <c r="EE21" s="2546"/>
      <c r="EF21" s="2535"/>
      <c r="EG21" s="2535"/>
      <c r="EH21" s="2535"/>
      <c r="EI21" s="2535"/>
      <c r="EJ21" s="2535"/>
      <c r="EK21" s="2535"/>
      <c r="EL21" s="2535"/>
      <c r="EM21" s="2535"/>
      <c r="EN21" s="2535"/>
      <c r="EO21" s="2535"/>
      <c r="EP21" s="2544"/>
      <c r="EQ21" s="2546"/>
      <c r="ER21" s="2535"/>
      <c r="ES21" s="2535"/>
      <c r="ET21" s="2535"/>
      <c r="EU21" s="2535"/>
      <c r="EV21" s="2535"/>
      <c r="EW21" s="2535"/>
      <c r="EX21" s="2535"/>
      <c r="EY21" s="2535"/>
      <c r="EZ21" s="2535"/>
      <c r="FA21" s="2535"/>
      <c r="FB21" s="2535"/>
      <c r="FC21" s="2544"/>
      <c r="FD21" s="2494">
        <f>AP21+CC21-CT21+EE21</f>
        <v>8319462</v>
      </c>
      <c r="FE21" s="2487"/>
      <c r="FF21" s="2487"/>
      <c r="FG21" s="2487"/>
      <c r="FH21" s="2487"/>
      <c r="FI21" s="2487"/>
      <c r="FJ21" s="2487"/>
      <c r="FK21" s="2487"/>
      <c r="FL21" s="2487"/>
      <c r="FM21" s="2487"/>
      <c r="FN21" s="2487"/>
      <c r="FO21" s="2487"/>
      <c r="FP21" s="2495"/>
      <c r="FQ21" s="887"/>
      <c r="FR21" s="887" t="s">
        <v>39</v>
      </c>
      <c r="FS21" s="2487">
        <f t="shared" si="1"/>
        <v>1472362</v>
      </c>
      <c r="FT21" s="2487"/>
      <c r="FU21" s="2487"/>
      <c r="FV21" s="2487"/>
      <c r="FW21" s="2487"/>
      <c r="FX21" s="2487"/>
      <c r="FY21" s="2487"/>
      <c r="FZ21" s="2487"/>
      <c r="GA21" s="2487"/>
      <c r="GB21" s="888" t="s">
        <v>40</v>
      </c>
      <c r="GC21" s="888"/>
      <c r="GD21" s="2494">
        <f t="shared" si="3"/>
        <v>6847100</v>
      </c>
      <c r="GE21" s="2487"/>
      <c r="GF21" s="2487"/>
      <c r="GG21" s="2487"/>
      <c r="GH21" s="2487"/>
      <c r="GI21" s="2487"/>
      <c r="GJ21" s="2487"/>
      <c r="GK21" s="2487"/>
      <c r="GL21" s="2487"/>
      <c r="GM21" s="2487"/>
      <c r="GN21" s="2487"/>
      <c r="GO21" s="2487"/>
      <c r="GP21" s="2545"/>
      <c r="GQ21" s="267"/>
      <c r="GR21" s="267"/>
      <c r="GS21" s="267"/>
      <c r="GT21" s="267"/>
      <c r="GU21" s="267"/>
    </row>
    <row r="22" spans="1:230" s="259" customFormat="1" ht="18.75" customHeight="1">
      <c r="A22" s="594"/>
      <c r="B22" s="268"/>
      <c r="C22" s="2294" t="s">
        <v>945</v>
      </c>
      <c r="D22" s="2294"/>
      <c r="E22" s="2294"/>
      <c r="F22" s="2294"/>
      <c r="G22" s="2294"/>
      <c r="H22" s="2294"/>
      <c r="I22" s="2294"/>
      <c r="J22" s="2294"/>
      <c r="K22" s="2294"/>
      <c r="L22" s="2294"/>
      <c r="M22" s="2294"/>
      <c r="N22" s="2294"/>
      <c r="O22" s="2294"/>
      <c r="P22" s="2294"/>
      <c r="Q22" s="2294"/>
      <c r="R22" s="2294"/>
      <c r="S22" s="2294"/>
      <c r="T22" s="2294"/>
      <c r="U22" s="2294"/>
      <c r="V22" s="2294"/>
      <c r="W22" s="2295"/>
      <c r="X22" s="2281">
        <v>52013</v>
      </c>
      <c r="Y22" s="2281"/>
      <c r="Z22" s="2281"/>
      <c r="AA22" s="2281"/>
      <c r="AB22" s="2281"/>
      <c r="AC22" s="2512" t="s">
        <v>1482</v>
      </c>
      <c r="AD22" s="2513"/>
      <c r="AE22" s="2513"/>
      <c r="AF22" s="2513"/>
      <c r="AG22" s="2513"/>
      <c r="AH22" s="2513"/>
      <c r="AI22" s="2513"/>
      <c r="AJ22" s="2513"/>
      <c r="AK22" s="2513"/>
      <c r="AL22" s="2513"/>
      <c r="AM22" s="2513"/>
      <c r="AN22" s="2513"/>
      <c r="AO22" s="2514"/>
      <c r="AP22" s="2542">
        <f>FD23</f>
        <v>31198284</v>
      </c>
      <c r="AQ22" s="2487"/>
      <c r="AR22" s="2487"/>
      <c r="AS22" s="2487"/>
      <c r="AT22" s="2487"/>
      <c r="AU22" s="2487"/>
      <c r="AV22" s="2487"/>
      <c r="AW22" s="2487"/>
      <c r="AX22" s="2487"/>
      <c r="AY22" s="2487"/>
      <c r="AZ22" s="2487"/>
      <c r="BA22" s="2487"/>
      <c r="BB22" s="2495"/>
      <c r="BC22" s="887"/>
      <c r="BD22" s="887" t="s">
        <v>39</v>
      </c>
      <c r="BE22" s="2487">
        <f>FS23</f>
        <v>5197300</v>
      </c>
      <c r="BF22" s="2487"/>
      <c r="BG22" s="2487"/>
      <c r="BH22" s="2487"/>
      <c r="BI22" s="2487"/>
      <c r="BJ22" s="2487"/>
      <c r="BK22" s="2487"/>
      <c r="BL22" s="2487"/>
      <c r="BM22" s="2487"/>
      <c r="BN22" s="888" t="s">
        <v>40</v>
      </c>
      <c r="BO22" s="888"/>
      <c r="BP22" s="2494">
        <f t="shared" si="0"/>
        <v>26000984</v>
      </c>
      <c r="BQ22" s="2487"/>
      <c r="BR22" s="2487"/>
      <c r="BS22" s="2487"/>
      <c r="BT22" s="2487"/>
      <c r="BU22" s="2487"/>
      <c r="BV22" s="2487"/>
      <c r="BW22" s="2487"/>
      <c r="BX22" s="2487"/>
      <c r="BY22" s="2487"/>
      <c r="BZ22" s="2487"/>
      <c r="CA22" s="2487"/>
      <c r="CB22" s="2495"/>
      <c r="CC22" s="2546">
        <v>4463273</v>
      </c>
      <c r="CD22" s="2535"/>
      <c r="CE22" s="2535"/>
      <c r="CF22" s="2535"/>
      <c r="CG22" s="2535"/>
      <c r="CH22" s="2535"/>
      <c r="CI22" s="2535"/>
      <c r="CJ22" s="2535"/>
      <c r="CK22" s="2535"/>
      <c r="CL22" s="2535"/>
      <c r="CM22" s="2535"/>
      <c r="CN22" s="2544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35">
        <v>40072</v>
      </c>
      <c r="CU22" s="2535"/>
      <c r="CV22" s="2535"/>
      <c r="CW22" s="2535"/>
      <c r="CX22" s="2535"/>
      <c r="CY22" s="2535"/>
      <c r="CZ22" s="2535"/>
      <c r="DA22" s="2535"/>
      <c r="DB22" s="2535"/>
      <c r="DC22" s="888" t="s">
        <v>40</v>
      </c>
      <c r="DD22" s="890"/>
      <c r="DE22" s="2546">
        <v>12777</v>
      </c>
      <c r="DF22" s="2535"/>
      <c r="DG22" s="2535"/>
      <c r="DH22" s="2535"/>
      <c r="DI22" s="2535"/>
      <c r="DJ22" s="2535"/>
      <c r="DK22" s="2535"/>
      <c r="DL22" s="2535"/>
      <c r="DM22" s="2535"/>
      <c r="DN22" s="2535"/>
      <c r="DO22" s="2535"/>
      <c r="DP22" s="2535"/>
      <c r="DQ22" s="2544"/>
      <c r="DR22" s="887"/>
      <c r="DS22" s="887" t="s">
        <v>39</v>
      </c>
      <c r="DT22" s="2535">
        <v>2181647</v>
      </c>
      <c r="DU22" s="2535"/>
      <c r="DV22" s="2535"/>
      <c r="DW22" s="2535"/>
      <c r="DX22" s="2535"/>
      <c r="DY22" s="2535"/>
      <c r="DZ22" s="2535"/>
      <c r="EA22" s="2535"/>
      <c r="EB22" s="2535"/>
      <c r="EC22" s="888" t="s">
        <v>40</v>
      </c>
      <c r="ED22" s="888"/>
      <c r="EE22" s="2546"/>
      <c r="EF22" s="2535"/>
      <c r="EG22" s="2535"/>
      <c r="EH22" s="2535"/>
      <c r="EI22" s="2535"/>
      <c r="EJ22" s="2535"/>
      <c r="EK22" s="2535"/>
      <c r="EL22" s="2535"/>
      <c r="EM22" s="2535"/>
      <c r="EN22" s="2535"/>
      <c r="EO22" s="2535"/>
      <c r="EP22" s="2544"/>
      <c r="EQ22" s="2546"/>
      <c r="ER22" s="2535"/>
      <c r="ES22" s="2535"/>
      <c r="ET22" s="2535"/>
      <c r="EU22" s="2535"/>
      <c r="EV22" s="2535"/>
      <c r="EW22" s="2535"/>
      <c r="EX22" s="2535"/>
      <c r="EY22" s="2535"/>
      <c r="EZ22" s="2535"/>
      <c r="FA22" s="2535"/>
      <c r="FB22" s="2535"/>
      <c r="FC22" s="2544"/>
      <c r="FD22" s="2494">
        <f t="shared" si="2"/>
        <v>35621485</v>
      </c>
      <c r="FE22" s="2487"/>
      <c r="FF22" s="2487"/>
      <c r="FG22" s="2487"/>
      <c r="FH22" s="2487"/>
      <c r="FI22" s="2487"/>
      <c r="FJ22" s="2487"/>
      <c r="FK22" s="2487"/>
      <c r="FL22" s="2487"/>
      <c r="FM22" s="2487"/>
      <c r="FN22" s="2487"/>
      <c r="FO22" s="2487"/>
      <c r="FP22" s="2495"/>
      <c r="FQ22" s="887"/>
      <c r="FR22" s="887" t="s">
        <v>39</v>
      </c>
      <c r="FS22" s="2487">
        <f t="shared" si="1"/>
        <v>7663022</v>
      </c>
      <c r="FT22" s="2487"/>
      <c r="FU22" s="2487"/>
      <c r="FV22" s="2487"/>
      <c r="FW22" s="2487"/>
      <c r="FX22" s="2487"/>
      <c r="FY22" s="2487"/>
      <c r="FZ22" s="2487"/>
      <c r="GA22" s="2487"/>
      <c r="GB22" s="888" t="s">
        <v>40</v>
      </c>
      <c r="GC22" s="888"/>
      <c r="GD22" s="2494">
        <f t="shared" si="3"/>
        <v>27958463</v>
      </c>
      <c r="GE22" s="2487"/>
      <c r="GF22" s="2487"/>
      <c r="GG22" s="2487"/>
      <c r="GH22" s="2487"/>
      <c r="GI22" s="2487"/>
      <c r="GJ22" s="2487"/>
      <c r="GK22" s="2487"/>
      <c r="GL22" s="2487"/>
      <c r="GM22" s="2487"/>
      <c r="GN22" s="2487"/>
      <c r="GO22" s="2487"/>
      <c r="GP22" s="2545"/>
      <c r="GQ22" s="267"/>
      <c r="GR22" s="267"/>
      <c r="GS22" s="267"/>
      <c r="GT22" s="267"/>
      <c r="GU22" s="267"/>
    </row>
    <row r="23" spans="1:230" s="259" customFormat="1" ht="18.75" customHeight="1">
      <c r="A23" s="594"/>
      <c r="B23" s="269"/>
      <c r="C23" s="2298"/>
      <c r="D23" s="2298"/>
      <c r="E23" s="2298"/>
      <c r="F23" s="2298"/>
      <c r="G23" s="2298"/>
      <c r="H23" s="2298"/>
      <c r="I23" s="2298"/>
      <c r="J23" s="2298"/>
      <c r="K23" s="2298"/>
      <c r="L23" s="2298"/>
      <c r="M23" s="2298"/>
      <c r="N23" s="2298"/>
      <c r="O23" s="2298"/>
      <c r="P23" s="2298"/>
      <c r="Q23" s="2298"/>
      <c r="R23" s="2298"/>
      <c r="S23" s="2298"/>
      <c r="T23" s="2298"/>
      <c r="U23" s="2298"/>
      <c r="V23" s="2298"/>
      <c r="W23" s="2299"/>
      <c r="X23" s="2281">
        <v>52113</v>
      </c>
      <c r="Y23" s="2281"/>
      <c r="Z23" s="2281"/>
      <c r="AA23" s="2281"/>
      <c r="AB23" s="2281"/>
      <c r="AC23" s="2512" t="s">
        <v>1483</v>
      </c>
      <c r="AD23" s="2513"/>
      <c r="AE23" s="2513"/>
      <c r="AF23" s="2513"/>
      <c r="AG23" s="2513"/>
      <c r="AH23" s="2513"/>
      <c r="AI23" s="2513"/>
      <c r="AJ23" s="2513"/>
      <c r="AK23" s="2513"/>
      <c r="AL23" s="2513"/>
      <c r="AM23" s="2513"/>
      <c r="AN23" s="2513"/>
      <c r="AO23" s="2514"/>
      <c r="AP23" s="2543">
        <v>28526100</v>
      </c>
      <c r="AQ23" s="2535"/>
      <c r="AR23" s="2535"/>
      <c r="AS23" s="2535"/>
      <c r="AT23" s="2535"/>
      <c r="AU23" s="2535"/>
      <c r="AV23" s="2535"/>
      <c r="AW23" s="2535"/>
      <c r="AX23" s="2535"/>
      <c r="AY23" s="2535"/>
      <c r="AZ23" s="2535"/>
      <c r="BA23" s="2535"/>
      <c r="BB23" s="2544"/>
      <c r="BC23" s="887"/>
      <c r="BD23" s="887" t="s">
        <v>39</v>
      </c>
      <c r="BE23" s="2535">
        <v>3216735</v>
      </c>
      <c r="BF23" s="2535"/>
      <c r="BG23" s="2535"/>
      <c r="BH23" s="2535"/>
      <c r="BI23" s="2535"/>
      <c r="BJ23" s="2535"/>
      <c r="BK23" s="2535"/>
      <c r="BL23" s="2535"/>
      <c r="BM23" s="2535"/>
      <c r="BN23" s="888" t="s">
        <v>40</v>
      </c>
      <c r="BO23" s="888"/>
      <c r="BP23" s="2494">
        <f t="shared" si="0"/>
        <v>25309365</v>
      </c>
      <c r="BQ23" s="2487"/>
      <c r="BR23" s="2487"/>
      <c r="BS23" s="2487"/>
      <c r="BT23" s="2487"/>
      <c r="BU23" s="2487"/>
      <c r="BV23" s="2487"/>
      <c r="BW23" s="2487"/>
      <c r="BX23" s="2487"/>
      <c r="BY23" s="2487"/>
      <c r="BZ23" s="2487"/>
      <c r="CA23" s="2487"/>
      <c r="CB23" s="2495"/>
      <c r="CC23" s="2546">
        <v>2692175</v>
      </c>
      <c r="CD23" s="2535"/>
      <c r="CE23" s="2535"/>
      <c r="CF23" s="2535"/>
      <c r="CG23" s="2535"/>
      <c r="CH23" s="2535"/>
      <c r="CI23" s="2535"/>
      <c r="CJ23" s="2535"/>
      <c r="CK23" s="2535"/>
      <c r="CL23" s="2535"/>
      <c r="CM23" s="2535"/>
      <c r="CN23" s="2544"/>
      <c r="CO23" s="882" t="s">
        <v>39</v>
      </c>
      <c r="CP23" s="912"/>
      <c r="CQ23" s="914" t="s">
        <v>40</v>
      </c>
      <c r="CR23" s="889"/>
      <c r="CS23" s="887" t="s">
        <v>39</v>
      </c>
      <c r="CT23" s="2535">
        <v>19991</v>
      </c>
      <c r="CU23" s="2535"/>
      <c r="CV23" s="2535"/>
      <c r="CW23" s="2535"/>
      <c r="CX23" s="2535"/>
      <c r="CY23" s="2535"/>
      <c r="CZ23" s="2535"/>
      <c r="DA23" s="2535"/>
      <c r="DB23" s="2535"/>
      <c r="DC23" s="888" t="s">
        <v>40</v>
      </c>
      <c r="DD23" s="890"/>
      <c r="DE23" s="2546">
        <v>11364</v>
      </c>
      <c r="DF23" s="2535"/>
      <c r="DG23" s="2535"/>
      <c r="DH23" s="2535"/>
      <c r="DI23" s="2535"/>
      <c r="DJ23" s="2535"/>
      <c r="DK23" s="2535"/>
      <c r="DL23" s="2535"/>
      <c r="DM23" s="2535"/>
      <c r="DN23" s="2535"/>
      <c r="DO23" s="2535"/>
      <c r="DP23" s="2535"/>
      <c r="DQ23" s="2544"/>
      <c r="DR23" s="887"/>
      <c r="DS23" s="887" t="s">
        <v>39</v>
      </c>
      <c r="DT23" s="2535">
        <v>1991929</v>
      </c>
      <c r="DU23" s="2535"/>
      <c r="DV23" s="2535"/>
      <c r="DW23" s="2535"/>
      <c r="DX23" s="2535"/>
      <c r="DY23" s="2535"/>
      <c r="DZ23" s="2535"/>
      <c r="EA23" s="2535"/>
      <c r="EB23" s="2535"/>
      <c r="EC23" s="888" t="s">
        <v>40</v>
      </c>
      <c r="ED23" s="888"/>
      <c r="EE23" s="2546"/>
      <c r="EF23" s="2535"/>
      <c r="EG23" s="2535"/>
      <c r="EH23" s="2535"/>
      <c r="EI23" s="2535"/>
      <c r="EJ23" s="2535"/>
      <c r="EK23" s="2535"/>
      <c r="EL23" s="2535"/>
      <c r="EM23" s="2535"/>
      <c r="EN23" s="2535"/>
      <c r="EO23" s="2535"/>
      <c r="EP23" s="2544"/>
      <c r="EQ23" s="2546"/>
      <c r="ER23" s="2535"/>
      <c r="ES23" s="2535"/>
      <c r="ET23" s="2535"/>
      <c r="EU23" s="2535"/>
      <c r="EV23" s="2535"/>
      <c r="EW23" s="2535"/>
      <c r="EX23" s="2535"/>
      <c r="EY23" s="2535"/>
      <c r="EZ23" s="2535"/>
      <c r="FA23" s="2535"/>
      <c r="FB23" s="2535"/>
      <c r="FC23" s="2544"/>
      <c r="FD23" s="2494">
        <f t="shared" si="2"/>
        <v>31198284</v>
      </c>
      <c r="FE23" s="2487"/>
      <c r="FF23" s="2487"/>
      <c r="FG23" s="2487"/>
      <c r="FH23" s="2487"/>
      <c r="FI23" s="2487"/>
      <c r="FJ23" s="2487"/>
      <c r="FK23" s="2487"/>
      <c r="FL23" s="2487"/>
      <c r="FM23" s="2487"/>
      <c r="FN23" s="2487"/>
      <c r="FO23" s="2487"/>
      <c r="FP23" s="2495"/>
      <c r="FQ23" s="887"/>
      <c r="FR23" s="887" t="s">
        <v>39</v>
      </c>
      <c r="FS23" s="2487">
        <f t="shared" si="1"/>
        <v>5197300</v>
      </c>
      <c r="FT23" s="2487"/>
      <c r="FU23" s="2487"/>
      <c r="FV23" s="2487"/>
      <c r="FW23" s="2487"/>
      <c r="FX23" s="2487"/>
      <c r="FY23" s="2487"/>
      <c r="FZ23" s="2487"/>
      <c r="GA23" s="2487"/>
      <c r="GB23" s="888" t="s">
        <v>40</v>
      </c>
      <c r="GC23" s="888"/>
      <c r="GD23" s="2494">
        <f t="shared" si="3"/>
        <v>26000984</v>
      </c>
      <c r="GE23" s="2487"/>
      <c r="GF23" s="2487"/>
      <c r="GG23" s="2487"/>
      <c r="GH23" s="2487"/>
      <c r="GI23" s="2487"/>
      <c r="GJ23" s="2487"/>
      <c r="GK23" s="2487"/>
      <c r="GL23" s="2487"/>
      <c r="GM23" s="2487"/>
      <c r="GN23" s="2487"/>
      <c r="GO23" s="2487"/>
      <c r="GP23" s="2545"/>
      <c r="GQ23" s="267"/>
      <c r="GR23" s="267"/>
      <c r="GS23" s="267"/>
      <c r="GT23" s="267"/>
      <c r="GU23" s="267"/>
    </row>
    <row r="24" spans="1:230" s="259" customFormat="1" ht="44.25" customHeight="1">
      <c r="A24" s="594"/>
      <c r="B24" s="268"/>
      <c r="C24" s="2294" t="s">
        <v>946</v>
      </c>
      <c r="D24" s="2294"/>
      <c r="E24" s="2294"/>
      <c r="F24" s="2294"/>
      <c r="G24" s="2294"/>
      <c r="H24" s="2294"/>
      <c r="I24" s="2294"/>
      <c r="J24" s="2294"/>
      <c r="K24" s="2294"/>
      <c r="L24" s="2294"/>
      <c r="M24" s="2294"/>
      <c r="N24" s="2294"/>
      <c r="O24" s="2294"/>
      <c r="P24" s="2294"/>
      <c r="Q24" s="2294"/>
      <c r="R24" s="2294"/>
      <c r="S24" s="2294"/>
      <c r="T24" s="2294"/>
      <c r="U24" s="2294"/>
      <c r="V24" s="2294"/>
      <c r="W24" s="2295"/>
      <c r="X24" s="2281">
        <v>52014</v>
      </c>
      <c r="Y24" s="2281"/>
      <c r="Z24" s="2281"/>
      <c r="AA24" s="2281"/>
      <c r="AB24" s="2281"/>
      <c r="AC24" s="2512" t="s">
        <v>1482</v>
      </c>
      <c r="AD24" s="2513"/>
      <c r="AE24" s="2513"/>
      <c r="AF24" s="2513"/>
      <c r="AG24" s="2513"/>
      <c r="AH24" s="2513"/>
      <c r="AI24" s="2513"/>
      <c r="AJ24" s="2513"/>
      <c r="AK24" s="2513"/>
      <c r="AL24" s="2513"/>
      <c r="AM24" s="2513"/>
      <c r="AN24" s="2513"/>
      <c r="AO24" s="2514"/>
      <c r="AP24" s="2542">
        <f>FD25</f>
        <v>13185771</v>
      </c>
      <c r="AQ24" s="2487"/>
      <c r="AR24" s="2487"/>
      <c r="AS24" s="2487"/>
      <c r="AT24" s="2487"/>
      <c r="AU24" s="2487"/>
      <c r="AV24" s="2487"/>
      <c r="AW24" s="2487"/>
      <c r="AX24" s="2487"/>
      <c r="AY24" s="2487"/>
      <c r="AZ24" s="2487"/>
      <c r="BA24" s="2487"/>
      <c r="BB24" s="2495"/>
      <c r="BC24" s="887"/>
      <c r="BD24" s="887" t="s">
        <v>39</v>
      </c>
      <c r="BE24" s="2487">
        <f>FS25</f>
        <v>2182020</v>
      </c>
      <c r="BF24" s="2487"/>
      <c r="BG24" s="2487"/>
      <c r="BH24" s="2487"/>
      <c r="BI24" s="2487"/>
      <c r="BJ24" s="2487"/>
      <c r="BK24" s="2487"/>
      <c r="BL24" s="2487"/>
      <c r="BM24" s="2487"/>
      <c r="BN24" s="888" t="s">
        <v>40</v>
      </c>
      <c r="BO24" s="888"/>
      <c r="BP24" s="2494">
        <f t="shared" si="0"/>
        <v>11003751</v>
      </c>
      <c r="BQ24" s="2487"/>
      <c r="BR24" s="2487"/>
      <c r="BS24" s="2487"/>
      <c r="BT24" s="2487"/>
      <c r="BU24" s="2487"/>
      <c r="BV24" s="2487"/>
      <c r="BW24" s="2487"/>
      <c r="BX24" s="2487"/>
      <c r="BY24" s="2487"/>
      <c r="BZ24" s="2487"/>
      <c r="CA24" s="2487"/>
      <c r="CB24" s="2495"/>
      <c r="CC24" s="2546">
        <v>3404697</v>
      </c>
      <c r="CD24" s="2535"/>
      <c r="CE24" s="2535"/>
      <c r="CF24" s="2535"/>
      <c r="CG24" s="2535"/>
      <c r="CH24" s="2535"/>
      <c r="CI24" s="2535"/>
      <c r="CJ24" s="2535"/>
      <c r="CK24" s="2535"/>
      <c r="CL24" s="2535"/>
      <c r="CM24" s="2535"/>
      <c r="CN24" s="2544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35">
        <v>38896</v>
      </c>
      <c r="CU24" s="2535"/>
      <c r="CV24" s="2535"/>
      <c r="CW24" s="2535"/>
      <c r="CX24" s="2535"/>
      <c r="CY24" s="2535"/>
      <c r="CZ24" s="2535"/>
      <c r="DA24" s="2535"/>
      <c r="DB24" s="2535"/>
      <c r="DC24" s="888" t="s">
        <v>40</v>
      </c>
      <c r="DD24" s="890"/>
      <c r="DE24" s="2546">
        <v>12273</v>
      </c>
      <c r="DF24" s="2535"/>
      <c r="DG24" s="2535"/>
      <c r="DH24" s="2535"/>
      <c r="DI24" s="2535"/>
      <c r="DJ24" s="2535"/>
      <c r="DK24" s="2535"/>
      <c r="DL24" s="2535"/>
      <c r="DM24" s="2535"/>
      <c r="DN24" s="2535"/>
      <c r="DO24" s="2535"/>
      <c r="DP24" s="2535"/>
      <c r="DQ24" s="2544"/>
      <c r="DR24" s="887"/>
      <c r="DS24" s="887" t="s">
        <v>39</v>
      </c>
      <c r="DT24" s="2535">
        <v>1008703</v>
      </c>
      <c r="DU24" s="2535"/>
      <c r="DV24" s="2535"/>
      <c r="DW24" s="2535"/>
      <c r="DX24" s="2535"/>
      <c r="DY24" s="2535"/>
      <c r="DZ24" s="2535"/>
      <c r="EA24" s="2535"/>
      <c r="EB24" s="2535"/>
      <c r="EC24" s="888" t="s">
        <v>40</v>
      </c>
      <c r="ED24" s="888"/>
      <c r="EE24" s="2546"/>
      <c r="EF24" s="2535"/>
      <c r="EG24" s="2535"/>
      <c r="EH24" s="2535"/>
      <c r="EI24" s="2535"/>
      <c r="EJ24" s="2535"/>
      <c r="EK24" s="2535"/>
      <c r="EL24" s="2535"/>
      <c r="EM24" s="2535"/>
      <c r="EN24" s="2535"/>
      <c r="EO24" s="2535"/>
      <c r="EP24" s="2544"/>
      <c r="EQ24" s="2546"/>
      <c r="ER24" s="2535"/>
      <c r="ES24" s="2535"/>
      <c r="ET24" s="2535"/>
      <c r="EU24" s="2535"/>
      <c r="EV24" s="2535"/>
      <c r="EW24" s="2535"/>
      <c r="EX24" s="2535"/>
      <c r="EY24" s="2535"/>
      <c r="EZ24" s="2535"/>
      <c r="FA24" s="2535"/>
      <c r="FB24" s="2535"/>
      <c r="FC24" s="2544"/>
      <c r="FD24" s="2494">
        <f t="shared" si="2"/>
        <v>16551572</v>
      </c>
      <c r="FE24" s="2487"/>
      <c r="FF24" s="2487"/>
      <c r="FG24" s="2487"/>
      <c r="FH24" s="2487"/>
      <c r="FI24" s="2487"/>
      <c r="FJ24" s="2487"/>
      <c r="FK24" s="2487"/>
      <c r="FL24" s="2487"/>
      <c r="FM24" s="2487"/>
      <c r="FN24" s="2487"/>
      <c r="FO24" s="2487"/>
      <c r="FP24" s="2495"/>
      <c r="FQ24" s="887"/>
      <c r="FR24" s="887" t="s">
        <v>39</v>
      </c>
      <c r="FS24" s="2487">
        <f t="shared" si="1"/>
        <v>3439573</v>
      </c>
      <c r="FT24" s="2487"/>
      <c r="FU24" s="2487"/>
      <c r="FV24" s="2487"/>
      <c r="FW24" s="2487"/>
      <c r="FX24" s="2487"/>
      <c r="FY24" s="2487"/>
      <c r="FZ24" s="2487"/>
      <c r="GA24" s="2487"/>
      <c r="GB24" s="888" t="s">
        <v>40</v>
      </c>
      <c r="GC24" s="888"/>
      <c r="GD24" s="2494">
        <f t="shared" si="3"/>
        <v>13111999</v>
      </c>
      <c r="GE24" s="2487"/>
      <c r="GF24" s="2487"/>
      <c r="GG24" s="2487"/>
      <c r="GH24" s="2487"/>
      <c r="GI24" s="2487"/>
      <c r="GJ24" s="2487"/>
      <c r="GK24" s="2487"/>
      <c r="GL24" s="2487"/>
      <c r="GM24" s="2487"/>
      <c r="GN24" s="2487"/>
      <c r="GO24" s="2487"/>
      <c r="GP24" s="2545"/>
      <c r="GQ24" s="267"/>
      <c r="GR24" s="267"/>
      <c r="GS24" s="267"/>
      <c r="GT24" s="267"/>
      <c r="GU24" s="267"/>
    </row>
    <row r="25" spans="1:230" s="259" customFormat="1" ht="52.5" customHeight="1">
      <c r="A25" s="594"/>
      <c r="B25" s="269"/>
      <c r="C25" s="2298"/>
      <c r="D25" s="2298"/>
      <c r="E25" s="2298"/>
      <c r="F25" s="2298"/>
      <c r="G25" s="2298"/>
      <c r="H25" s="2298"/>
      <c r="I25" s="2298"/>
      <c r="J25" s="2298"/>
      <c r="K25" s="2298"/>
      <c r="L25" s="2298"/>
      <c r="M25" s="2298"/>
      <c r="N25" s="2298"/>
      <c r="O25" s="2298"/>
      <c r="P25" s="2298"/>
      <c r="Q25" s="2298"/>
      <c r="R25" s="2298"/>
      <c r="S25" s="2298"/>
      <c r="T25" s="2298"/>
      <c r="U25" s="2298"/>
      <c r="V25" s="2298"/>
      <c r="W25" s="2299"/>
      <c r="X25" s="2281">
        <v>52114</v>
      </c>
      <c r="Y25" s="2281"/>
      <c r="Z25" s="2281"/>
      <c r="AA25" s="2281"/>
      <c r="AB25" s="2281"/>
      <c r="AC25" s="2512" t="s">
        <v>1483</v>
      </c>
      <c r="AD25" s="2513"/>
      <c r="AE25" s="2513"/>
      <c r="AF25" s="2513"/>
      <c r="AG25" s="2513"/>
      <c r="AH25" s="2513"/>
      <c r="AI25" s="2513"/>
      <c r="AJ25" s="2513"/>
      <c r="AK25" s="2513"/>
      <c r="AL25" s="2513"/>
      <c r="AM25" s="2513"/>
      <c r="AN25" s="2513"/>
      <c r="AO25" s="2514"/>
      <c r="AP25" s="2553">
        <v>10025209</v>
      </c>
      <c r="AQ25" s="2554"/>
      <c r="AR25" s="2554"/>
      <c r="AS25" s="2554"/>
      <c r="AT25" s="2554"/>
      <c r="AU25" s="2554"/>
      <c r="AV25" s="2554"/>
      <c r="AW25" s="2554"/>
      <c r="AX25" s="2554"/>
      <c r="AY25" s="2554"/>
      <c r="AZ25" s="2554"/>
      <c r="BA25" s="2554"/>
      <c r="BB25" s="2555"/>
      <c r="BC25" s="880"/>
      <c r="BD25" s="880" t="s">
        <v>39</v>
      </c>
      <c r="BE25" s="2535">
        <v>1220647</v>
      </c>
      <c r="BF25" s="2535"/>
      <c r="BG25" s="2535"/>
      <c r="BH25" s="2535"/>
      <c r="BI25" s="2535"/>
      <c r="BJ25" s="2535"/>
      <c r="BK25" s="2535"/>
      <c r="BL25" s="2535"/>
      <c r="BM25" s="2535"/>
      <c r="BN25" s="881" t="s">
        <v>40</v>
      </c>
      <c r="BO25" s="881"/>
      <c r="BP25" s="2494">
        <f t="shared" si="0"/>
        <v>8804562</v>
      </c>
      <c r="BQ25" s="2487"/>
      <c r="BR25" s="2487"/>
      <c r="BS25" s="2487"/>
      <c r="BT25" s="2487"/>
      <c r="BU25" s="2487"/>
      <c r="BV25" s="2487"/>
      <c r="BW25" s="2487"/>
      <c r="BX25" s="2487"/>
      <c r="BY25" s="2487"/>
      <c r="BZ25" s="2487"/>
      <c r="CA25" s="2487"/>
      <c r="CB25" s="2495"/>
      <c r="CC25" s="2546">
        <v>3167759</v>
      </c>
      <c r="CD25" s="2535"/>
      <c r="CE25" s="2535"/>
      <c r="CF25" s="2535"/>
      <c r="CG25" s="2535"/>
      <c r="CH25" s="2535"/>
      <c r="CI25" s="2535"/>
      <c r="CJ25" s="2535"/>
      <c r="CK25" s="2535"/>
      <c r="CL25" s="2535"/>
      <c r="CM25" s="2535"/>
      <c r="CN25" s="2544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35">
        <v>7197</v>
      </c>
      <c r="CU25" s="2535"/>
      <c r="CV25" s="2535"/>
      <c r="CW25" s="2535"/>
      <c r="CX25" s="2535"/>
      <c r="CY25" s="2535"/>
      <c r="CZ25" s="2535"/>
      <c r="DA25" s="2535"/>
      <c r="DB25" s="2535"/>
      <c r="DC25" s="888" t="s">
        <v>40</v>
      </c>
      <c r="DD25" s="890"/>
      <c r="DE25" s="2546">
        <v>3511</v>
      </c>
      <c r="DF25" s="2535"/>
      <c r="DG25" s="2535"/>
      <c r="DH25" s="2535"/>
      <c r="DI25" s="2535"/>
      <c r="DJ25" s="2535"/>
      <c r="DK25" s="2535"/>
      <c r="DL25" s="2535"/>
      <c r="DM25" s="2535"/>
      <c r="DN25" s="2535"/>
      <c r="DO25" s="2535"/>
      <c r="DP25" s="2535"/>
      <c r="DQ25" s="2544"/>
      <c r="DR25" s="887"/>
      <c r="DS25" s="887" t="s">
        <v>39</v>
      </c>
      <c r="DT25" s="2535">
        <v>870573</v>
      </c>
      <c r="DU25" s="2535"/>
      <c r="DV25" s="2535"/>
      <c r="DW25" s="2535"/>
      <c r="DX25" s="2535"/>
      <c r="DY25" s="2535"/>
      <c r="DZ25" s="2535"/>
      <c r="EA25" s="2535"/>
      <c r="EB25" s="2535"/>
      <c r="EC25" s="888" t="s">
        <v>40</v>
      </c>
      <c r="ED25" s="888"/>
      <c r="EE25" s="2546"/>
      <c r="EF25" s="2535"/>
      <c r="EG25" s="2535"/>
      <c r="EH25" s="2535"/>
      <c r="EI25" s="2535"/>
      <c r="EJ25" s="2535"/>
      <c r="EK25" s="2535"/>
      <c r="EL25" s="2535"/>
      <c r="EM25" s="2535"/>
      <c r="EN25" s="2535"/>
      <c r="EO25" s="2535"/>
      <c r="EP25" s="2544"/>
      <c r="EQ25" s="2546"/>
      <c r="ER25" s="2535"/>
      <c r="ES25" s="2535"/>
      <c r="ET25" s="2535"/>
      <c r="EU25" s="2535"/>
      <c r="EV25" s="2535"/>
      <c r="EW25" s="2535"/>
      <c r="EX25" s="2535"/>
      <c r="EY25" s="2535"/>
      <c r="EZ25" s="2535"/>
      <c r="FA25" s="2535"/>
      <c r="FB25" s="2535"/>
      <c r="FC25" s="2544"/>
      <c r="FD25" s="2494">
        <f t="shared" si="2"/>
        <v>13185771</v>
      </c>
      <c r="FE25" s="2487"/>
      <c r="FF25" s="2487"/>
      <c r="FG25" s="2487"/>
      <c r="FH25" s="2487"/>
      <c r="FI25" s="2487"/>
      <c r="FJ25" s="2487"/>
      <c r="FK25" s="2487"/>
      <c r="FL25" s="2487"/>
      <c r="FM25" s="2487"/>
      <c r="FN25" s="2487"/>
      <c r="FO25" s="2487"/>
      <c r="FP25" s="2495"/>
      <c r="FQ25" s="891"/>
      <c r="FR25" s="887" t="s">
        <v>39</v>
      </c>
      <c r="FS25" s="2487">
        <f t="shared" si="1"/>
        <v>2182020</v>
      </c>
      <c r="FT25" s="2487"/>
      <c r="FU25" s="2487"/>
      <c r="FV25" s="2487"/>
      <c r="FW25" s="2487"/>
      <c r="FX25" s="2487"/>
      <c r="FY25" s="2487"/>
      <c r="FZ25" s="2487"/>
      <c r="GA25" s="2487"/>
      <c r="GB25" s="888" t="s">
        <v>40</v>
      </c>
      <c r="GC25" s="892"/>
      <c r="GD25" s="2494">
        <f t="shared" si="3"/>
        <v>11003751</v>
      </c>
      <c r="GE25" s="2487"/>
      <c r="GF25" s="2487"/>
      <c r="GG25" s="2487"/>
      <c r="GH25" s="2487"/>
      <c r="GI25" s="2487"/>
      <c r="GJ25" s="2487"/>
      <c r="GK25" s="2487"/>
      <c r="GL25" s="2487"/>
      <c r="GM25" s="2487"/>
      <c r="GN25" s="2487"/>
      <c r="GO25" s="2487"/>
      <c r="GP25" s="2545"/>
      <c r="GQ25" s="267"/>
      <c r="GR25" s="267"/>
      <c r="GS25" s="267"/>
      <c r="GT25" s="267"/>
      <c r="GU25" s="267"/>
    </row>
    <row r="26" spans="1:230" s="259" customFormat="1" ht="18" customHeight="1">
      <c r="A26" s="594"/>
      <c r="B26" s="268"/>
      <c r="C26" s="2294" t="s">
        <v>947</v>
      </c>
      <c r="D26" s="2294"/>
      <c r="E26" s="2294"/>
      <c r="F26" s="2294"/>
      <c r="G26" s="2294"/>
      <c r="H26" s="2294"/>
      <c r="I26" s="2294"/>
      <c r="J26" s="2294"/>
      <c r="K26" s="2294"/>
      <c r="L26" s="2294"/>
      <c r="M26" s="2294"/>
      <c r="N26" s="2294"/>
      <c r="O26" s="2294"/>
      <c r="P26" s="2294"/>
      <c r="Q26" s="2294"/>
      <c r="R26" s="2294"/>
      <c r="S26" s="2294"/>
      <c r="T26" s="2294"/>
      <c r="U26" s="2294"/>
      <c r="V26" s="2294"/>
      <c r="W26" s="2295"/>
      <c r="X26" s="2281">
        <v>52015</v>
      </c>
      <c r="Y26" s="2281"/>
      <c r="Z26" s="2281"/>
      <c r="AA26" s="2281"/>
      <c r="AB26" s="2281"/>
      <c r="AC26" s="2512" t="s">
        <v>1482</v>
      </c>
      <c r="AD26" s="2513"/>
      <c r="AE26" s="2513"/>
      <c r="AF26" s="2513"/>
      <c r="AG26" s="2513"/>
      <c r="AH26" s="2513"/>
      <c r="AI26" s="2513"/>
      <c r="AJ26" s="2513"/>
      <c r="AK26" s="2513"/>
      <c r="AL26" s="2513"/>
      <c r="AM26" s="2513"/>
      <c r="AN26" s="2513"/>
      <c r="AO26" s="2514"/>
      <c r="AP26" s="2542">
        <f>FD27</f>
        <v>153187</v>
      </c>
      <c r="AQ26" s="2487"/>
      <c r="AR26" s="2487"/>
      <c r="AS26" s="2487"/>
      <c r="AT26" s="2487"/>
      <c r="AU26" s="2487"/>
      <c r="AV26" s="2487"/>
      <c r="AW26" s="2487"/>
      <c r="AX26" s="2487"/>
      <c r="AY26" s="2487"/>
      <c r="AZ26" s="2487"/>
      <c r="BA26" s="2487"/>
      <c r="BB26" s="2495"/>
      <c r="BC26" s="887"/>
      <c r="BD26" s="887" t="s">
        <v>39</v>
      </c>
      <c r="BE26" s="2487">
        <f>FS27</f>
        <v>85940</v>
      </c>
      <c r="BF26" s="2487"/>
      <c r="BG26" s="2487"/>
      <c r="BH26" s="2487"/>
      <c r="BI26" s="2487"/>
      <c r="BJ26" s="2487"/>
      <c r="BK26" s="2487"/>
      <c r="BL26" s="2487"/>
      <c r="BM26" s="2487"/>
      <c r="BN26" s="888" t="s">
        <v>40</v>
      </c>
      <c r="BO26" s="888"/>
      <c r="BP26" s="2494">
        <f t="shared" ref="BP26:BP29" si="4">AP26-BE26</f>
        <v>67247</v>
      </c>
      <c r="BQ26" s="2487"/>
      <c r="BR26" s="2487"/>
      <c r="BS26" s="2487"/>
      <c r="BT26" s="2487"/>
      <c r="BU26" s="2487"/>
      <c r="BV26" s="2487"/>
      <c r="BW26" s="2487"/>
      <c r="BX26" s="2487"/>
      <c r="BY26" s="2487"/>
      <c r="BZ26" s="2487"/>
      <c r="CA26" s="2487"/>
      <c r="CB26" s="2495"/>
      <c r="CC26" s="2546">
        <v>20449</v>
      </c>
      <c r="CD26" s="2535"/>
      <c r="CE26" s="2535"/>
      <c r="CF26" s="2535"/>
      <c r="CG26" s="2535"/>
      <c r="CH26" s="2535"/>
      <c r="CI26" s="2535"/>
      <c r="CJ26" s="2535"/>
      <c r="CK26" s="2535"/>
      <c r="CL26" s="2535"/>
      <c r="CM26" s="2535"/>
      <c r="CN26" s="2544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35">
        <v>2494</v>
      </c>
      <c r="CU26" s="2535"/>
      <c r="CV26" s="2535"/>
      <c r="CW26" s="2535"/>
      <c r="CX26" s="2535"/>
      <c r="CY26" s="2535"/>
      <c r="CZ26" s="2535"/>
      <c r="DA26" s="2535"/>
      <c r="DB26" s="2535"/>
      <c r="DC26" s="888" t="s">
        <v>40</v>
      </c>
      <c r="DD26" s="890"/>
      <c r="DE26" s="2546">
        <v>2350</v>
      </c>
      <c r="DF26" s="2535"/>
      <c r="DG26" s="2535"/>
      <c r="DH26" s="2535"/>
      <c r="DI26" s="2535"/>
      <c r="DJ26" s="2535"/>
      <c r="DK26" s="2535"/>
      <c r="DL26" s="2535"/>
      <c r="DM26" s="2535"/>
      <c r="DN26" s="2535"/>
      <c r="DO26" s="2535"/>
      <c r="DP26" s="2535"/>
      <c r="DQ26" s="2544"/>
      <c r="DR26" s="887"/>
      <c r="DS26" s="887" t="s">
        <v>39</v>
      </c>
      <c r="DT26" s="2535">
        <v>23211</v>
      </c>
      <c r="DU26" s="2535"/>
      <c r="DV26" s="2535"/>
      <c r="DW26" s="2535"/>
      <c r="DX26" s="2535"/>
      <c r="DY26" s="2535"/>
      <c r="DZ26" s="2535"/>
      <c r="EA26" s="2535"/>
      <c r="EB26" s="2535"/>
      <c r="EC26" s="888" t="s">
        <v>40</v>
      </c>
      <c r="ED26" s="888"/>
      <c r="EE26" s="2546"/>
      <c r="EF26" s="2535"/>
      <c r="EG26" s="2535"/>
      <c r="EH26" s="2535"/>
      <c r="EI26" s="2535"/>
      <c r="EJ26" s="2535"/>
      <c r="EK26" s="2535"/>
      <c r="EL26" s="2535"/>
      <c r="EM26" s="2535"/>
      <c r="EN26" s="2535"/>
      <c r="EO26" s="2535"/>
      <c r="EP26" s="2544"/>
      <c r="EQ26" s="2546"/>
      <c r="ER26" s="2535"/>
      <c r="ES26" s="2535"/>
      <c r="ET26" s="2535"/>
      <c r="EU26" s="2535"/>
      <c r="EV26" s="2535"/>
      <c r="EW26" s="2535"/>
      <c r="EX26" s="2535"/>
      <c r="EY26" s="2535"/>
      <c r="EZ26" s="2535"/>
      <c r="FA26" s="2535"/>
      <c r="FB26" s="2535"/>
      <c r="FC26" s="2544"/>
      <c r="FD26" s="2494">
        <f>AP26+CC26-CT26+EE26</f>
        <v>171142</v>
      </c>
      <c r="FE26" s="2487"/>
      <c r="FF26" s="2487"/>
      <c r="FG26" s="2487"/>
      <c r="FH26" s="2487"/>
      <c r="FI26" s="2487"/>
      <c r="FJ26" s="2487"/>
      <c r="FK26" s="2487"/>
      <c r="FL26" s="2487"/>
      <c r="FM26" s="2487"/>
      <c r="FN26" s="2487"/>
      <c r="FO26" s="2487"/>
      <c r="FP26" s="2495"/>
      <c r="FQ26" s="887"/>
      <c r="FR26" s="887" t="s">
        <v>39</v>
      </c>
      <c r="FS26" s="2487">
        <f t="shared" si="1"/>
        <v>106908</v>
      </c>
      <c r="FT26" s="2487"/>
      <c r="FU26" s="2487"/>
      <c r="FV26" s="2487"/>
      <c r="FW26" s="2487"/>
      <c r="FX26" s="2487"/>
      <c r="FY26" s="2487"/>
      <c r="FZ26" s="2487"/>
      <c r="GA26" s="2487"/>
      <c r="GB26" s="888" t="s">
        <v>40</v>
      </c>
      <c r="GC26" s="888"/>
      <c r="GD26" s="2494">
        <f t="shared" si="3"/>
        <v>64234</v>
      </c>
      <c r="GE26" s="2487"/>
      <c r="GF26" s="2487"/>
      <c r="GG26" s="2487"/>
      <c r="GH26" s="2487"/>
      <c r="GI26" s="2487"/>
      <c r="GJ26" s="2487"/>
      <c r="GK26" s="2487"/>
      <c r="GL26" s="2487"/>
      <c r="GM26" s="2487"/>
      <c r="GN26" s="2487"/>
      <c r="GO26" s="2487"/>
      <c r="GP26" s="2545"/>
      <c r="GQ26" s="267"/>
      <c r="GR26" s="267"/>
      <c r="GS26" s="267"/>
      <c r="GT26" s="267"/>
      <c r="GU26" s="267"/>
    </row>
    <row r="27" spans="1:230" s="259" customFormat="1" ht="18" customHeight="1">
      <c r="A27" s="594"/>
      <c r="B27" s="269"/>
      <c r="C27" s="2298"/>
      <c r="D27" s="2298"/>
      <c r="E27" s="2298"/>
      <c r="F27" s="2298"/>
      <c r="G27" s="2298"/>
      <c r="H27" s="2298"/>
      <c r="I27" s="2298"/>
      <c r="J27" s="2298"/>
      <c r="K27" s="2298"/>
      <c r="L27" s="2298"/>
      <c r="M27" s="2298"/>
      <c r="N27" s="2298"/>
      <c r="O27" s="2298"/>
      <c r="P27" s="2298"/>
      <c r="Q27" s="2298"/>
      <c r="R27" s="2298"/>
      <c r="S27" s="2298"/>
      <c r="T27" s="2298"/>
      <c r="U27" s="2298"/>
      <c r="V27" s="2298"/>
      <c r="W27" s="2299"/>
      <c r="X27" s="2281">
        <v>52115</v>
      </c>
      <c r="Y27" s="2281"/>
      <c r="Z27" s="2281"/>
      <c r="AA27" s="2281"/>
      <c r="AB27" s="2281"/>
      <c r="AC27" s="2512" t="s">
        <v>1483</v>
      </c>
      <c r="AD27" s="2513"/>
      <c r="AE27" s="2513"/>
      <c r="AF27" s="2513"/>
      <c r="AG27" s="2513"/>
      <c r="AH27" s="2513"/>
      <c r="AI27" s="2513"/>
      <c r="AJ27" s="2513"/>
      <c r="AK27" s="2513"/>
      <c r="AL27" s="2513"/>
      <c r="AM27" s="2513"/>
      <c r="AN27" s="2513"/>
      <c r="AO27" s="2514"/>
      <c r="AP27" s="2553">
        <v>118106</v>
      </c>
      <c r="AQ27" s="2554"/>
      <c r="AR27" s="2554"/>
      <c r="AS27" s="2554"/>
      <c r="AT27" s="2554"/>
      <c r="AU27" s="2554"/>
      <c r="AV27" s="2554"/>
      <c r="AW27" s="2554"/>
      <c r="AX27" s="2554"/>
      <c r="AY27" s="2554"/>
      <c r="AZ27" s="2554"/>
      <c r="BA27" s="2554"/>
      <c r="BB27" s="2555"/>
      <c r="BC27" s="880"/>
      <c r="BD27" s="880" t="s">
        <v>39</v>
      </c>
      <c r="BE27" s="2535">
        <v>54657</v>
      </c>
      <c r="BF27" s="2535"/>
      <c r="BG27" s="2535"/>
      <c r="BH27" s="2535"/>
      <c r="BI27" s="2535"/>
      <c r="BJ27" s="2535"/>
      <c r="BK27" s="2535"/>
      <c r="BL27" s="2535"/>
      <c r="BM27" s="2535"/>
      <c r="BN27" s="888" t="s">
        <v>40</v>
      </c>
      <c r="BO27" s="888"/>
      <c r="BP27" s="2494">
        <f t="shared" si="4"/>
        <v>63449</v>
      </c>
      <c r="BQ27" s="2487"/>
      <c r="BR27" s="2487"/>
      <c r="BS27" s="2487"/>
      <c r="BT27" s="2487"/>
      <c r="BU27" s="2487"/>
      <c r="BV27" s="2487"/>
      <c r="BW27" s="2487"/>
      <c r="BX27" s="2487"/>
      <c r="BY27" s="2487"/>
      <c r="BZ27" s="2487"/>
      <c r="CA27" s="2487"/>
      <c r="CB27" s="2495"/>
      <c r="CC27" s="2546">
        <v>42242</v>
      </c>
      <c r="CD27" s="2535"/>
      <c r="CE27" s="2535"/>
      <c r="CF27" s="2535"/>
      <c r="CG27" s="2535"/>
      <c r="CH27" s="2535"/>
      <c r="CI27" s="2535"/>
      <c r="CJ27" s="2535"/>
      <c r="CK27" s="2535"/>
      <c r="CL27" s="2535"/>
      <c r="CM27" s="2535"/>
      <c r="CN27" s="2544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35">
        <v>7161</v>
      </c>
      <c r="CU27" s="2535"/>
      <c r="CV27" s="2535"/>
      <c r="CW27" s="2535"/>
      <c r="CX27" s="2535"/>
      <c r="CY27" s="2535"/>
      <c r="CZ27" s="2535"/>
      <c r="DA27" s="2535"/>
      <c r="DB27" s="2535"/>
      <c r="DC27" s="888" t="s">
        <v>40</v>
      </c>
      <c r="DD27" s="890"/>
      <c r="DE27" s="2546">
        <v>2623</v>
      </c>
      <c r="DF27" s="2535"/>
      <c r="DG27" s="2535"/>
      <c r="DH27" s="2535"/>
      <c r="DI27" s="2535"/>
      <c r="DJ27" s="2535"/>
      <c r="DK27" s="2535"/>
      <c r="DL27" s="2535"/>
      <c r="DM27" s="2535"/>
      <c r="DN27" s="2535"/>
      <c r="DO27" s="2535"/>
      <c r="DP27" s="2535"/>
      <c r="DQ27" s="2544"/>
      <c r="DR27" s="887"/>
      <c r="DS27" s="887" t="s">
        <v>39</v>
      </c>
      <c r="DT27" s="2535">
        <v>19682</v>
      </c>
      <c r="DU27" s="2535"/>
      <c r="DV27" s="2535"/>
      <c r="DW27" s="2535"/>
      <c r="DX27" s="2535"/>
      <c r="DY27" s="2535"/>
      <c r="DZ27" s="2535"/>
      <c r="EA27" s="2535"/>
      <c r="EB27" s="2535"/>
      <c r="EC27" s="888" t="s">
        <v>40</v>
      </c>
      <c r="ED27" s="888"/>
      <c r="EE27" s="2546"/>
      <c r="EF27" s="2535"/>
      <c r="EG27" s="2535"/>
      <c r="EH27" s="2535"/>
      <c r="EI27" s="2535"/>
      <c r="EJ27" s="2535"/>
      <c r="EK27" s="2535"/>
      <c r="EL27" s="2535"/>
      <c r="EM27" s="2535"/>
      <c r="EN27" s="2535"/>
      <c r="EO27" s="2535"/>
      <c r="EP27" s="2544"/>
      <c r="EQ27" s="2546"/>
      <c r="ER27" s="2535"/>
      <c r="ES27" s="2535"/>
      <c r="ET27" s="2535"/>
      <c r="EU27" s="2535"/>
      <c r="EV27" s="2535"/>
      <c r="EW27" s="2535"/>
      <c r="EX27" s="2535"/>
      <c r="EY27" s="2535"/>
      <c r="EZ27" s="2535"/>
      <c r="FA27" s="2535"/>
      <c r="FB27" s="2535"/>
      <c r="FC27" s="2544"/>
      <c r="FD27" s="2494">
        <f t="shared" si="2"/>
        <v>153187</v>
      </c>
      <c r="FE27" s="2487"/>
      <c r="FF27" s="2487"/>
      <c r="FG27" s="2487"/>
      <c r="FH27" s="2487"/>
      <c r="FI27" s="2487"/>
      <c r="FJ27" s="2487"/>
      <c r="FK27" s="2487"/>
      <c r="FL27" s="2487"/>
      <c r="FM27" s="2487"/>
      <c r="FN27" s="2487"/>
      <c r="FO27" s="2487"/>
      <c r="FP27" s="2495"/>
      <c r="FQ27" s="887"/>
      <c r="FR27" s="887" t="s">
        <v>39</v>
      </c>
      <c r="FS27" s="2487">
        <f t="shared" si="1"/>
        <v>85940</v>
      </c>
      <c r="FT27" s="2487"/>
      <c r="FU27" s="2487"/>
      <c r="FV27" s="2487"/>
      <c r="FW27" s="2487"/>
      <c r="FX27" s="2487"/>
      <c r="FY27" s="2487"/>
      <c r="FZ27" s="2487"/>
      <c r="GA27" s="2487"/>
      <c r="GB27" s="888" t="s">
        <v>40</v>
      </c>
      <c r="GC27" s="888"/>
      <c r="GD27" s="2494">
        <f t="shared" si="3"/>
        <v>67247</v>
      </c>
      <c r="GE27" s="2487"/>
      <c r="GF27" s="2487"/>
      <c r="GG27" s="2487"/>
      <c r="GH27" s="2487"/>
      <c r="GI27" s="2487"/>
      <c r="GJ27" s="2487"/>
      <c r="GK27" s="2487"/>
      <c r="GL27" s="2487"/>
      <c r="GM27" s="2487"/>
      <c r="GN27" s="2487"/>
      <c r="GO27" s="2487"/>
      <c r="GP27" s="2545"/>
      <c r="GQ27" s="267"/>
      <c r="GR27" s="267"/>
      <c r="GS27" s="267"/>
      <c r="GT27" s="267"/>
      <c r="GU27" s="267"/>
    </row>
    <row r="28" spans="1:230" s="259" customFormat="1" ht="18" customHeight="1">
      <c r="A28" s="594"/>
      <c r="B28" s="268"/>
      <c r="C28" s="2294" t="s">
        <v>105</v>
      </c>
      <c r="D28" s="2294"/>
      <c r="E28" s="2294"/>
      <c r="F28" s="2294"/>
      <c r="G28" s="2294"/>
      <c r="H28" s="2294"/>
      <c r="I28" s="2294"/>
      <c r="J28" s="2294"/>
      <c r="K28" s="2294"/>
      <c r="L28" s="2294"/>
      <c r="M28" s="2294"/>
      <c r="N28" s="2294"/>
      <c r="O28" s="2294"/>
      <c r="P28" s="2294"/>
      <c r="Q28" s="2294"/>
      <c r="R28" s="2294"/>
      <c r="S28" s="2294"/>
      <c r="T28" s="2294"/>
      <c r="U28" s="2294"/>
      <c r="V28" s="2294"/>
      <c r="W28" s="2295"/>
      <c r="X28" s="2281">
        <v>52016</v>
      </c>
      <c r="Y28" s="2281"/>
      <c r="Z28" s="2281"/>
      <c r="AA28" s="2281"/>
      <c r="AB28" s="2281"/>
      <c r="AC28" s="2512" t="s">
        <v>1482</v>
      </c>
      <c r="AD28" s="2513"/>
      <c r="AE28" s="2513"/>
      <c r="AF28" s="2513"/>
      <c r="AG28" s="2513"/>
      <c r="AH28" s="2513"/>
      <c r="AI28" s="2513"/>
      <c r="AJ28" s="2513"/>
      <c r="AK28" s="2513"/>
      <c r="AL28" s="2513"/>
      <c r="AM28" s="2513"/>
      <c r="AN28" s="2513"/>
      <c r="AO28" s="2514"/>
      <c r="AP28" s="2542">
        <f>FD29</f>
        <v>5908313</v>
      </c>
      <c r="AQ28" s="2487"/>
      <c r="AR28" s="2487"/>
      <c r="AS28" s="2487"/>
      <c r="AT28" s="2487"/>
      <c r="AU28" s="2487"/>
      <c r="AV28" s="2487"/>
      <c r="AW28" s="2487"/>
      <c r="AX28" s="2487"/>
      <c r="AY28" s="2487"/>
      <c r="AZ28" s="2487"/>
      <c r="BA28" s="2487"/>
      <c r="BB28" s="2495"/>
      <c r="BC28" s="887"/>
      <c r="BD28" s="887" t="s">
        <v>39</v>
      </c>
      <c r="BE28" s="2487">
        <f>FS29</f>
        <v>1847688</v>
      </c>
      <c r="BF28" s="2487"/>
      <c r="BG28" s="2487"/>
      <c r="BH28" s="2487"/>
      <c r="BI28" s="2487"/>
      <c r="BJ28" s="2487"/>
      <c r="BK28" s="2487"/>
      <c r="BL28" s="2487"/>
      <c r="BM28" s="2487"/>
      <c r="BN28" s="888" t="s">
        <v>40</v>
      </c>
      <c r="BO28" s="888"/>
      <c r="BP28" s="2494">
        <f t="shared" si="4"/>
        <v>4060625</v>
      </c>
      <c r="BQ28" s="2487"/>
      <c r="BR28" s="2487"/>
      <c r="BS28" s="2487"/>
      <c r="BT28" s="2487"/>
      <c r="BU28" s="2487"/>
      <c r="BV28" s="2487"/>
      <c r="BW28" s="2487"/>
      <c r="BX28" s="2487"/>
      <c r="BY28" s="2487"/>
      <c r="BZ28" s="2487"/>
      <c r="CA28" s="2487"/>
      <c r="CB28" s="2495"/>
      <c r="CC28" s="2546">
        <v>2162103</v>
      </c>
      <c r="CD28" s="2535"/>
      <c r="CE28" s="2535"/>
      <c r="CF28" s="2535"/>
      <c r="CG28" s="2535"/>
      <c r="CH28" s="2535"/>
      <c r="CI28" s="2535"/>
      <c r="CJ28" s="2535"/>
      <c r="CK28" s="2535"/>
      <c r="CL28" s="2535"/>
      <c r="CM28" s="2535"/>
      <c r="CN28" s="2544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35">
        <v>83128</v>
      </c>
      <c r="CU28" s="2535"/>
      <c r="CV28" s="2535"/>
      <c r="CW28" s="2535"/>
      <c r="CX28" s="2535"/>
      <c r="CY28" s="2535"/>
      <c r="CZ28" s="2535"/>
      <c r="DA28" s="2535"/>
      <c r="DB28" s="2535"/>
      <c r="DC28" s="888" t="s">
        <v>40</v>
      </c>
      <c r="DD28" s="890"/>
      <c r="DE28" s="2546">
        <v>29960</v>
      </c>
      <c r="DF28" s="2535"/>
      <c r="DG28" s="2535"/>
      <c r="DH28" s="2535"/>
      <c r="DI28" s="2535"/>
      <c r="DJ28" s="2535"/>
      <c r="DK28" s="2535"/>
      <c r="DL28" s="2535"/>
      <c r="DM28" s="2535"/>
      <c r="DN28" s="2535"/>
      <c r="DO28" s="2535"/>
      <c r="DP28" s="2535"/>
      <c r="DQ28" s="2544"/>
      <c r="DR28" s="887"/>
      <c r="DS28" s="887" t="s">
        <v>39</v>
      </c>
      <c r="DT28" s="2535">
        <v>976931</v>
      </c>
      <c r="DU28" s="2535"/>
      <c r="DV28" s="2535"/>
      <c r="DW28" s="2535"/>
      <c r="DX28" s="2535"/>
      <c r="DY28" s="2535"/>
      <c r="DZ28" s="2535"/>
      <c r="EA28" s="2535"/>
      <c r="EB28" s="2535"/>
      <c r="EC28" s="888" t="s">
        <v>40</v>
      </c>
      <c r="ED28" s="888"/>
      <c r="EE28" s="2546"/>
      <c r="EF28" s="2535"/>
      <c r="EG28" s="2535"/>
      <c r="EH28" s="2535"/>
      <c r="EI28" s="2535"/>
      <c r="EJ28" s="2535"/>
      <c r="EK28" s="2535"/>
      <c r="EL28" s="2535"/>
      <c r="EM28" s="2535"/>
      <c r="EN28" s="2535"/>
      <c r="EO28" s="2535"/>
      <c r="EP28" s="2544"/>
      <c r="EQ28" s="2546"/>
      <c r="ER28" s="2535"/>
      <c r="ES28" s="2535"/>
      <c r="ET28" s="2535"/>
      <c r="EU28" s="2535"/>
      <c r="EV28" s="2535"/>
      <c r="EW28" s="2535"/>
      <c r="EX28" s="2535"/>
      <c r="EY28" s="2535"/>
      <c r="EZ28" s="2535"/>
      <c r="FA28" s="2535"/>
      <c r="FB28" s="2535"/>
      <c r="FC28" s="2544"/>
      <c r="FD28" s="2494">
        <f>AP28+CC28-CT28+EE28</f>
        <v>7987288</v>
      </c>
      <c r="FE28" s="2487"/>
      <c r="FF28" s="2487"/>
      <c r="FG28" s="2487"/>
      <c r="FH28" s="2487"/>
      <c r="FI28" s="2487"/>
      <c r="FJ28" s="2487"/>
      <c r="FK28" s="2487"/>
      <c r="FL28" s="2487"/>
      <c r="FM28" s="2487"/>
      <c r="FN28" s="2487"/>
      <c r="FO28" s="2487"/>
      <c r="FP28" s="2495"/>
      <c r="FQ28" s="887"/>
      <c r="FR28" s="887" t="s">
        <v>39</v>
      </c>
      <c r="FS28" s="2487">
        <f t="shared" si="1"/>
        <v>2828073</v>
      </c>
      <c r="FT28" s="2487"/>
      <c r="FU28" s="2487"/>
      <c r="FV28" s="2487"/>
      <c r="FW28" s="2487"/>
      <c r="FX28" s="2487"/>
      <c r="FY28" s="2487"/>
      <c r="FZ28" s="2487"/>
      <c r="GA28" s="2487"/>
      <c r="GB28" s="888" t="s">
        <v>40</v>
      </c>
      <c r="GC28" s="888"/>
      <c r="GD28" s="2494">
        <f t="shared" si="3"/>
        <v>5159215</v>
      </c>
      <c r="GE28" s="2487"/>
      <c r="GF28" s="2487"/>
      <c r="GG28" s="2487"/>
      <c r="GH28" s="2487"/>
      <c r="GI28" s="2487"/>
      <c r="GJ28" s="2487"/>
      <c r="GK28" s="2487"/>
      <c r="GL28" s="2487"/>
      <c r="GM28" s="2487"/>
      <c r="GN28" s="2487"/>
      <c r="GO28" s="2487"/>
      <c r="GP28" s="2545"/>
      <c r="GQ28" s="267"/>
      <c r="GR28" s="267"/>
      <c r="GS28" s="267"/>
      <c r="GT28" s="267"/>
      <c r="GU28" s="267"/>
    </row>
    <row r="29" spans="1:230" s="259" customFormat="1" ht="18" customHeight="1">
      <c r="A29" s="594"/>
      <c r="B29" s="269"/>
      <c r="C29" s="2298"/>
      <c r="D29" s="2298"/>
      <c r="E29" s="2298"/>
      <c r="F29" s="2298"/>
      <c r="G29" s="2298"/>
      <c r="H29" s="2298"/>
      <c r="I29" s="2298"/>
      <c r="J29" s="2298"/>
      <c r="K29" s="2298"/>
      <c r="L29" s="2298"/>
      <c r="M29" s="2298"/>
      <c r="N29" s="2298"/>
      <c r="O29" s="2298"/>
      <c r="P29" s="2298"/>
      <c r="Q29" s="2298"/>
      <c r="R29" s="2298"/>
      <c r="S29" s="2298"/>
      <c r="T29" s="2298"/>
      <c r="U29" s="2298"/>
      <c r="V29" s="2298"/>
      <c r="W29" s="2299"/>
      <c r="X29" s="2281">
        <v>52116</v>
      </c>
      <c r="Y29" s="2281"/>
      <c r="Z29" s="2281"/>
      <c r="AA29" s="2281"/>
      <c r="AB29" s="2281"/>
      <c r="AC29" s="2512" t="s">
        <v>1483</v>
      </c>
      <c r="AD29" s="2513"/>
      <c r="AE29" s="2513"/>
      <c r="AF29" s="2513"/>
      <c r="AG29" s="2513"/>
      <c r="AH29" s="2513"/>
      <c r="AI29" s="2513"/>
      <c r="AJ29" s="2513"/>
      <c r="AK29" s="2513"/>
      <c r="AL29" s="2513"/>
      <c r="AM29" s="2513"/>
      <c r="AN29" s="2513"/>
      <c r="AO29" s="2514"/>
      <c r="AP29" s="2543">
        <v>4400016</v>
      </c>
      <c r="AQ29" s="2535"/>
      <c r="AR29" s="2535"/>
      <c r="AS29" s="2535"/>
      <c r="AT29" s="2535"/>
      <c r="AU29" s="2535"/>
      <c r="AV29" s="2535"/>
      <c r="AW29" s="2535"/>
      <c r="AX29" s="2535"/>
      <c r="AY29" s="2535"/>
      <c r="AZ29" s="2535"/>
      <c r="BA29" s="2535"/>
      <c r="BB29" s="2544"/>
      <c r="BC29" s="887"/>
      <c r="BD29" s="887" t="s">
        <v>39</v>
      </c>
      <c r="BE29" s="2535">
        <v>1100349</v>
      </c>
      <c r="BF29" s="2535"/>
      <c r="BG29" s="2535"/>
      <c r="BH29" s="2535"/>
      <c r="BI29" s="2535"/>
      <c r="BJ29" s="2535"/>
      <c r="BK29" s="2535"/>
      <c r="BL29" s="2535"/>
      <c r="BM29" s="2535"/>
      <c r="BN29" s="888" t="s">
        <v>40</v>
      </c>
      <c r="BO29" s="888"/>
      <c r="BP29" s="2494">
        <f t="shared" si="4"/>
        <v>3299667</v>
      </c>
      <c r="BQ29" s="2487"/>
      <c r="BR29" s="2487"/>
      <c r="BS29" s="2487"/>
      <c r="BT29" s="2487"/>
      <c r="BU29" s="2487"/>
      <c r="BV29" s="2487"/>
      <c r="BW29" s="2487"/>
      <c r="BX29" s="2487"/>
      <c r="BY29" s="2487"/>
      <c r="BZ29" s="2487"/>
      <c r="CA29" s="2487"/>
      <c r="CB29" s="2495"/>
      <c r="CC29" s="2546">
        <v>1580289</v>
      </c>
      <c r="CD29" s="2535"/>
      <c r="CE29" s="2535"/>
      <c r="CF29" s="2535"/>
      <c r="CG29" s="2535"/>
      <c r="CH29" s="2535"/>
      <c r="CI29" s="2535"/>
      <c r="CJ29" s="2535"/>
      <c r="CK29" s="2535"/>
      <c r="CL29" s="2535"/>
      <c r="CM29" s="2535"/>
      <c r="CN29" s="2544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35">
        <v>71992</v>
      </c>
      <c r="CU29" s="2535"/>
      <c r="CV29" s="2535"/>
      <c r="CW29" s="2535"/>
      <c r="CX29" s="2535"/>
      <c r="CY29" s="2535"/>
      <c r="CZ29" s="2535"/>
      <c r="DA29" s="2535"/>
      <c r="DB29" s="2535"/>
      <c r="DC29" s="888" t="s">
        <v>40</v>
      </c>
      <c r="DD29" s="890"/>
      <c r="DE29" s="2546">
        <v>72649</v>
      </c>
      <c r="DF29" s="2535"/>
      <c r="DG29" s="2535"/>
      <c r="DH29" s="2535"/>
      <c r="DI29" s="2535"/>
      <c r="DJ29" s="2535"/>
      <c r="DK29" s="2535"/>
      <c r="DL29" s="2535"/>
      <c r="DM29" s="2535"/>
      <c r="DN29" s="2535"/>
      <c r="DO29" s="2535"/>
      <c r="DP29" s="2535"/>
      <c r="DQ29" s="2544"/>
      <c r="DR29" s="887"/>
      <c r="DS29" s="887" t="s">
        <v>39</v>
      </c>
      <c r="DT29" s="2535">
        <v>699590</v>
      </c>
      <c r="DU29" s="2535"/>
      <c r="DV29" s="2535"/>
      <c r="DW29" s="2535"/>
      <c r="DX29" s="2535"/>
      <c r="DY29" s="2535"/>
      <c r="DZ29" s="2535"/>
      <c r="EA29" s="2535"/>
      <c r="EB29" s="2535"/>
      <c r="EC29" s="888" t="s">
        <v>40</v>
      </c>
      <c r="ED29" s="888"/>
      <c r="EE29" s="2546"/>
      <c r="EF29" s="2535"/>
      <c r="EG29" s="2535"/>
      <c r="EH29" s="2535"/>
      <c r="EI29" s="2535"/>
      <c r="EJ29" s="2535"/>
      <c r="EK29" s="2535"/>
      <c r="EL29" s="2535"/>
      <c r="EM29" s="2535"/>
      <c r="EN29" s="2535"/>
      <c r="EO29" s="2535"/>
      <c r="EP29" s="2544"/>
      <c r="EQ29" s="2546"/>
      <c r="ER29" s="2535"/>
      <c r="ES29" s="2535"/>
      <c r="ET29" s="2535"/>
      <c r="EU29" s="2535"/>
      <c r="EV29" s="2535"/>
      <c r="EW29" s="2535"/>
      <c r="EX29" s="2535"/>
      <c r="EY29" s="2535"/>
      <c r="EZ29" s="2535"/>
      <c r="FA29" s="2535"/>
      <c r="FB29" s="2535"/>
      <c r="FC29" s="2544"/>
      <c r="FD29" s="2494">
        <f t="shared" ref="FD29:FD34" si="5">AP29+CC29-CT29+EE29</f>
        <v>5908313</v>
      </c>
      <c r="FE29" s="2487"/>
      <c r="FF29" s="2487"/>
      <c r="FG29" s="2487"/>
      <c r="FH29" s="2487"/>
      <c r="FI29" s="2487"/>
      <c r="FJ29" s="2487"/>
      <c r="FK29" s="2487"/>
      <c r="FL29" s="2487"/>
      <c r="FM29" s="2487"/>
      <c r="FN29" s="2487"/>
      <c r="FO29" s="2487"/>
      <c r="FP29" s="2495"/>
      <c r="FQ29" s="891"/>
      <c r="FR29" s="887" t="s">
        <v>39</v>
      </c>
      <c r="FS29" s="2487">
        <f t="shared" si="1"/>
        <v>1847688</v>
      </c>
      <c r="FT29" s="2487"/>
      <c r="FU29" s="2487"/>
      <c r="FV29" s="2487"/>
      <c r="FW29" s="2487"/>
      <c r="FX29" s="2487"/>
      <c r="FY29" s="2487"/>
      <c r="FZ29" s="2487"/>
      <c r="GA29" s="2487"/>
      <c r="GB29" s="888" t="s">
        <v>40</v>
      </c>
      <c r="GC29" s="892"/>
      <c r="GD29" s="2494">
        <f t="shared" si="3"/>
        <v>4060625</v>
      </c>
      <c r="GE29" s="2487"/>
      <c r="GF29" s="2487"/>
      <c r="GG29" s="2487"/>
      <c r="GH29" s="2487"/>
      <c r="GI29" s="2487"/>
      <c r="GJ29" s="2487"/>
      <c r="GK29" s="2487"/>
      <c r="GL29" s="2487"/>
      <c r="GM29" s="2487"/>
      <c r="GN29" s="2487"/>
      <c r="GO29" s="2487"/>
      <c r="GP29" s="2545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>
      <c r="B30" s="2536" t="s">
        <v>72</v>
      </c>
      <c r="C30" s="2537"/>
      <c r="D30" s="2537"/>
      <c r="E30" s="2537"/>
      <c r="F30" s="2537"/>
      <c r="G30" s="2537"/>
      <c r="H30" s="2537"/>
      <c r="I30" s="2537"/>
      <c r="J30" s="2537"/>
      <c r="K30" s="2537"/>
      <c r="L30" s="2537"/>
      <c r="M30" s="2537"/>
      <c r="N30" s="2537"/>
      <c r="O30" s="2537"/>
      <c r="P30" s="2537"/>
      <c r="Q30" s="2537"/>
      <c r="R30" s="2537"/>
      <c r="S30" s="2537"/>
      <c r="T30" s="2537"/>
      <c r="U30" s="2537"/>
      <c r="V30" s="2537"/>
      <c r="W30" s="2538"/>
      <c r="X30" s="2354">
        <v>5202</v>
      </c>
      <c r="Y30" s="2355"/>
      <c r="Z30" s="2355"/>
      <c r="AA30" s="2355"/>
      <c r="AB30" s="2356"/>
      <c r="AC30" s="2512" t="s">
        <v>1482</v>
      </c>
      <c r="AD30" s="2513"/>
      <c r="AE30" s="2513"/>
      <c r="AF30" s="2513"/>
      <c r="AG30" s="2513"/>
      <c r="AH30" s="2513"/>
      <c r="AI30" s="2513"/>
      <c r="AJ30" s="2513"/>
      <c r="AK30" s="2513"/>
      <c r="AL30" s="2513"/>
      <c r="AM30" s="2513"/>
      <c r="AN30" s="2513"/>
      <c r="AO30" s="2514"/>
      <c r="AP30" s="2542">
        <f>AP33+AP35</f>
        <v>105930</v>
      </c>
      <c r="AQ30" s="2487"/>
      <c r="AR30" s="2487"/>
      <c r="AS30" s="2487"/>
      <c r="AT30" s="2487"/>
      <c r="AU30" s="2487"/>
      <c r="AV30" s="2487"/>
      <c r="AW30" s="2487"/>
      <c r="AX30" s="2487"/>
      <c r="AY30" s="2487"/>
      <c r="AZ30" s="2487"/>
      <c r="BA30" s="2487"/>
      <c r="BB30" s="2495"/>
      <c r="BC30" s="893"/>
      <c r="BD30" s="893" t="s">
        <v>39</v>
      </c>
      <c r="BE30" s="2487">
        <f>BE33+BE35</f>
        <v>0</v>
      </c>
      <c r="BF30" s="2487"/>
      <c r="BG30" s="2487"/>
      <c r="BH30" s="2487"/>
      <c r="BI30" s="2487"/>
      <c r="BJ30" s="2487"/>
      <c r="BK30" s="2487"/>
      <c r="BL30" s="2487"/>
      <c r="BM30" s="2487"/>
      <c r="BN30" s="894" t="s">
        <v>40</v>
      </c>
      <c r="BO30" s="894"/>
      <c r="BP30" s="2494">
        <f>AP30-BE30</f>
        <v>105930</v>
      </c>
      <c r="BQ30" s="2487"/>
      <c r="BR30" s="2487"/>
      <c r="BS30" s="2487"/>
      <c r="BT30" s="2487"/>
      <c r="BU30" s="2487"/>
      <c r="BV30" s="2487"/>
      <c r="BW30" s="2487"/>
      <c r="BX30" s="2487"/>
      <c r="BY30" s="2487"/>
      <c r="BZ30" s="2487"/>
      <c r="CA30" s="2487"/>
      <c r="CB30" s="2495"/>
      <c r="CC30" s="2494">
        <f>CC33+CC35</f>
        <v>2626</v>
      </c>
      <c r="CD30" s="2487"/>
      <c r="CE30" s="2487"/>
      <c r="CF30" s="2487"/>
      <c r="CG30" s="2487"/>
      <c r="CH30" s="2487"/>
      <c r="CI30" s="2487"/>
      <c r="CJ30" s="2487"/>
      <c r="CK30" s="2487"/>
      <c r="CL30" s="2487"/>
      <c r="CM30" s="2487"/>
      <c r="CN30" s="2495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487">
        <f>CT33+CT35</f>
        <v>1842</v>
      </c>
      <c r="CU30" s="2487"/>
      <c r="CV30" s="2487"/>
      <c r="CW30" s="2487"/>
      <c r="CX30" s="2487"/>
      <c r="CY30" s="2487"/>
      <c r="CZ30" s="2487"/>
      <c r="DA30" s="2487"/>
      <c r="DB30" s="2487"/>
      <c r="DC30" s="894" t="s">
        <v>40</v>
      </c>
      <c r="DD30" s="896"/>
      <c r="DE30" s="2494">
        <f>DE33+DE35</f>
        <v>0</v>
      </c>
      <c r="DF30" s="2487"/>
      <c r="DG30" s="2487"/>
      <c r="DH30" s="2487"/>
      <c r="DI30" s="2487"/>
      <c r="DJ30" s="2487"/>
      <c r="DK30" s="2487"/>
      <c r="DL30" s="2487"/>
      <c r="DM30" s="2487"/>
      <c r="DN30" s="2487"/>
      <c r="DO30" s="2487"/>
      <c r="DP30" s="2487"/>
      <c r="DQ30" s="2495"/>
      <c r="DR30" s="893"/>
      <c r="DS30" s="893" t="s">
        <v>39</v>
      </c>
      <c r="DT30" s="2487">
        <f>DT33+DT35</f>
        <v>0</v>
      </c>
      <c r="DU30" s="2487"/>
      <c r="DV30" s="2487"/>
      <c r="DW30" s="2487"/>
      <c r="DX30" s="2487"/>
      <c r="DY30" s="2487"/>
      <c r="DZ30" s="2487"/>
      <c r="EA30" s="2487"/>
      <c r="EB30" s="2487"/>
      <c r="EC30" s="894" t="s">
        <v>40</v>
      </c>
      <c r="ED30" s="894"/>
      <c r="EE30" s="2494">
        <f>EE33+EE35</f>
        <v>0</v>
      </c>
      <c r="EF30" s="2487"/>
      <c r="EG30" s="2487"/>
      <c r="EH30" s="2487"/>
      <c r="EI30" s="2487"/>
      <c r="EJ30" s="2487"/>
      <c r="EK30" s="2487"/>
      <c r="EL30" s="2487"/>
      <c r="EM30" s="2487"/>
      <c r="EN30" s="2487"/>
      <c r="EO30" s="2487"/>
      <c r="EP30" s="2495"/>
      <c r="EQ30" s="2494">
        <f>EQ33+EQ35</f>
        <v>0</v>
      </c>
      <c r="ER30" s="2487"/>
      <c r="ES30" s="2487"/>
      <c r="ET30" s="2487"/>
      <c r="EU30" s="2487"/>
      <c r="EV30" s="2487"/>
      <c r="EW30" s="2487"/>
      <c r="EX30" s="2487"/>
      <c r="EY30" s="2487"/>
      <c r="EZ30" s="2487"/>
      <c r="FA30" s="2487"/>
      <c r="FB30" s="2487"/>
      <c r="FC30" s="2495"/>
      <c r="FD30" s="2494">
        <f>AP30+CC30-CT30+EE30</f>
        <v>106714</v>
      </c>
      <c r="FE30" s="2487"/>
      <c r="FF30" s="2487"/>
      <c r="FG30" s="2487"/>
      <c r="FH30" s="2487"/>
      <c r="FI30" s="2487"/>
      <c r="FJ30" s="2487"/>
      <c r="FK30" s="2487"/>
      <c r="FL30" s="2487"/>
      <c r="FM30" s="2487"/>
      <c r="FN30" s="2487"/>
      <c r="FO30" s="2487"/>
      <c r="FP30" s="2495"/>
      <c r="FQ30" s="887"/>
      <c r="FR30" s="887" t="s">
        <v>39</v>
      </c>
      <c r="FS30" s="2487">
        <f t="shared" si="1"/>
        <v>0</v>
      </c>
      <c r="FT30" s="2487"/>
      <c r="FU30" s="2487"/>
      <c r="FV30" s="2487"/>
      <c r="FW30" s="2487"/>
      <c r="FX30" s="2487"/>
      <c r="FY30" s="2487"/>
      <c r="FZ30" s="2487"/>
      <c r="GA30" s="2487"/>
      <c r="GB30" s="888" t="s">
        <v>40</v>
      </c>
      <c r="GC30" s="888"/>
      <c r="GD30" s="2494">
        <f>FD30-FS30</f>
        <v>106714</v>
      </c>
      <c r="GE30" s="2487"/>
      <c r="GF30" s="2487"/>
      <c r="GG30" s="2487"/>
      <c r="GH30" s="2487"/>
      <c r="GI30" s="2487"/>
      <c r="GJ30" s="2487"/>
      <c r="GK30" s="2487"/>
      <c r="GL30" s="2487"/>
      <c r="GM30" s="2487"/>
      <c r="GN30" s="2487"/>
      <c r="GO30" s="2487"/>
      <c r="GP30" s="2545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>
      <c r="B31" s="2539"/>
      <c r="C31" s="2540"/>
      <c r="D31" s="2540"/>
      <c r="E31" s="2540"/>
      <c r="F31" s="2540"/>
      <c r="G31" s="2540"/>
      <c r="H31" s="2540"/>
      <c r="I31" s="2540"/>
      <c r="J31" s="2540"/>
      <c r="K31" s="2540"/>
      <c r="L31" s="2540"/>
      <c r="M31" s="2540"/>
      <c r="N31" s="2540"/>
      <c r="O31" s="2540"/>
      <c r="P31" s="2540"/>
      <c r="Q31" s="2540"/>
      <c r="R31" s="2540"/>
      <c r="S31" s="2540"/>
      <c r="T31" s="2540"/>
      <c r="U31" s="2540"/>
      <c r="V31" s="2540"/>
      <c r="W31" s="2541"/>
      <c r="X31" s="2547">
        <v>5212</v>
      </c>
      <c r="Y31" s="2548"/>
      <c r="Z31" s="2548"/>
      <c r="AA31" s="2548"/>
      <c r="AB31" s="2549"/>
      <c r="AC31" s="2512" t="s">
        <v>1483</v>
      </c>
      <c r="AD31" s="2513"/>
      <c r="AE31" s="2513"/>
      <c r="AF31" s="2513"/>
      <c r="AG31" s="2513"/>
      <c r="AH31" s="2513"/>
      <c r="AI31" s="2513"/>
      <c r="AJ31" s="2513"/>
      <c r="AK31" s="2513"/>
      <c r="AL31" s="2513"/>
      <c r="AM31" s="2513"/>
      <c r="AN31" s="2513"/>
      <c r="AO31" s="2514"/>
      <c r="AP31" s="2542">
        <f>AP34+AP36</f>
        <v>104588</v>
      </c>
      <c r="AQ31" s="2487"/>
      <c r="AR31" s="2487"/>
      <c r="AS31" s="2487"/>
      <c r="AT31" s="2487"/>
      <c r="AU31" s="2487"/>
      <c r="AV31" s="2487"/>
      <c r="AW31" s="2487"/>
      <c r="AX31" s="2487"/>
      <c r="AY31" s="2487"/>
      <c r="AZ31" s="2487"/>
      <c r="BA31" s="2487"/>
      <c r="BB31" s="2495"/>
      <c r="BC31" s="893"/>
      <c r="BD31" s="893" t="s">
        <v>39</v>
      </c>
      <c r="BE31" s="2487">
        <f>BE34+BE36</f>
        <v>0</v>
      </c>
      <c r="BF31" s="2487"/>
      <c r="BG31" s="2487"/>
      <c r="BH31" s="2487"/>
      <c r="BI31" s="2487"/>
      <c r="BJ31" s="2487"/>
      <c r="BK31" s="2487"/>
      <c r="BL31" s="2487"/>
      <c r="BM31" s="2487"/>
      <c r="BN31" s="894" t="s">
        <v>40</v>
      </c>
      <c r="BO31" s="894"/>
      <c r="BP31" s="2494">
        <f>AP31-BE31</f>
        <v>104588</v>
      </c>
      <c r="BQ31" s="2487"/>
      <c r="BR31" s="2487"/>
      <c r="BS31" s="2487"/>
      <c r="BT31" s="2487"/>
      <c r="BU31" s="2487"/>
      <c r="BV31" s="2487"/>
      <c r="BW31" s="2487"/>
      <c r="BX31" s="2487"/>
      <c r="BY31" s="2487"/>
      <c r="BZ31" s="2487"/>
      <c r="CA31" s="2487"/>
      <c r="CB31" s="2495"/>
      <c r="CC31" s="2494">
        <f>CC34+CC36</f>
        <v>1572</v>
      </c>
      <c r="CD31" s="2487"/>
      <c r="CE31" s="2487"/>
      <c r="CF31" s="2487"/>
      <c r="CG31" s="2487"/>
      <c r="CH31" s="2487"/>
      <c r="CI31" s="2487"/>
      <c r="CJ31" s="2487"/>
      <c r="CK31" s="2487"/>
      <c r="CL31" s="2487"/>
      <c r="CM31" s="2487"/>
      <c r="CN31" s="2495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487">
        <f>CT34+CT36</f>
        <v>230</v>
      </c>
      <c r="CU31" s="2487"/>
      <c r="CV31" s="2487"/>
      <c r="CW31" s="2487"/>
      <c r="CX31" s="2487"/>
      <c r="CY31" s="2487"/>
      <c r="CZ31" s="2487"/>
      <c r="DA31" s="2487"/>
      <c r="DB31" s="2487"/>
      <c r="DC31" s="894" t="s">
        <v>40</v>
      </c>
      <c r="DD31" s="896"/>
      <c r="DE31" s="2494">
        <f>DE34+DE36</f>
        <v>0</v>
      </c>
      <c r="DF31" s="2487"/>
      <c r="DG31" s="2487"/>
      <c r="DH31" s="2487"/>
      <c r="DI31" s="2487"/>
      <c r="DJ31" s="2487"/>
      <c r="DK31" s="2487"/>
      <c r="DL31" s="2487"/>
      <c r="DM31" s="2487"/>
      <c r="DN31" s="2487"/>
      <c r="DO31" s="2487"/>
      <c r="DP31" s="2487"/>
      <c r="DQ31" s="2495"/>
      <c r="DR31" s="893"/>
      <c r="DS31" s="893" t="s">
        <v>39</v>
      </c>
      <c r="DT31" s="2487">
        <f>DT34+DT36</f>
        <v>0</v>
      </c>
      <c r="DU31" s="2487"/>
      <c r="DV31" s="2487"/>
      <c r="DW31" s="2487"/>
      <c r="DX31" s="2487"/>
      <c r="DY31" s="2487"/>
      <c r="DZ31" s="2487"/>
      <c r="EA31" s="2487"/>
      <c r="EB31" s="2487"/>
      <c r="EC31" s="894" t="s">
        <v>40</v>
      </c>
      <c r="ED31" s="894"/>
      <c r="EE31" s="2494">
        <f>EE34+EE36</f>
        <v>0</v>
      </c>
      <c r="EF31" s="2487"/>
      <c r="EG31" s="2487"/>
      <c r="EH31" s="2487"/>
      <c r="EI31" s="2487"/>
      <c r="EJ31" s="2487"/>
      <c r="EK31" s="2487"/>
      <c r="EL31" s="2487"/>
      <c r="EM31" s="2487"/>
      <c r="EN31" s="2487"/>
      <c r="EO31" s="2487"/>
      <c r="EP31" s="2495"/>
      <c r="EQ31" s="2494">
        <f>EQ34+EQ36</f>
        <v>0</v>
      </c>
      <c r="ER31" s="2487"/>
      <c r="ES31" s="2487"/>
      <c r="ET31" s="2487"/>
      <c r="EU31" s="2487"/>
      <c r="EV31" s="2487"/>
      <c r="EW31" s="2487"/>
      <c r="EX31" s="2487"/>
      <c r="EY31" s="2487"/>
      <c r="EZ31" s="2487"/>
      <c r="FA31" s="2487"/>
      <c r="FB31" s="2487"/>
      <c r="FC31" s="2495"/>
      <c r="FD31" s="2494">
        <f>AP31+CC31-CT31+EE31</f>
        <v>105930</v>
      </c>
      <c r="FE31" s="2487"/>
      <c r="FF31" s="2487"/>
      <c r="FG31" s="2487"/>
      <c r="FH31" s="2487"/>
      <c r="FI31" s="2487"/>
      <c r="FJ31" s="2487"/>
      <c r="FK31" s="2487"/>
      <c r="FL31" s="2487"/>
      <c r="FM31" s="2487"/>
      <c r="FN31" s="2487"/>
      <c r="FO31" s="2487"/>
      <c r="FP31" s="2495"/>
      <c r="FQ31" s="887"/>
      <c r="FR31" s="887" t="s">
        <v>39</v>
      </c>
      <c r="FS31" s="2487">
        <f t="shared" si="1"/>
        <v>0</v>
      </c>
      <c r="FT31" s="2487"/>
      <c r="FU31" s="2487"/>
      <c r="FV31" s="2487"/>
      <c r="FW31" s="2487"/>
      <c r="FX31" s="2487"/>
      <c r="FY31" s="2487"/>
      <c r="FZ31" s="2487"/>
      <c r="GA31" s="2487"/>
      <c r="GB31" s="888" t="s">
        <v>40</v>
      </c>
      <c r="GC31" s="888"/>
      <c r="GD31" s="2494">
        <f>Ф1!DY29</f>
        <v>105930</v>
      </c>
      <c r="GE31" s="2487"/>
      <c r="GF31" s="2487"/>
      <c r="GG31" s="2487"/>
      <c r="GH31" s="2487"/>
      <c r="GI31" s="2487"/>
      <c r="GJ31" s="2487"/>
      <c r="GK31" s="2487"/>
      <c r="GL31" s="2487"/>
      <c r="GM31" s="2487"/>
      <c r="GN31" s="2487"/>
      <c r="GO31" s="2487"/>
      <c r="GP31" s="2545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>
      <c r="B32" s="266"/>
      <c r="C32" s="2294" t="s">
        <v>17</v>
      </c>
      <c r="D32" s="2294"/>
      <c r="E32" s="2294"/>
      <c r="F32" s="2294"/>
      <c r="G32" s="2294"/>
      <c r="H32" s="2294"/>
      <c r="I32" s="2294"/>
      <c r="J32" s="2294"/>
      <c r="K32" s="2294"/>
      <c r="L32" s="2294"/>
      <c r="M32" s="2294"/>
      <c r="N32" s="2294"/>
      <c r="O32" s="2294"/>
      <c r="P32" s="2294"/>
      <c r="Q32" s="2294"/>
      <c r="R32" s="2294"/>
      <c r="S32" s="2294"/>
      <c r="T32" s="2294"/>
      <c r="U32" s="2294"/>
      <c r="V32" s="2294"/>
      <c r="W32" s="2295"/>
      <c r="X32" s="2477"/>
      <c r="Y32" s="2478"/>
      <c r="Z32" s="2478"/>
      <c r="AA32" s="2478"/>
      <c r="AB32" s="2479"/>
      <c r="AC32" s="2550"/>
      <c r="AD32" s="2551"/>
      <c r="AE32" s="2551"/>
      <c r="AF32" s="2551"/>
      <c r="AG32" s="2551"/>
      <c r="AH32" s="2551"/>
      <c r="AI32" s="2551"/>
      <c r="AJ32" s="2551"/>
      <c r="AK32" s="2551"/>
      <c r="AL32" s="2551"/>
      <c r="AM32" s="2551"/>
      <c r="AN32" s="2551"/>
      <c r="AO32" s="2552"/>
      <c r="AP32" s="2531"/>
      <c r="AQ32" s="2499"/>
      <c r="AR32" s="2499"/>
      <c r="AS32" s="2499"/>
      <c r="AT32" s="2499"/>
      <c r="AU32" s="2499"/>
      <c r="AV32" s="2499"/>
      <c r="AW32" s="2499"/>
      <c r="AX32" s="2499"/>
      <c r="AY32" s="2499"/>
      <c r="AZ32" s="2499"/>
      <c r="BA32" s="2499"/>
      <c r="BB32" s="2500"/>
      <c r="BC32" s="2496"/>
      <c r="BD32" s="2490"/>
      <c r="BE32" s="2499"/>
      <c r="BF32" s="2499"/>
      <c r="BG32" s="2499"/>
      <c r="BH32" s="2499"/>
      <c r="BI32" s="2499"/>
      <c r="BJ32" s="2499"/>
      <c r="BK32" s="2499"/>
      <c r="BL32" s="2499"/>
      <c r="BM32" s="2499"/>
      <c r="BN32" s="2465"/>
      <c r="BO32" s="2466"/>
      <c r="BP32" s="2498"/>
      <c r="BQ32" s="2499"/>
      <c r="BR32" s="2499"/>
      <c r="BS32" s="2499"/>
      <c r="BT32" s="2499"/>
      <c r="BU32" s="2499"/>
      <c r="BV32" s="2499"/>
      <c r="BW32" s="2499"/>
      <c r="BX32" s="2499"/>
      <c r="BY32" s="2499"/>
      <c r="BZ32" s="2499"/>
      <c r="CA32" s="2499"/>
      <c r="CB32" s="2500"/>
      <c r="CC32" s="2498"/>
      <c r="CD32" s="2499"/>
      <c r="CE32" s="2499"/>
      <c r="CF32" s="2499"/>
      <c r="CG32" s="2499"/>
      <c r="CH32" s="2499"/>
      <c r="CI32" s="2499"/>
      <c r="CJ32" s="2499"/>
      <c r="CK32" s="2499"/>
      <c r="CL32" s="2499"/>
      <c r="CM32" s="2499"/>
      <c r="CN32" s="2500"/>
      <c r="CO32" s="886"/>
      <c r="CP32" s="886"/>
      <c r="CQ32" s="886"/>
      <c r="CR32" s="2496"/>
      <c r="CS32" s="2490"/>
      <c r="CT32" s="2499"/>
      <c r="CU32" s="2499"/>
      <c r="CV32" s="2499"/>
      <c r="CW32" s="2499"/>
      <c r="CX32" s="2499"/>
      <c r="CY32" s="2499"/>
      <c r="CZ32" s="2499"/>
      <c r="DA32" s="2499"/>
      <c r="DB32" s="2499"/>
      <c r="DC32" s="2465"/>
      <c r="DD32" s="2466"/>
      <c r="DE32" s="2498"/>
      <c r="DF32" s="2499"/>
      <c r="DG32" s="2499"/>
      <c r="DH32" s="2499"/>
      <c r="DI32" s="2499"/>
      <c r="DJ32" s="2499"/>
      <c r="DK32" s="2499"/>
      <c r="DL32" s="2499"/>
      <c r="DM32" s="2499"/>
      <c r="DN32" s="2499"/>
      <c r="DO32" s="2499"/>
      <c r="DP32" s="2499"/>
      <c r="DQ32" s="2500"/>
      <c r="DR32" s="2496"/>
      <c r="DS32" s="2490"/>
      <c r="DT32" s="2499"/>
      <c r="DU32" s="2499"/>
      <c r="DV32" s="2499"/>
      <c r="DW32" s="2499"/>
      <c r="DX32" s="2499"/>
      <c r="DY32" s="2499"/>
      <c r="DZ32" s="2499"/>
      <c r="EA32" s="2499"/>
      <c r="EB32" s="2499"/>
      <c r="EC32" s="2465"/>
      <c r="ED32" s="2466"/>
      <c r="EE32" s="2498"/>
      <c r="EF32" s="2499"/>
      <c r="EG32" s="2499"/>
      <c r="EH32" s="2499"/>
      <c r="EI32" s="2499"/>
      <c r="EJ32" s="2499"/>
      <c r="EK32" s="2499"/>
      <c r="EL32" s="2499"/>
      <c r="EM32" s="2499"/>
      <c r="EN32" s="2499"/>
      <c r="EO32" s="2499"/>
      <c r="EP32" s="2500"/>
      <c r="EQ32" s="2498"/>
      <c r="ER32" s="2499"/>
      <c r="ES32" s="2499"/>
      <c r="ET32" s="2499"/>
      <c r="EU32" s="2499"/>
      <c r="EV32" s="2499"/>
      <c r="EW32" s="2499"/>
      <c r="EX32" s="2499"/>
      <c r="EY32" s="2499"/>
      <c r="EZ32" s="2499"/>
      <c r="FA32" s="2499"/>
      <c r="FB32" s="2499"/>
      <c r="FC32" s="2500"/>
      <c r="FD32" s="2533"/>
      <c r="FE32" s="2493"/>
      <c r="FF32" s="2493"/>
      <c r="FG32" s="2493"/>
      <c r="FH32" s="2493"/>
      <c r="FI32" s="2493"/>
      <c r="FJ32" s="2493"/>
      <c r="FK32" s="2493"/>
      <c r="FL32" s="2493"/>
      <c r="FM32" s="2493"/>
      <c r="FN32" s="2493"/>
      <c r="FO32" s="2493"/>
      <c r="FP32" s="2534"/>
      <c r="FQ32" s="2496"/>
      <c r="FR32" s="2490"/>
      <c r="FS32" s="2493"/>
      <c r="FT32" s="2493"/>
      <c r="FU32" s="2493"/>
      <c r="FV32" s="2493"/>
      <c r="FW32" s="2493"/>
      <c r="FX32" s="2493"/>
      <c r="FY32" s="2493"/>
      <c r="FZ32" s="2493"/>
      <c r="GA32" s="2493"/>
      <c r="GB32" s="2465"/>
      <c r="GC32" s="2465"/>
      <c r="GD32" s="2496"/>
      <c r="GE32" s="2490"/>
      <c r="GF32" s="2528"/>
      <c r="GG32" s="2528"/>
      <c r="GH32" s="2528"/>
      <c r="GI32" s="2528"/>
      <c r="GJ32" s="2528"/>
      <c r="GK32" s="2528"/>
      <c r="GL32" s="2528"/>
      <c r="GM32" s="2528"/>
      <c r="GN32" s="2528"/>
      <c r="GO32" s="2465"/>
      <c r="GP32" s="2492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>
      <c r="B33" s="268"/>
      <c r="C33" s="2294" t="s">
        <v>941</v>
      </c>
      <c r="D33" s="2294"/>
      <c r="E33" s="2294"/>
      <c r="F33" s="2294"/>
      <c r="G33" s="2294"/>
      <c r="H33" s="2294"/>
      <c r="I33" s="2294"/>
      <c r="J33" s="2294"/>
      <c r="K33" s="2294"/>
      <c r="L33" s="2294"/>
      <c r="M33" s="2294"/>
      <c r="N33" s="2294"/>
      <c r="O33" s="2294"/>
      <c r="P33" s="2294"/>
      <c r="Q33" s="2294"/>
      <c r="R33" s="2294"/>
      <c r="S33" s="2294"/>
      <c r="T33" s="2294"/>
      <c r="U33" s="2294"/>
      <c r="V33" s="2294"/>
      <c r="W33" s="2295"/>
      <c r="X33" s="2354">
        <v>52021</v>
      </c>
      <c r="Y33" s="2355"/>
      <c r="Z33" s="2355"/>
      <c r="AA33" s="2355"/>
      <c r="AB33" s="2356"/>
      <c r="AC33" s="2512" t="s">
        <v>1482</v>
      </c>
      <c r="AD33" s="2513"/>
      <c r="AE33" s="2513"/>
      <c r="AF33" s="2513"/>
      <c r="AG33" s="2513"/>
      <c r="AH33" s="2513"/>
      <c r="AI33" s="2513"/>
      <c r="AJ33" s="2513"/>
      <c r="AK33" s="2513"/>
      <c r="AL33" s="2513"/>
      <c r="AM33" s="2513"/>
      <c r="AN33" s="2513"/>
      <c r="AO33" s="2514"/>
      <c r="AP33" s="2542">
        <f>FD34</f>
        <v>105930</v>
      </c>
      <c r="AQ33" s="2487"/>
      <c r="AR33" s="2487"/>
      <c r="AS33" s="2487"/>
      <c r="AT33" s="2487"/>
      <c r="AU33" s="2487"/>
      <c r="AV33" s="2487"/>
      <c r="AW33" s="2487"/>
      <c r="AX33" s="2487"/>
      <c r="AY33" s="2487"/>
      <c r="AZ33" s="2487"/>
      <c r="BA33" s="2487"/>
      <c r="BB33" s="2495"/>
      <c r="BC33" s="887"/>
      <c r="BD33" s="887" t="s">
        <v>39</v>
      </c>
      <c r="BE33" s="2487">
        <f>FS34</f>
        <v>0</v>
      </c>
      <c r="BF33" s="2487"/>
      <c r="BG33" s="2487"/>
      <c r="BH33" s="2487"/>
      <c r="BI33" s="2487"/>
      <c r="BJ33" s="2487"/>
      <c r="BK33" s="2487"/>
      <c r="BL33" s="2487"/>
      <c r="BM33" s="2487"/>
      <c r="BN33" s="888" t="s">
        <v>40</v>
      </c>
      <c r="BO33" s="888"/>
      <c r="BP33" s="2494">
        <f>AP33-BE33</f>
        <v>105930</v>
      </c>
      <c r="BQ33" s="2487"/>
      <c r="BR33" s="2487"/>
      <c r="BS33" s="2487"/>
      <c r="BT33" s="2487"/>
      <c r="BU33" s="2487"/>
      <c r="BV33" s="2487"/>
      <c r="BW33" s="2487"/>
      <c r="BX33" s="2487"/>
      <c r="BY33" s="2487"/>
      <c r="BZ33" s="2487"/>
      <c r="CA33" s="2487"/>
      <c r="CB33" s="2495"/>
      <c r="CC33" s="2546">
        <v>2626</v>
      </c>
      <c r="CD33" s="2535"/>
      <c r="CE33" s="2535"/>
      <c r="CF33" s="2535"/>
      <c r="CG33" s="2535"/>
      <c r="CH33" s="2535"/>
      <c r="CI33" s="2535"/>
      <c r="CJ33" s="2535"/>
      <c r="CK33" s="2535"/>
      <c r="CL33" s="2535"/>
      <c r="CM33" s="2535"/>
      <c r="CN33" s="2544"/>
      <c r="CO33" s="882" t="s">
        <v>39</v>
      </c>
      <c r="CP33" s="897"/>
      <c r="CQ33" s="882" t="s">
        <v>40</v>
      </c>
      <c r="CR33" s="889"/>
      <c r="CS33" s="887" t="s">
        <v>39</v>
      </c>
      <c r="CT33" s="2535">
        <v>1842</v>
      </c>
      <c r="CU33" s="2535"/>
      <c r="CV33" s="2535"/>
      <c r="CW33" s="2535"/>
      <c r="CX33" s="2535"/>
      <c r="CY33" s="2535"/>
      <c r="CZ33" s="2535"/>
      <c r="DA33" s="2535"/>
      <c r="DB33" s="2535"/>
      <c r="DC33" s="888" t="s">
        <v>40</v>
      </c>
      <c r="DD33" s="890"/>
      <c r="DE33" s="2546"/>
      <c r="DF33" s="2535"/>
      <c r="DG33" s="2535"/>
      <c r="DH33" s="2535"/>
      <c r="DI33" s="2535"/>
      <c r="DJ33" s="2535"/>
      <c r="DK33" s="2535"/>
      <c r="DL33" s="2535"/>
      <c r="DM33" s="2535"/>
      <c r="DN33" s="2535"/>
      <c r="DO33" s="2535"/>
      <c r="DP33" s="2535"/>
      <c r="DQ33" s="2544"/>
      <c r="DR33" s="887"/>
      <c r="DS33" s="887" t="s">
        <v>39</v>
      </c>
      <c r="DT33" s="2535"/>
      <c r="DU33" s="2535"/>
      <c r="DV33" s="2535"/>
      <c r="DW33" s="2535"/>
      <c r="DX33" s="2535"/>
      <c r="DY33" s="2535"/>
      <c r="DZ33" s="2535"/>
      <c r="EA33" s="2535"/>
      <c r="EB33" s="2535"/>
      <c r="EC33" s="888" t="s">
        <v>40</v>
      </c>
      <c r="ED33" s="888"/>
      <c r="EE33" s="2546"/>
      <c r="EF33" s="2535"/>
      <c r="EG33" s="2535"/>
      <c r="EH33" s="2535"/>
      <c r="EI33" s="2535"/>
      <c r="EJ33" s="2535"/>
      <c r="EK33" s="2535"/>
      <c r="EL33" s="2535"/>
      <c r="EM33" s="2535"/>
      <c r="EN33" s="2535"/>
      <c r="EO33" s="2535"/>
      <c r="EP33" s="2544"/>
      <c r="EQ33" s="2546"/>
      <c r="ER33" s="2535"/>
      <c r="ES33" s="2535"/>
      <c r="ET33" s="2535"/>
      <c r="EU33" s="2535"/>
      <c r="EV33" s="2535"/>
      <c r="EW33" s="2535"/>
      <c r="EX33" s="2535"/>
      <c r="EY33" s="2535"/>
      <c r="EZ33" s="2535"/>
      <c r="FA33" s="2535"/>
      <c r="FB33" s="2535"/>
      <c r="FC33" s="2544"/>
      <c r="FD33" s="2494">
        <f t="shared" si="5"/>
        <v>106714</v>
      </c>
      <c r="FE33" s="2487"/>
      <c r="FF33" s="2487"/>
      <c r="FG33" s="2487"/>
      <c r="FH33" s="2487"/>
      <c r="FI33" s="2487"/>
      <c r="FJ33" s="2487"/>
      <c r="FK33" s="2487"/>
      <c r="FL33" s="2487"/>
      <c r="FM33" s="2487"/>
      <c r="FN33" s="2487"/>
      <c r="FO33" s="2487"/>
      <c r="FP33" s="2495"/>
      <c r="FQ33" s="887"/>
      <c r="FR33" s="887" t="s">
        <v>39</v>
      </c>
      <c r="FS33" s="2487">
        <f t="shared" ref="FS33:FS40" si="6">BE33-DE33+DT33+EQ33+CP33</f>
        <v>0</v>
      </c>
      <c r="FT33" s="2487"/>
      <c r="FU33" s="2487"/>
      <c r="FV33" s="2487"/>
      <c r="FW33" s="2487"/>
      <c r="FX33" s="2487"/>
      <c r="FY33" s="2487"/>
      <c r="FZ33" s="2487"/>
      <c r="GA33" s="2487"/>
      <c r="GB33" s="888" t="s">
        <v>40</v>
      </c>
      <c r="GC33" s="888"/>
      <c r="GD33" s="2494">
        <f t="shared" ref="GD33:GD37" si="7">BP33+CC33-CT33+DE33-DT33+EE33-EQ33</f>
        <v>106714</v>
      </c>
      <c r="GE33" s="2487"/>
      <c r="GF33" s="2487"/>
      <c r="GG33" s="2487"/>
      <c r="GH33" s="2487"/>
      <c r="GI33" s="2487"/>
      <c r="GJ33" s="2487"/>
      <c r="GK33" s="2487"/>
      <c r="GL33" s="2487"/>
      <c r="GM33" s="2487"/>
      <c r="GN33" s="2487"/>
      <c r="GO33" s="2487"/>
      <c r="GP33" s="2545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>
      <c r="B34" s="269"/>
      <c r="C34" s="2298"/>
      <c r="D34" s="2298"/>
      <c r="E34" s="2298"/>
      <c r="F34" s="2298"/>
      <c r="G34" s="2298"/>
      <c r="H34" s="2298"/>
      <c r="I34" s="2298"/>
      <c r="J34" s="2298"/>
      <c r="K34" s="2298"/>
      <c r="L34" s="2298"/>
      <c r="M34" s="2298"/>
      <c r="N34" s="2298"/>
      <c r="O34" s="2298"/>
      <c r="P34" s="2298"/>
      <c r="Q34" s="2298"/>
      <c r="R34" s="2298"/>
      <c r="S34" s="2298"/>
      <c r="T34" s="2298"/>
      <c r="U34" s="2298"/>
      <c r="V34" s="2298"/>
      <c r="W34" s="2299"/>
      <c r="X34" s="2354">
        <v>52121</v>
      </c>
      <c r="Y34" s="2355"/>
      <c r="Z34" s="2355"/>
      <c r="AA34" s="2355"/>
      <c r="AB34" s="2356"/>
      <c r="AC34" s="2512" t="s">
        <v>1483</v>
      </c>
      <c r="AD34" s="2513"/>
      <c r="AE34" s="2513"/>
      <c r="AF34" s="2513"/>
      <c r="AG34" s="2513"/>
      <c r="AH34" s="2513"/>
      <c r="AI34" s="2513"/>
      <c r="AJ34" s="2513"/>
      <c r="AK34" s="2513"/>
      <c r="AL34" s="2513"/>
      <c r="AM34" s="2513"/>
      <c r="AN34" s="2513"/>
      <c r="AO34" s="2514"/>
      <c r="AP34" s="2543">
        <v>104588</v>
      </c>
      <c r="AQ34" s="2535"/>
      <c r="AR34" s="2535"/>
      <c r="AS34" s="2535"/>
      <c r="AT34" s="2535"/>
      <c r="AU34" s="2535"/>
      <c r="AV34" s="2535"/>
      <c r="AW34" s="2535"/>
      <c r="AX34" s="2535"/>
      <c r="AY34" s="2535"/>
      <c r="AZ34" s="2535"/>
      <c r="BA34" s="2535"/>
      <c r="BB34" s="2544"/>
      <c r="BC34" s="887"/>
      <c r="BD34" s="887" t="s">
        <v>39</v>
      </c>
      <c r="BE34" s="2535"/>
      <c r="BF34" s="2535"/>
      <c r="BG34" s="2535"/>
      <c r="BH34" s="2535"/>
      <c r="BI34" s="2535"/>
      <c r="BJ34" s="2535"/>
      <c r="BK34" s="2535"/>
      <c r="BL34" s="2535"/>
      <c r="BM34" s="2535"/>
      <c r="BN34" s="888" t="s">
        <v>40</v>
      </c>
      <c r="BO34" s="888"/>
      <c r="BP34" s="2494">
        <f t="shared" ref="BP34:BP35" si="8">AP34-BE34</f>
        <v>104588</v>
      </c>
      <c r="BQ34" s="2487"/>
      <c r="BR34" s="2487"/>
      <c r="BS34" s="2487"/>
      <c r="BT34" s="2487"/>
      <c r="BU34" s="2487"/>
      <c r="BV34" s="2487"/>
      <c r="BW34" s="2487"/>
      <c r="BX34" s="2487"/>
      <c r="BY34" s="2487"/>
      <c r="BZ34" s="2487"/>
      <c r="CA34" s="2487"/>
      <c r="CB34" s="2495"/>
      <c r="CC34" s="2546">
        <v>1572</v>
      </c>
      <c r="CD34" s="2535"/>
      <c r="CE34" s="2535"/>
      <c r="CF34" s="2535"/>
      <c r="CG34" s="2535"/>
      <c r="CH34" s="2535"/>
      <c r="CI34" s="2535"/>
      <c r="CJ34" s="2535"/>
      <c r="CK34" s="2535"/>
      <c r="CL34" s="2535"/>
      <c r="CM34" s="2535"/>
      <c r="CN34" s="2544"/>
      <c r="CO34" s="882" t="s">
        <v>39</v>
      </c>
      <c r="CP34" s="897"/>
      <c r="CQ34" s="882" t="s">
        <v>40</v>
      </c>
      <c r="CR34" s="889"/>
      <c r="CS34" s="887" t="s">
        <v>39</v>
      </c>
      <c r="CT34" s="2535">
        <v>230</v>
      </c>
      <c r="CU34" s="2535"/>
      <c r="CV34" s="2535"/>
      <c r="CW34" s="2535"/>
      <c r="CX34" s="2535"/>
      <c r="CY34" s="2535"/>
      <c r="CZ34" s="2535"/>
      <c r="DA34" s="2535"/>
      <c r="DB34" s="2535"/>
      <c r="DC34" s="888" t="s">
        <v>40</v>
      </c>
      <c r="DD34" s="890"/>
      <c r="DE34" s="2546"/>
      <c r="DF34" s="2535"/>
      <c r="DG34" s="2535"/>
      <c r="DH34" s="2535"/>
      <c r="DI34" s="2535"/>
      <c r="DJ34" s="2535"/>
      <c r="DK34" s="2535"/>
      <c r="DL34" s="2535"/>
      <c r="DM34" s="2535"/>
      <c r="DN34" s="2535"/>
      <c r="DO34" s="2535"/>
      <c r="DP34" s="2535"/>
      <c r="DQ34" s="2544"/>
      <c r="DR34" s="887"/>
      <c r="DS34" s="887" t="s">
        <v>39</v>
      </c>
      <c r="DT34" s="2535"/>
      <c r="DU34" s="2535"/>
      <c r="DV34" s="2535"/>
      <c r="DW34" s="2535"/>
      <c r="DX34" s="2535"/>
      <c r="DY34" s="2535"/>
      <c r="DZ34" s="2535"/>
      <c r="EA34" s="2535"/>
      <c r="EB34" s="2535"/>
      <c r="EC34" s="888" t="s">
        <v>40</v>
      </c>
      <c r="ED34" s="888"/>
      <c r="EE34" s="2546"/>
      <c r="EF34" s="2535"/>
      <c r="EG34" s="2535"/>
      <c r="EH34" s="2535"/>
      <c r="EI34" s="2535"/>
      <c r="EJ34" s="2535"/>
      <c r="EK34" s="2535"/>
      <c r="EL34" s="2535"/>
      <c r="EM34" s="2535"/>
      <c r="EN34" s="2535"/>
      <c r="EO34" s="2535"/>
      <c r="EP34" s="2544"/>
      <c r="EQ34" s="2546"/>
      <c r="ER34" s="2535"/>
      <c r="ES34" s="2535"/>
      <c r="ET34" s="2535"/>
      <c r="EU34" s="2535"/>
      <c r="EV34" s="2535"/>
      <c r="EW34" s="2535"/>
      <c r="EX34" s="2535"/>
      <c r="EY34" s="2535"/>
      <c r="EZ34" s="2535"/>
      <c r="FA34" s="2535"/>
      <c r="FB34" s="2535"/>
      <c r="FC34" s="2544"/>
      <c r="FD34" s="2494">
        <f t="shared" si="5"/>
        <v>105930</v>
      </c>
      <c r="FE34" s="2487"/>
      <c r="FF34" s="2487"/>
      <c r="FG34" s="2487"/>
      <c r="FH34" s="2487"/>
      <c r="FI34" s="2487"/>
      <c r="FJ34" s="2487"/>
      <c r="FK34" s="2487"/>
      <c r="FL34" s="2487"/>
      <c r="FM34" s="2487"/>
      <c r="FN34" s="2487"/>
      <c r="FO34" s="2487"/>
      <c r="FP34" s="2495"/>
      <c r="FQ34" s="887"/>
      <c r="FR34" s="887" t="s">
        <v>39</v>
      </c>
      <c r="FS34" s="2487">
        <f t="shared" si="6"/>
        <v>0</v>
      </c>
      <c r="FT34" s="2487"/>
      <c r="FU34" s="2487"/>
      <c r="FV34" s="2487"/>
      <c r="FW34" s="2487"/>
      <c r="FX34" s="2487"/>
      <c r="FY34" s="2487"/>
      <c r="FZ34" s="2487"/>
      <c r="GA34" s="2487"/>
      <c r="GB34" s="888" t="s">
        <v>40</v>
      </c>
      <c r="GC34" s="888"/>
      <c r="GD34" s="2494">
        <f t="shared" si="7"/>
        <v>105930</v>
      </c>
      <c r="GE34" s="2487"/>
      <c r="GF34" s="2487"/>
      <c r="GG34" s="2487"/>
      <c r="GH34" s="2487"/>
      <c r="GI34" s="2487"/>
      <c r="GJ34" s="2487"/>
      <c r="GK34" s="2487"/>
      <c r="GL34" s="2487"/>
      <c r="GM34" s="2487"/>
      <c r="GN34" s="2487"/>
      <c r="GO34" s="2487"/>
      <c r="GP34" s="2545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>
      <c r="B35" s="268"/>
      <c r="C35" s="2294" t="s">
        <v>942</v>
      </c>
      <c r="D35" s="2294"/>
      <c r="E35" s="2294"/>
      <c r="F35" s="2294"/>
      <c r="G35" s="2294"/>
      <c r="H35" s="2294"/>
      <c r="I35" s="2294"/>
      <c r="J35" s="2294"/>
      <c r="K35" s="2294"/>
      <c r="L35" s="2294"/>
      <c r="M35" s="2294"/>
      <c r="N35" s="2294"/>
      <c r="O35" s="2294"/>
      <c r="P35" s="2294"/>
      <c r="Q35" s="2294"/>
      <c r="R35" s="2294"/>
      <c r="S35" s="2294"/>
      <c r="T35" s="2294"/>
      <c r="U35" s="2294"/>
      <c r="V35" s="2294"/>
      <c r="W35" s="2295"/>
      <c r="X35" s="2354">
        <v>52022</v>
      </c>
      <c r="Y35" s="2355"/>
      <c r="Z35" s="2355"/>
      <c r="AA35" s="2355"/>
      <c r="AB35" s="2356"/>
      <c r="AC35" s="2512" t="s">
        <v>1482</v>
      </c>
      <c r="AD35" s="2513"/>
      <c r="AE35" s="2513"/>
      <c r="AF35" s="2513"/>
      <c r="AG35" s="2513"/>
      <c r="AH35" s="2513"/>
      <c r="AI35" s="2513"/>
      <c r="AJ35" s="2513"/>
      <c r="AK35" s="2513"/>
      <c r="AL35" s="2513"/>
      <c r="AM35" s="2513"/>
      <c r="AN35" s="2513"/>
      <c r="AO35" s="2514"/>
      <c r="AP35" s="2542">
        <f>FD36</f>
        <v>0</v>
      </c>
      <c r="AQ35" s="2487"/>
      <c r="AR35" s="2487"/>
      <c r="AS35" s="2487"/>
      <c r="AT35" s="2487"/>
      <c r="AU35" s="2487"/>
      <c r="AV35" s="2487"/>
      <c r="AW35" s="2487"/>
      <c r="AX35" s="2487"/>
      <c r="AY35" s="2487"/>
      <c r="AZ35" s="2487"/>
      <c r="BA35" s="2487"/>
      <c r="BB35" s="2495"/>
      <c r="BC35" s="887"/>
      <c r="BD35" s="887" t="s">
        <v>39</v>
      </c>
      <c r="BE35" s="2487">
        <f>FS36</f>
        <v>0</v>
      </c>
      <c r="BF35" s="2487"/>
      <c r="BG35" s="2487"/>
      <c r="BH35" s="2487"/>
      <c r="BI35" s="2487"/>
      <c r="BJ35" s="2487"/>
      <c r="BK35" s="2487"/>
      <c r="BL35" s="2487"/>
      <c r="BM35" s="2487"/>
      <c r="BN35" s="888" t="s">
        <v>40</v>
      </c>
      <c r="BO35" s="888"/>
      <c r="BP35" s="2494">
        <f t="shared" si="8"/>
        <v>0</v>
      </c>
      <c r="BQ35" s="2487"/>
      <c r="BR35" s="2487"/>
      <c r="BS35" s="2487"/>
      <c r="BT35" s="2487"/>
      <c r="BU35" s="2487"/>
      <c r="BV35" s="2487"/>
      <c r="BW35" s="2487"/>
      <c r="BX35" s="2487"/>
      <c r="BY35" s="2487"/>
      <c r="BZ35" s="2487"/>
      <c r="CA35" s="2487"/>
      <c r="CB35" s="2495"/>
      <c r="CC35" s="2546"/>
      <c r="CD35" s="2535"/>
      <c r="CE35" s="2535"/>
      <c r="CF35" s="2535"/>
      <c r="CG35" s="2535"/>
      <c r="CH35" s="2535"/>
      <c r="CI35" s="2535"/>
      <c r="CJ35" s="2535"/>
      <c r="CK35" s="2535"/>
      <c r="CL35" s="2535"/>
      <c r="CM35" s="2535"/>
      <c r="CN35" s="2544"/>
      <c r="CO35" s="882" t="s">
        <v>39</v>
      </c>
      <c r="CP35" s="897"/>
      <c r="CQ35" s="882" t="s">
        <v>40</v>
      </c>
      <c r="CR35" s="889"/>
      <c r="CS35" s="887" t="s">
        <v>39</v>
      </c>
      <c r="CT35" s="2535"/>
      <c r="CU35" s="2535"/>
      <c r="CV35" s="2535"/>
      <c r="CW35" s="2535"/>
      <c r="CX35" s="2535"/>
      <c r="CY35" s="2535"/>
      <c r="CZ35" s="2535"/>
      <c r="DA35" s="2535"/>
      <c r="DB35" s="2535"/>
      <c r="DC35" s="888" t="s">
        <v>40</v>
      </c>
      <c r="DD35" s="890"/>
      <c r="DE35" s="2546"/>
      <c r="DF35" s="2535"/>
      <c r="DG35" s="2535"/>
      <c r="DH35" s="2535"/>
      <c r="DI35" s="2535"/>
      <c r="DJ35" s="2535"/>
      <c r="DK35" s="2535"/>
      <c r="DL35" s="2535"/>
      <c r="DM35" s="2535"/>
      <c r="DN35" s="2535"/>
      <c r="DO35" s="2535"/>
      <c r="DP35" s="2535"/>
      <c r="DQ35" s="2544"/>
      <c r="DR35" s="887"/>
      <c r="DS35" s="887" t="s">
        <v>39</v>
      </c>
      <c r="DT35" s="2535"/>
      <c r="DU35" s="2535"/>
      <c r="DV35" s="2535"/>
      <c r="DW35" s="2535"/>
      <c r="DX35" s="2535"/>
      <c r="DY35" s="2535"/>
      <c r="DZ35" s="2535"/>
      <c r="EA35" s="2535"/>
      <c r="EB35" s="2535"/>
      <c r="EC35" s="888" t="s">
        <v>40</v>
      </c>
      <c r="ED35" s="888"/>
      <c r="EE35" s="2546"/>
      <c r="EF35" s="2535"/>
      <c r="EG35" s="2535"/>
      <c r="EH35" s="2535"/>
      <c r="EI35" s="2535"/>
      <c r="EJ35" s="2535"/>
      <c r="EK35" s="2535"/>
      <c r="EL35" s="2535"/>
      <c r="EM35" s="2535"/>
      <c r="EN35" s="2535"/>
      <c r="EO35" s="2535"/>
      <c r="EP35" s="2544"/>
      <c r="EQ35" s="2546"/>
      <c r="ER35" s="2535"/>
      <c r="ES35" s="2535"/>
      <c r="ET35" s="2535"/>
      <c r="EU35" s="2535"/>
      <c r="EV35" s="2535"/>
      <c r="EW35" s="2535"/>
      <c r="EX35" s="2535"/>
      <c r="EY35" s="2535"/>
      <c r="EZ35" s="2535"/>
      <c r="FA35" s="2535"/>
      <c r="FB35" s="2535"/>
      <c r="FC35" s="2544"/>
      <c r="FD35" s="2494">
        <f t="shared" ref="FD35:FD43" si="9">AP35+CC35-CT35+EE35</f>
        <v>0</v>
      </c>
      <c r="FE35" s="2487"/>
      <c r="FF35" s="2487"/>
      <c r="FG35" s="2487"/>
      <c r="FH35" s="2487"/>
      <c r="FI35" s="2487"/>
      <c r="FJ35" s="2487"/>
      <c r="FK35" s="2487"/>
      <c r="FL35" s="2487"/>
      <c r="FM35" s="2487"/>
      <c r="FN35" s="2487"/>
      <c r="FO35" s="2487"/>
      <c r="FP35" s="2495"/>
      <c r="FQ35" s="887"/>
      <c r="FR35" s="887" t="s">
        <v>39</v>
      </c>
      <c r="FS35" s="2487">
        <f t="shared" si="6"/>
        <v>0</v>
      </c>
      <c r="FT35" s="2487"/>
      <c r="FU35" s="2487"/>
      <c r="FV35" s="2487"/>
      <c r="FW35" s="2487"/>
      <c r="FX35" s="2487"/>
      <c r="FY35" s="2487"/>
      <c r="FZ35" s="2487"/>
      <c r="GA35" s="2487"/>
      <c r="GB35" s="888" t="s">
        <v>40</v>
      </c>
      <c r="GC35" s="888"/>
      <c r="GD35" s="2494">
        <f t="shared" si="7"/>
        <v>0</v>
      </c>
      <c r="GE35" s="2487"/>
      <c r="GF35" s="2487"/>
      <c r="GG35" s="2487"/>
      <c r="GH35" s="2487"/>
      <c r="GI35" s="2487"/>
      <c r="GJ35" s="2487"/>
      <c r="GK35" s="2487"/>
      <c r="GL35" s="2487"/>
      <c r="GM35" s="2487"/>
      <c r="GN35" s="2487"/>
      <c r="GO35" s="2487"/>
      <c r="GP35" s="2545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>
      <c r="B36" s="269"/>
      <c r="C36" s="2298"/>
      <c r="D36" s="2298"/>
      <c r="E36" s="2298"/>
      <c r="F36" s="2298"/>
      <c r="G36" s="2298"/>
      <c r="H36" s="2298"/>
      <c r="I36" s="2298"/>
      <c r="J36" s="2298"/>
      <c r="K36" s="2298"/>
      <c r="L36" s="2298"/>
      <c r="M36" s="2298"/>
      <c r="N36" s="2298"/>
      <c r="O36" s="2298"/>
      <c r="P36" s="2298"/>
      <c r="Q36" s="2298"/>
      <c r="R36" s="2298"/>
      <c r="S36" s="2298"/>
      <c r="T36" s="2298"/>
      <c r="U36" s="2298"/>
      <c r="V36" s="2298"/>
      <c r="W36" s="2299"/>
      <c r="X36" s="2547">
        <v>52122</v>
      </c>
      <c r="Y36" s="2548"/>
      <c r="Z36" s="2548"/>
      <c r="AA36" s="2548"/>
      <c r="AB36" s="2549"/>
      <c r="AC36" s="2512" t="s">
        <v>1483</v>
      </c>
      <c r="AD36" s="2513"/>
      <c r="AE36" s="2513"/>
      <c r="AF36" s="2513"/>
      <c r="AG36" s="2513"/>
      <c r="AH36" s="2513"/>
      <c r="AI36" s="2513"/>
      <c r="AJ36" s="2513"/>
      <c r="AK36" s="2513"/>
      <c r="AL36" s="2513"/>
      <c r="AM36" s="2513"/>
      <c r="AN36" s="2513"/>
      <c r="AO36" s="2514"/>
      <c r="AP36" s="2543"/>
      <c r="AQ36" s="2535"/>
      <c r="AR36" s="2535"/>
      <c r="AS36" s="2535"/>
      <c r="AT36" s="2535"/>
      <c r="AU36" s="2535"/>
      <c r="AV36" s="2535"/>
      <c r="AW36" s="2535"/>
      <c r="AX36" s="2535"/>
      <c r="AY36" s="2535"/>
      <c r="AZ36" s="2535"/>
      <c r="BA36" s="2535"/>
      <c r="BB36" s="2544"/>
      <c r="BC36" s="887"/>
      <c r="BD36" s="887" t="s">
        <v>39</v>
      </c>
      <c r="BE36" s="2535"/>
      <c r="BF36" s="2535"/>
      <c r="BG36" s="2535"/>
      <c r="BH36" s="2535"/>
      <c r="BI36" s="2535"/>
      <c r="BJ36" s="2535"/>
      <c r="BK36" s="2535"/>
      <c r="BL36" s="2535"/>
      <c r="BM36" s="2535"/>
      <c r="BN36" s="888" t="s">
        <v>40</v>
      </c>
      <c r="BO36" s="888"/>
      <c r="BP36" s="2494">
        <f>AP36-BE36</f>
        <v>0</v>
      </c>
      <c r="BQ36" s="2487"/>
      <c r="BR36" s="2487"/>
      <c r="BS36" s="2487"/>
      <c r="BT36" s="2487"/>
      <c r="BU36" s="2487"/>
      <c r="BV36" s="2487"/>
      <c r="BW36" s="2487"/>
      <c r="BX36" s="2487"/>
      <c r="BY36" s="2487"/>
      <c r="BZ36" s="2487"/>
      <c r="CA36" s="2487"/>
      <c r="CB36" s="2495"/>
      <c r="CC36" s="2546"/>
      <c r="CD36" s="2535"/>
      <c r="CE36" s="2535"/>
      <c r="CF36" s="2535"/>
      <c r="CG36" s="2535"/>
      <c r="CH36" s="2535"/>
      <c r="CI36" s="2535"/>
      <c r="CJ36" s="2535"/>
      <c r="CK36" s="2535"/>
      <c r="CL36" s="2535"/>
      <c r="CM36" s="2535"/>
      <c r="CN36" s="2544"/>
      <c r="CO36" s="882" t="s">
        <v>39</v>
      </c>
      <c r="CP36" s="897"/>
      <c r="CQ36" s="882" t="s">
        <v>40</v>
      </c>
      <c r="CR36" s="889"/>
      <c r="CS36" s="887" t="s">
        <v>39</v>
      </c>
      <c r="CT36" s="2535"/>
      <c r="CU36" s="2535"/>
      <c r="CV36" s="2535"/>
      <c r="CW36" s="2535"/>
      <c r="CX36" s="2535"/>
      <c r="CY36" s="2535"/>
      <c r="CZ36" s="2535"/>
      <c r="DA36" s="2535"/>
      <c r="DB36" s="2535"/>
      <c r="DC36" s="888" t="s">
        <v>40</v>
      </c>
      <c r="DD36" s="890"/>
      <c r="DE36" s="2546"/>
      <c r="DF36" s="2535"/>
      <c r="DG36" s="2535"/>
      <c r="DH36" s="2535"/>
      <c r="DI36" s="2535"/>
      <c r="DJ36" s="2535"/>
      <c r="DK36" s="2535"/>
      <c r="DL36" s="2535"/>
      <c r="DM36" s="2535"/>
      <c r="DN36" s="2535"/>
      <c r="DO36" s="2535"/>
      <c r="DP36" s="2535"/>
      <c r="DQ36" s="2544"/>
      <c r="DR36" s="887"/>
      <c r="DS36" s="887" t="s">
        <v>39</v>
      </c>
      <c r="DT36" s="2535"/>
      <c r="DU36" s="2535"/>
      <c r="DV36" s="2535"/>
      <c r="DW36" s="2535"/>
      <c r="DX36" s="2535"/>
      <c r="DY36" s="2535"/>
      <c r="DZ36" s="2535"/>
      <c r="EA36" s="2535"/>
      <c r="EB36" s="2535"/>
      <c r="EC36" s="888" t="s">
        <v>40</v>
      </c>
      <c r="ED36" s="888"/>
      <c r="EE36" s="2546"/>
      <c r="EF36" s="2535"/>
      <c r="EG36" s="2535"/>
      <c r="EH36" s="2535"/>
      <c r="EI36" s="2535"/>
      <c r="EJ36" s="2535"/>
      <c r="EK36" s="2535"/>
      <c r="EL36" s="2535"/>
      <c r="EM36" s="2535"/>
      <c r="EN36" s="2535"/>
      <c r="EO36" s="2535"/>
      <c r="EP36" s="2544"/>
      <c r="EQ36" s="2546"/>
      <c r="ER36" s="2535"/>
      <c r="ES36" s="2535"/>
      <c r="ET36" s="2535"/>
      <c r="EU36" s="2535"/>
      <c r="EV36" s="2535"/>
      <c r="EW36" s="2535"/>
      <c r="EX36" s="2535"/>
      <c r="EY36" s="2535"/>
      <c r="EZ36" s="2535"/>
      <c r="FA36" s="2535"/>
      <c r="FB36" s="2535"/>
      <c r="FC36" s="2544"/>
      <c r="FD36" s="2494">
        <f t="shared" si="9"/>
        <v>0</v>
      </c>
      <c r="FE36" s="2487"/>
      <c r="FF36" s="2487"/>
      <c r="FG36" s="2487"/>
      <c r="FH36" s="2487"/>
      <c r="FI36" s="2487"/>
      <c r="FJ36" s="2487"/>
      <c r="FK36" s="2487"/>
      <c r="FL36" s="2487"/>
      <c r="FM36" s="2487"/>
      <c r="FN36" s="2487"/>
      <c r="FO36" s="2487"/>
      <c r="FP36" s="2495"/>
      <c r="FQ36" s="887"/>
      <c r="FR36" s="887" t="s">
        <v>39</v>
      </c>
      <c r="FS36" s="2487">
        <f t="shared" si="6"/>
        <v>0</v>
      </c>
      <c r="FT36" s="2487"/>
      <c r="FU36" s="2487"/>
      <c r="FV36" s="2487"/>
      <c r="FW36" s="2487"/>
      <c r="FX36" s="2487"/>
      <c r="FY36" s="2487"/>
      <c r="FZ36" s="2487"/>
      <c r="GA36" s="2487"/>
      <c r="GB36" s="888" t="s">
        <v>40</v>
      </c>
      <c r="GC36" s="888"/>
      <c r="GD36" s="2494">
        <f>BP36+CC36-CT36+DE36-DT36+EE36-EQ36</f>
        <v>0</v>
      </c>
      <c r="GE36" s="2487"/>
      <c r="GF36" s="2487"/>
      <c r="GG36" s="2487"/>
      <c r="GH36" s="2487"/>
      <c r="GI36" s="2487"/>
      <c r="GJ36" s="2487"/>
      <c r="GK36" s="2487"/>
      <c r="GL36" s="2487"/>
      <c r="GM36" s="2487"/>
      <c r="GN36" s="2487"/>
      <c r="GO36" s="2487"/>
      <c r="GP36" s="2545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>
      <c r="B37" s="2536" t="s">
        <v>73</v>
      </c>
      <c r="C37" s="2537"/>
      <c r="D37" s="2537"/>
      <c r="E37" s="2537"/>
      <c r="F37" s="2537"/>
      <c r="G37" s="2537"/>
      <c r="H37" s="2537"/>
      <c r="I37" s="2537"/>
      <c r="J37" s="2537"/>
      <c r="K37" s="2537"/>
      <c r="L37" s="2537"/>
      <c r="M37" s="2537"/>
      <c r="N37" s="2537"/>
      <c r="O37" s="2537"/>
      <c r="P37" s="2537"/>
      <c r="Q37" s="2537"/>
      <c r="R37" s="2537"/>
      <c r="S37" s="2537"/>
      <c r="T37" s="2537"/>
      <c r="U37" s="2537"/>
      <c r="V37" s="2537"/>
      <c r="W37" s="2538"/>
      <c r="X37" s="2354">
        <v>5203</v>
      </c>
      <c r="Y37" s="2355"/>
      <c r="Z37" s="2355"/>
      <c r="AA37" s="2355"/>
      <c r="AB37" s="2356"/>
      <c r="AC37" s="2512" t="s">
        <v>1482</v>
      </c>
      <c r="AD37" s="2513"/>
      <c r="AE37" s="2513"/>
      <c r="AF37" s="2513"/>
      <c r="AG37" s="2513"/>
      <c r="AH37" s="2513"/>
      <c r="AI37" s="2513"/>
      <c r="AJ37" s="2513"/>
      <c r="AK37" s="2513"/>
      <c r="AL37" s="2513"/>
      <c r="AM37" s="2513"/>
      <c r="AN37" s="2513"/>
      <c r="AO37" s="2514"/>
      <c r="AP37" s="2542">
        <f>FD38</f>
        <v>0</v>
      </c>
      <c r="AQ37" s="2487"/>
      <c r="AR37" s="2487"/>
      <c r="AS37" s="2487"/>
      <c r="AT37" s="2487"/>
      <c r="AU37" s="2487"/>
      <c r="AV37" s="2487"/>
      <c r="AW37" s="2487"/>
      <c r="AX37" s="2487"/>
      <c r="AY37" s="2487"/>
      <c r="AZ37" s="2487"/>
      <c r="BA37" s="2487"/>
      <c r="BB37" s="2495"/>
      <c r="BC37" s="887"/>
      <c r="BD37" s="887" t="s">
        <v>39</v>
      </c>
      <c r="BE37" s="2487">
        <f>FS38</f>
        <v>0</v>
      </c>
      <c r="BF37" s="2487"/>
      <c r="BG37" s="2487"/>
      <c r="BH37" s="2487"/>
      <c r="BI37" s="2487"/>
      <c r="BJ37" s="2487"/>
      <c r="BK37" s="2487"/>
      <c r="BL37" s="2487"/>
      <c r="BM37" s="2487"/>
      <c r="BN37" s="888" t="s">
        <v>40</v>
      </c>
      <c r="BO37" s="888"/>
      <c r="BP37" s="2494">
        <f>AP37-BE37</f>
        <v>0</v>
      </c>
      <c r="BQ37" s="2487"/>
      <c r="BR37" s="2487"/>
      <c r="BS37" s="2487"/>
      <c r="BT37" s="2487"/>
      <c r="BU37" s="2487"/>
      <c r="BV37" s="2487"/>
      <c r="BW37" s="2487"/>
      <c r="BX37" s="2487"/>
      <c r="BY37" s="2487"/>
      <c r="BZ37" s="2487"/>
      <c r="CA37" s="2487"/>
      <c r="CB37" s="2495"/>
      <c r="CC37" s="2546"/>
      <c r="CD37" s="2535"/>
      <c r="CE37" s="2535"/>
      <c r="CF37" s="2535"/>
      <c r="CG37" s="2535"/>
      <c r="CH37" s="2535"/>
      <c r="CI37" s="2535"/>
      <c r="CJ37" s="2535"/>
      <c r="CK37" s="2535"/>
      <c r="CL37" s="2535"/>
      <c r="CM37" s="2535"/>
      <c r="CN37" s="2544"/>
      <c r="CO37" s="882" t="s">
        <v>39</v>
      </c>
      <c r="CP37" s="897"/>
      <c r="CQ37" s="882" t="s">
        <v>40</v>
      </c>
      <c r="CR37" s="889"/>
      <c r="CS37" s="887" t="s">
        <v>39</v>
      </c>
      <c r="CT37" s="2535"/>
      <c r="CU37" s="2535"/>
      <c r="CV37" s="2535"/>
      <c r="CW37" s="2535"/>
      <c r="CX37" s="2535"/>
      <c r="CY37" s="2535"/>
      <c r="CZ37" s="2535"/>
      <c r="DA37" s="2535"/>
      <c r="DB37" s="2535"/>
      <c r="DC37" s="888" t="s">
        <v>40</v>
      </c>
      <c r="DD37" s="890"/>
      <c r="DE37" s="2546"/>
      <c r="DF37" s="2535"/>
      <c r="DG37" s="2535"/>
      <c r="DH37" s="2535"/>
      <c r="DI37" s="2535"/>
      <c r="DJ37" s="2535"/>
      <c r="DK37" s="2535"/>
      <c r="DL37" s="2535"/>
      <c r="DM37" s="2535"/>
      <c r="DN37" s="2535"/>
      <c r="DO37" s="2535"/>
      <c r="DP37" s="2535"/>
      <c r="DQ37" s="2544"/>
      <c r="DR37" s="887"/>
      <c r="DS37" s="887" t="s">
        <v>39</v>
      </c>
      <c r="DT37" s="2535"/>
      <c r="DU37" s="2535"/>
      <c r="DV37" s="2535"/>
      <c r="DW37" s="2535"/>
      <c r="DX37" s="2535"/>
      <c r="DY37" s="2535"/>
      <c r="DZ37" s="2535"/>
      <c r="EA37" s="2535"/>
      <c r="EB37" s="2535"/>
      <c r="EC37" s="888" t="s">
        <v>40</v>
      </c>
      <c r="ED37" s="888"/>
      <c r="EE37" s="2546"/>
      <c r="EF37" s="2535"/>
      <c r="EG37" s="2535"/>
      <c r="EH37" s="2535"/>
      <c r="EI37" s="2535"/>
      <c r="EJ37" s="2535"/>
      <c r="EK37" s="2535"/>
      <c r="EL37" s="2535"/>
      <c r="EM37" s="2535"/>
      <c r="EN37" s="2535"/>
      <c r="EO37" s="2535"/>
      <c r="EP37" s="2544"/>
      <c r="EQ37" s="2546"/>
      <c r="ER37" s="2535"/>
      <c r="ES37" s="2535"/>
      <c r="ET37" s="2535"/>
      <c r="EU37" s="2535"/>
      <c r="EV37" s="2535"/>
      <c r="EW37" s="2535"/>
      <c r="EX37" s="2535"/>
      <c r="EY37" s="2535"/>
      <c r="EZ37" s="2535"/>
      <c r="FA37" s="2535"/>
      <c r="FB37" s="2535"/>
      <c r="FC37" s="2544"/>
      <c r="FD37" s="2494">
        <f t="shared" si="9"/>
        <v>0</v>
      </c>
      <c r="FE37" s="2487"/>
      <c r="FF37" s="2487"/>
      <c r="FG37" s="2487"/>
      <c r="FH37" s="2487"/>
      <c r="FI37" s="2487"/>
      <c r="FJ37" s="2487"/>
      <c r="FK37" s="2487"/>
      <c r="FL37" s="2487"/>
      <c r="FM37" s="2487"/>
      <c r="FN37" s="2487"/>
      <c r="FO37" s="2487"/>
      <c r="FP37" s="2495"/>
      <c r="FQ37" s="887"/>
      <c r="FR37" s="887" t="s">
        <v>39</v>
      </c>
      <c r="FS37" s="2487">
        <f t="shared" si="6"/>
        <v>0</v>
      </c>
      <c r="FT37" s="2487"/>
      <c r="FU37" s="2487"/>
      <c r="FV37" s="2487"/>
      <c r="FW37" s="2487"/>
      <c r="FX37" s="2487"/>
      <c r="FY37" s="2487"/>
      <c r="FZ37" s="2487"/>
      <c r="GA37" s="2487"/>
      <c r="GB37" s="888" t="s">
        <v>40</v>
      </c>
      <c r="GC37" s="888"/>
      <c r="GD37" s="2494">
        <f t="shared" si="7"/>
        <v>0</v>
      </c>
      <c r="GE37" s="2487"/>
      <c r="GF37" s="2487"/>
      <c r="GG37" s="2487"/>
      <c r="GH37" s="2487"/>
      <c r="GI37" s="2487"/>
      <c r="GJ37" s="2487"/>
      <c r="GK37" s="2487"/>
      <c r="GL37" s="2487"/>
      <c r="GM37" s="2487"/>
      <c r="GN37" s="2487"/>
      <c r="GO37" s="2487"/>
      <c r="GP37" s="2545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>
      <c r="B38" s="2539"/>
      <c r="C38" s="2540"/>
      <c r="D38" s="2540"/>
      <c r="E38" s="2540"/>
      <c r="F38" s="2540"/>
      <c r="G38" s="2540"/>
      <c r="H38" s="2540"/>
      <c r="I38" s="2540"/>
      <c r="J38" s="2540"/>
      <c r="K38" s="2540"/>
      <c r="L38" s="2540"/>
      <c r="M38" s="2540"/>
      <c r="N38" s="2540"/>
      <c r="O38" s="2540"/>
      <c r="P38" s="2540"/>
      <c r="Q38" s="2540"/>
      <c r="R38" s="2540"/>
      <c r="S38" s="2540"/>
      <c r="T38" s="2540"/>
      <c r="U38" s="2540"/>
      <c r="V38" s="2540"/>
      <c r="W38" s="2541"/>
      <c r="X38" s="2354">
        <v>5213</v>
      </c>
      <c r="Y38" s="2355"/>
      <c r="Z38" s="2355"/>
      <c r="AA38" s="2355"/>
      <c r="AB38" s="2356"/>
      <c r="AC38" s="2512" t="s">
        <v>1483</v>
      </c>
      <c r="AD38" s="2513"/>
      <c r="AE38" s="2513"/>
      <c r="AF38" s="2513"/>
      <c r="AG38" s="2513"/>
      <c r="AH38" s="2513"/>
      <c r="AI38" s="2513"/>
      <c r="AJ38" s="2513"/>
      <c r="AK38" s="2513"/>
      <c r="AL38" s="2513"/>
      <c r="AM38" s="2513"/>
      <c r="AN38" s="2513"/>
      <c r="AO38" s="2514"/>
      <c r="AP38" s="2543"/>
      <c r="AQ38" s="2535"/>
      <c r="AR38" s="2535"/>
      <c r="AS38" s="2535"/>
      <c r="AT38" s="2535"/>
      <c r="AU38" s="2535"/>
      <c r="AV38" s="2535"/>
      <c r="AW38" s="2535"/>
      <c r="AX38" s="2535"/>
      <c r="AY38" s="2535"/>
      <c r="AZ38" s="2535"/>
      <c r="BA38" s="2535"/>
      <c r="BB38" s="2544"/>
      <c r="BC38" s="887"/>
      <c r="BD38" s="887" t="s">
        <v>39</v>
      </c>
      <c r="BE38" s="2535"/>
      <c r="BF38" s="2535"/>
      <c r="BG38" s="2535"/>
      <c r="BH38" s="2535"/>
      <c r="BI38" s="2535"/>
      <c r="BJ38" s="2535"/>
      <c r="BK38" s="2535"/>
      <c r="BL38" s="2535"/>
      <c r="BM38" s="2535"/>
      <c r="BN38" s="888" t="s">
        <v>40</v>
      </c>
      <c r="BO38" s="888"/>
      <c r="BP38" s="2494">
        <f>AP38-BE38</f>
        <v>0</v>
      </c>
      <c r="BQ38" s="2487"/>
      <c r="BR38" s="2487"/>
      <c r="BS38" s="2487"/>
      <c r="BT38" s="2487"/>
      <c r="BU38" s="2487"/>
      <c r="BV38" s="2487"/>
      <c r="BW38" s="2487"/>
      <c r="BX38" s="2487"/>
      <c r="BY38" s="2487"/>
      <c r="BZ38" s="2487"/>
      <c r="CA38" s="2487"/>
      <c r="CB38" s="2495"/>
      <c r="CC38" s="2546"/>
      <c r="CD38" s="2535"/>
      <c r="CE38" s="2535"/>
      <c r="CF38" s="2535"/>
      <c r="CG38" s="2535"/>
      <c r="CH38" s="2535"/>
      <c r="CI38" s="2535"/>
      <c r="CJ38" s="2535"/>
      <c r="CK38" s="2535"/>
      <c r="CL38" s="2535"/>
      <c r="CM38" s="2535"/>
      <c r="CN38" s="2544"/>
      <c r="CO38" s="882" t="s">
        <v>39</v>
      </c>
      <c r="CP38" s="897"/>
      <c r="CQ38" s="882" t="s">
        <v>40</v>
      </c>
      <c r="CR38" s="889"/>
      <c r="CS38" s="887" t="s">
        <v>39</v>
      </c>
      <c r="CT38" s="2535"/>
      <c r="CU38" s="2535"/>
      <c r="CV38" s="2535"/>
      <c r="CW38" s="2535"/>
      <c r="CX38" s="2535"/>
      <c r="CY38" s="2535"/>
      <c r="CZ38" s="2535"/>
      <c r="DA38" s="2535"/>
      <c r="DB38" s="2535"/>
      <c r="DC38" s="888" t="s">
        <v>40</v>
      </c>
      <c r="DD38" s="890"/>
      <c r="DE38" s="2546"/>
      <c r="DF38" s="2535"/>
      <c r="DG38" s="2535"/>
      <c r="DH38" s="2535"/>
      <c r="DI38" s="2535"/>
      <c r="DJ38" s="2535"/>
      <c r="DK38" s="2535"/>
      <c r="DL38" s="2535"/>
      <c r="DM38" s="2535"/>
      <c r="DN38" s="2535"/>
      <c r="DO38" s="2535"/>
      <c r="DP38" s="2535"/>
      <c r="DQ38" s="2544"/>
      <c r="DR38" s="887"/>
      <c r="DS38" s="887" t="s">
        <v>39</v>
      </c>
      <c r="DT38" s="2535"/>
      <c r="DU38" s="2535"/>
      <c r="DV38" s="2535"/>
      <c r="DW38" s="2535"/>
      <c r="DX38" s="2535"/>
      <c r="DY38" s="2535"/>
      <c r="DZ38" s="2535"/>
      <c r="EA38" s="2535"/>
      <c r="EB38" s="2535"/>
      <c r="EC38" s="888" t="s">
        <v>40</v>
      </c>
      <c r="ED38" s="888"/>
      <c r="EE38" s="2546"/>
      <c r="EF38" s="2535"/>
      <c r="EG38" s="2535"/>
      <c r="EH38" s="2535"/>
      <c r="EI38" s="2535"/>
      <c r="EJ38" s="2535"/>
      <c r="EK38" s="2535"/>
      <c r="EL38" s="2535"/>
      <c r="EM38" s="2535"/>
      <c r="EN38" s="2535"/>
      <c r="EO38" s="2535"/>
      <c r="EP38" s="2544"/>
      <c r="EQ38" s="2546"/>
      <c r="ER38" s="2535"/>
      <c r="ES38" s="2535"/>
      <c r="ET38" s="2535"/>
      <c r="EU38" s="2535"/>
      <c r="EV38" s="2535"/>
      <c r="EW38" s="2535"/>
      <c r="EX38" s="2535"/>
      <c r="EY38" s="2535"/>
      <c r="EZ38" s="2535"/>
      <c r="FA38" s="2535"/>
      <c r="FB38" s="2535"/>
      <c r="FC38" s="2544"/>
      <c r="FD38" s="2494">
        <f t="shared" si="9"/>
        <v>0</v>
      </c>
      <c r="FE38" s="2487"/>
      <c r="FF38" s="2487"/>
      <c r="FG38" s="2487"/>
      <c r="FH38" s="2487"/>
      <c r="FI38" s="2487"/>
      <c r="FJ38" s="2487"/>
      <c r="FK38" s="2487"/>
      <c r="FL38" s="2487"/>
      <c r="FM38" s="2487"/>
      <c r="FN38" s="2487"/>
      <c r="FO38" s="2487"/>
      <c r="FP38" s="2495"/>
      <c r="FQ38" s="887"/>
      <c r="FR38" s="887" t="s">
        <v>39</v>
      </c>
      <c r="FS38" s="2487">
        <f t="shared" si="6"/>
        <v>0</v>
      </c>
      <c r="FT38" s="2487"/>
      <c r="FU38" s="2487"/>
      <c r="FV38" s="2487"/>
      <c r="FW38" s="2487"/>
      <c r="FX38" s="2487"/>
      <c r="FY38" s="2487"/>
      <c r="FZ38" s="2487"/>
      <c r="GA38" s="2487"/>
      <c r="GB38" s="888" t="s">
        <v>40</v>
      </c>
      <c r="GC38" s="888"/>
      <c r="GD38" s="2494">
        <f>BP38+CC38-CT38+DE38-DT38+EE38-EQ38</f>
        <v>0</v>
      </c>
      <c r="GE38" s="2487"/>
      <c r="GF38" s="2487"/>
      <c r="GG38" s="2487"/>
      <c r="GH38" s="2487"/>
      <c r="GI38" s="2487"/>
      <c r="GJ38" s="2487"/>
      <c r="GK38" s="2487"/>
      <c r="GL38" s="2487"/>
      <c r="GM38" s="2487"/>
      <c r="GN38" s="2487"/>
      <c r="GO38" s="2487"/>
      <c r="GP38" s="2545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>
      <c r="B39" s="2536" t="s">
        <v>74</v>
      </c>
      <c r="C39" s="2537"/>
      <c r="D39" s="2537"/>
      <c r="E39" s="2537"/>
      <c r="F39" s="2537"/>
      <c r="G39" s="2537"/>
      <c r="H39" s="2537"/>
      <c r="I39" s="2537"/>
      <c r="J39" s="2537"/>
      <c r="K39" s="2537"/>
      <c r="L39" s="2537"/>
      <c r="M39" s="2537"/>
      <c r="N39" s="2537"/>
      <c r="O39" s="2537"/>
      <c r="P39" s="2537"/>
      <c r="Q39" s="2537"/>
      <c r="R39" s="2537"/>
      <c r="S39" s="2537"/>
      <c r="T39" s="2537"/>
      <c r="U39" s="2537"/>
      <c r="V39" s="2537"/>
      <c r="W39" s="2538"/>
      <c r="X39" s="2477">
        <v>5220</v>
      </c>
      <c r="Y39" s="2478"/>
      <c r="Z39" s="2478"/>
      <c r="AA39" s="2478"/>
      <c r="AB39" s="2479"/>
      <c r="AC39" s="2512" t="s">
        <v>1482</v>
      </c>
      <c r="AD39" s="2513"/>
      <c r="AE39" s="2513"/>
      <c r="AF39" s="2513"/>
      <c r="AG39" s="2513"/>
      <c r="AH39" s="2513"/>
      <c r="AI39" s="2513"/>
      <c r="AJ39" s="2513"/>
      <c r="AK39" s="2513"/>
      <c r="AL39" s="2513"/>
      <c r="AM39" s="2513"/>
      <c r="AN39" s="2513"/>
      <c r="AO39" s="2514"/>
      <c r="AP39" s="2515">
        <f>FD40</f>
        <v>0</v>
      </c>
      <c r="AQ39" s="2453"/>
      <c r="AR39" s="2453"/>
      <c r="AS39" s="2453"/>
      <c r="AT39" s="2453"/>
      <c r="AU39" s="2453"/>
      <c r="AV39" s="2453"/>
      <c r="AW39" s="2453"/>
      <c r="AX39" s="2453"/>
      <c r="AY39" s="2453"/>
      <c r="AZ39" s="2453"/>
      <c r="BA39" s="2453"/>
      <c r="BB39" s="2469"/>
      <c r="BC39" s="2490" t="s">
        <v>39</v>
      </c>
      <c r="BD39" s="2490"/>
      <c r="BE39" s="2453">
        <f>FS40</f>
        <v>0</v>
      </c>
      <c r="BF39" s="2453"/>
      <c r="BG39" s="2453"/>
      <c r="BH39" s="2453"/>
      <c r="BI39" s="2453"/>
      <c r="BJ39" s="2453"/>
      <c r="BK39" s="2453"/>
      <c r="BL39" s="2453"/>
      <c r="BM39" s="2453"/>
      <c r="BN39" s="2465" t="s">
        <v>40</v>
      </c>
      <c r="BO39" s="2465"/>
      <c r="BP39" s="2496"/>
      <c r="BQ39" s="2490"/>
      <c r="BR39" s="2453">
        <f>Ф1!DY35</f>
        <v>0</v>
      </c>
      <c r="BS39" s="2453"/>
      <c r="BT39" s="2453"/>
      <c r="BU39" s="2453"/>
      <c r="BV39" s="2453"/>
      <c r="BW39" s="2453"/>
      <c r="BX39" s="2453"/>
      <c r="BY39" s="2453"/>
      <c r="BZ39" s="2453"/>
      <c r="CA39" s="2465"/>
      <c r="CB39" s="2466"/>
      <c r="CC39" s="2498"/>
      <c r="CD39" s="2499"/>
      <c r="CE39" s="2499"/>
      <c r="CF39" s="2499"/>
      <c r="CG39" s="2499"/>
      <c r="CH39" s="2499"/>
      <c r="CI39" s="2499"/>
      <c r="CJ39" s="2499"/>
      <c r="CK39" s="2499"/>
      <c r="CL39" s="2499"/>
      <c r="CM39" s="2499"/>
      <c r="CN39" s="2500"/>
      <c r="CO39" s="882" t="s">
        <v>39</v>
      </c>
      <c r="CP39" s="886"/>
      <c r="CQ39" s="882" t="s">
        <v>40</v>
      </c>
      <c r="CR39" s="2496" t="s">
        <v>39</v>
      </c>
      <c r="CS39" s="2490"/>
      <c r="CT39" s="2499"/>
      <c r="CU39" s="2499"/>
      <c r="CV39" s="2499"/>
      <c r="CW39" s="2499"/>
      <c r="CX39" s="2499"/>
      <c r="CY39" s="2499"/>
      <c r="CZ39" s="2499"/>
      <c r="DA39" s="2499"/>
      <c r="DB39" s="2499"/>
      <c r="DC39" s="2465" t="s">
        <v>40</v>
      </c>
      <c r="DD39" s="2466"/>
      <c r="DE39" s="2498"/>
      <c r="DF39" s="2499"/>
      <c r="DG39" s="2499"/>
      <c r="DH39" s="2499"/>
      <c r="DI39" s="2499"/>
      <c r="DJ39" s="2499"/>
      <c r="DK39" s="2499"/>
      <c r="DL39" s="2499"/>
      <c r="DM39" s="2499"/>
      <c r="DN39" s="2499"/>
      <c r="DO39" s="2499"/>
      <c r="DP39" s="2499"/>
      <c r="DQ39" s="2500"/>
      <c r="DR39" s="2490" t="s">
        <v>39</v>
      </c>
      <c r="DS39" s="2490"/>
      <c r="DT39" s="2499"/>
      <c r="DU39" s="2499"/>
      <c r="DV39" s="2499"/>
      <c r="DW39" s="2499"/>
      <c r="DX39" s="2499"/>
      <c r="DY39" s="2499"/>
      <c r="DZ39" s="2499"/>
      <c r="EA39" s="2499"/>
      <c r="EB39" s="2499"/>
      <c r="EC39" s="2465" t="s">
        <v>40</v>
      </c>
      <c r="ED39" s="2465"/>
      <c r="EE39" s="2491"/>
      <c r="EF39" s="2491"/>
      <c r="EG39" s="2491"/>
      <c r="EH39" s="2491"/>
      <c r="EI39" s="2491"/>
      <c r="EJ39" s="2491"/>
      <c r="EK39" s="2491"/>
      <c r="EL39" s="2491"/>
      <c r="EM39" s="2491"/>
      <c r="EN39" s="2491"/>
      <c r="EO39" s="2491"/>
      <c r="EP39" s="2491"/>
      <c r="EQ39" s="2491"/>
      <c r="ER39" s="2491"/>
      <c r="ES39" s="2491"/>
      <c r="ET39" s="2491"/>
      <c r="EU39" s="2491"/>
      <c r="EV39" s="2491"/>
      <c r="EW39" s="2491"/>
      <c r="EX39" s="2491"/>
      <c r="EY39" s="2491"/>
      <c r="EZ39" s="2491"/>
      <c r="FA39" s="2491"/>
      <c r="FB39" s="2491"/>
      <c r="FC39" s="2491"/>
      <c r="FD39" s="2494">
        <f>AP39+CC39-CT39+EE39</f>
        <v>0</v>
      </c>
      <c r="FE39" s="2487"/>
      <c r="FF39" s="2487"/>
      <c r="FG39" s="2487"/>
      <c r="FH39" s="2487"/>
      <c r="FI39" s="2487"/>
      <c r="FJ39" s="2487"/>
      <c r="FK39" s="2487"/>
      <c r="FL39" s="2487"/>
      <c r="FM39" s="2487"/>
      <c r="FN39" s="2487"/>
      <c r="FO39" s="2487"/>
      <c r="FP39" s="2495"/>
      <c r="FQ39" s="2490" t="s">
        <v>39</v>
      </c>
      <c r="FR39" s="2490"/>
      <c r="FS39" s="2487">
        <f t="shared" si="6"/>
        <v>0</v>
      </c>
      <c r="FT39" s="2487"/>
      <c r="FU39" s="2487"/>
      <c r="FV39" s="2487"/>
      <c r="FW39" s="2487"/>
      <c r="FX39" s="2487"/>
      <c r="FY39" s="2487"/>
      <c r="FZ39" s="2487"/>
      <c r="GA39" s="2487"/>
      <c r="GB39" s="2465" t="s">
        <v>40</v>
      </c>
      <c r="GC39" s="2465"/>
      <c r="GD39" s="2488"/>
      <c r="GE39" s="2489"/>
      <c r="GF39" s="2453">
        <f>Ф1!DJ35</f>
        <v>0</v>
      </c>
      <c r="GG39" s="2453"/>
      <c r="GH39" s="2453"/>
      <c r="GI39" s="2453"/>
      <c r="GJ39" s="2453"/>
      <c r="GK39" s="2453"/>
      <c r="GL39" s="2453"/>
      <c r="GM39" s="2453"/>
      <c r="GN39" s="2453"/>
      <c r="GO39" s="2485"/>
      <c r="GP39" s="248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>
      <c r="B40" s="2598"/>
      <c r="C40" s="2599"/>
      <c r="D40" s="2599"/>
      <c r="E40" s="2599"/>
      <c r="F40" s="2599"/>
      <c r="G40" s="2599"/>
      <c r="H40" s="2599"/>
      <c r="I40" s="2599"/>
      <c r="J40" s="2599"/>
      <c r="K40" s="2599"/>
      <c r="L40" s="2599"/>
      <c r="M40" s="2599"/>
      <c r="N40" s="2599"/>
      <c r="O40" s="2599"/>
      <c r="P40" s="2599"/>
      <c r="Q40" s="2599"/>
      <c r="R40" s="2599"/>
      <c r="S40" s="2599"/>
      <c r="T40" s="2599"/>
      <c r="U40" s="2599"/>
      <c r="V40" s="2599"/>
      <c r="W40" s="2600"/>
      <c r="X40" s="2477">
        <v>5230</v>
      </c>
      <c r="Y40" s="2478"/>
      <c r="Z40" s="2478"/>
      <c r="AA40" s="2478"/>
      <c r="AB40" s="2479"/>
      <c r="AC40" s="2512" t="s">
        <v>1483</v>
      </c>
      <c r="AD40" s="2513"/>
      <c r="AE40" s="2513"/>
      <c r="AF40" s="2513"/>
      <c r="AG40" s="2513"/>
      <c r="AH40" s="2513"/>
      <c r="AI40" s="2513"/>
      <c r="AJ40" s="2513"/>
      <c r="AK40" s="2513"/>
      <c r="AL40" s="2513"/>
      <c r="AM40" s="2513"/>
      <c r="AN40" s="2513"/>
      <c r="AO40" s="2514"/>
      <c r="AP40" s="2531"/>
      <c r="AQ40" s="2499"/>
      <c r="AR40" s="2499"/>
      <c r="AS40" s="2499"/>
      <c r="AT40" s="2499"/>
      <c r="AU40" s="2499"/>
      <c r="AV40" s="2499"/>
      <c r="AW40" s="2499"/>
      <c r="AX40" s="2499"/>
      <c r="AY40" s="2499"/>
      <c r="AZ40" s="2499"/>
      <c r="BA40" s="2499"/>
      <c r="BB40" s="2500"/>
      <c r="BC40" s="2490" t="s">
        <v>39</v>
      </c>
      <c r="BD40" s="2490"/>
      <c r="BE40" s="2499"/>
      <c r="BF40" s="2499"/>
      <c r="BG40" s="2499"/>
      <c r="BH40" s="2499"/>
      <c r="BI40" s="2499"/>
      <c r="BJ40" s="2499"/>
      <c r="BK40" s="2499"/>
      <c r="BL40" s="2499"/>
      <c r="BM40" s="2499"/>
      <c r="BN40" s="2465" t="s">
        <v>40</v>
      </c>
      <c r="BO40" s="2465"/>
      <c r="BP40" s="2488"/>
      <c r="BQ40" s="2489"/>
      <c r="BR40" s="2453">
        <f>Ф1!EN35</f>
        <v>0</v>
      </c>
      <c r="BS40" s="2453"/>
      <c r="BT40" s="2453"/>
      <c r="BU40" s="2453"/>
      <c r="BV40" s="2453"/>
      <c r="BW40" s="2453"/>
      <c r="BX40" s="2453"/>
      <c r="BY40" s="2453"/>
      <c r="BZ40" s="2453"/>
      <c r="CA40" s="2485"/>
      <c r="CB40" s="2532"/>
      <c r="CC40" s="2498"/>
      <c r="CD40" s="2499"/>
      <c r="CE40" s="2499"/>
      <c r="CF40" s="2499"/>
      <c r="CG40" s="2499"/>
      <c r="CH40" s="2499"/>
      <c r="CI40" s="2499"/>
      <c r="CJ40" s="2499"/>
      <c r="CK40" s="2499"/>
      <c r="CL40" s="2499"/>
      <c r="CM40" s="2499"/>
      <c r="CN40" s="2500"/>
      <c r="CO40" s="882" t="s">
        <v>39</v>
      </c>
      <c r="CP40" s="886"/>
      <c r="CQ40" s="882" t="s">
        <v>40</v>
      </c>
      <c r="CR40" s="2496" t="s">
        <v>39</v>
      </c>
      <c r="CS40" s="2490"/>
      <c r="CT40" s="2499"/>
      <c r="CU40" s="2499"/>
      <c r="CV40" s="2499"/>
      <c r="CW40" s="2499"/>
      <c r="CX40" s="2499"/>
      <c r="CY40" s="2499"/>
      <c r="CZ40" s="2499"/>
      <c r="DA40" s="2499"/>
      <c r="DB40" s="2499"/>
      <c r="DC40" s="2465" t="s">
        <v>40</v>
      </c>
      <c r="DD40" s="2466"/>
      <c r="DE40" s="2498"/>
      <c r="DF40" s="2499"/>
      <c r="DG40" s="2499"/>
      <c r="DH40" s="2499"/>
      <c r="DI40" s="2499"/>
      <c r="DJ40" s="2499"/>
      <c r="DK40" s="2499"/>
      <c r="DL40" s="2499"/>
      <c r="DM40" s="2499"/>
      <c r="DN40" s="2499"/>
      <c r="DO40" s="2499"/>
      <c r="DP40" s="2499"/>
      <c r="DQ40" s="2500"/>
      <c r="DR40" s="2490" t="s">
        <v>39</v>
      </c>
      <c r="DS40" s="2490"/>
      <c r="DT40" s="2499"/>
      <c r="DU40" s="2499"/>
      <c r="DV40" s="2499"/>
      <c r="DW40" s="2499"/>
      <c r="DX40" s="2499"/>
      <c r="DY40" s="2499"/>
      <c r="DZ40" s="2499"/>
      <c r="EA40" s="2499"/>
      <c r="EB40" s="2499"/>
      <c r="EC40" s="2465" t="s">
        <v>40</v>
      </c>
      <c r="ED40" s="2465"/>
      <c r="EE40" s="2491"/>
      <c r="EF40" s="2491"/>
      <c r="EG40" s="2491"/>
      <c r="EH40" s="2491"/>
      <c r="EI40" s="2491"/>
      <c r="EJ40" s="2491"/>
      <c r="EK40" s="2491"/>
      <c r="EL40" s="2491"/>
      <c r="EM40" s="2491"/>
      <c r="EN40" s="2491"/>
      <c r="EO40" s="2491"/>
      <c r="EP40" s="2491"/>
      <c r="EQ40" s="2491"/>
      <c r="ER40" s="2491"/>
      <c r="ES40" s="2491"/>
      <c r="ET40" s="2491"/>
      <c r="EU40" s="2491"/>
      <c r="EV40" s="2491"/>
      <c r="EW40" s="2491"/>
      <c r="EX40" s="2491"/>
      <c r="EY40" s="2491"/>
      <c r="EZ40" s="2491"/>
      <c r="FA40" s="2491"/>
      <c r="FB40" s="2491"/>
      <c r="FC40" s="2491"/>
      <c r="FD40" s="2494">
        <f t="shared" si="9"/>
        <v>0</v>
      </c>
      <c r="FE40" s="2487"/>
      <c r="FF40" s="2487"/>
      <c r="FG40" s="2487"/>
      <c r="FH40" s="2487"/>
      <c r="FI40" s="2487"/>
      <c r="FJ40" s="2487"/>
      <c r="FK40" s="2487"/>
      <c r="FL40" s="2487"/>
      <c r="FM40" s="2487"/>
      <c r="FN40" s="2487"/>
      <c r="FO40" s="2487"/>
      <c r="FP40" s="2495"/>
      <c r="FQ40" s="2490" t="s">
        <v>39</v>
      </c>
      <c r="FR40" s="2490"/>
      <c r="FS40" s="2487">
        <f t="shared" si="6"/>
        <v>0</v>
      </c>
      <c r="FT40" s="2487"/>
      <c r="FU40" s="2487"/>
      <c r="FV40" s="2487"/>
      <c r="FW40" s="2487"/>
      <c r="FX40" s="2487"/>
      <c r="FY40" s="2487"/>
      <c r="FZ40" s="2487"/>
      <c r="GA40" s="2487"/>
      <c r="GB40" s="2465" t="s">
        <v>40</v>
      </c>
      <c r="GC40" s="2465"/>
      <c r="GD40" s="2488"/>
      <c r="GE40" s="2489"/>
      <c r="GF40" s="2453">
        <f>Ф1!DY35</f>
        <v>0</v>
      </c>
      <c r="GG40" s="2453"/>
      <c r="GH40" s="2453"/>
      <c r="GI40" s="2453"/>
      <c r="GJ40" s="2453"/>
      <c r="GK40" s="2453"/>
      <c r="GL40" s="2453"/>
      <c r="GM40" s="2453"/>
      <c r="GN40" s="2453"/>
      <c r="GO40" s="2485"/>
      <c r="GP40" s="248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>
      <c r="B41" s="266"/>
      <c r="C41" s="2294" t="s">
        <v>17</v>
      </c>
      <c r="D41" s="2294"/>
      <c r="E41" s="2294"/>
      <c r="F41" s="2294"/>
      <c r="G41" s="2294"/>
      <c r="H41" s="2294"/>
      <c r="I41" s="2294"/>
      <c r="J41" s="2294"/>
      <c r="K41" s="2294"/>
      <c r="L41" s="2294"/>
      <c r="M41" s="2294"/>
      <c r="N41" s="2294"/>
      <c r="O41" s="2294"/>
      <c r="P41" s="2294"/>
      <c r="Q41" s="2294"/>
      <c r="R41" s="2294"/>
      <c r="S41" s="2294"/>
      <c r="T41" s="2294"/>
      <c r="U41" s="2294"/>
      <c r="V41" s="2294"/>
      <c r="W41" s="2295"/>
      <c r="X41" s="2477"/>
      <c r="Y41" s="2478"/>
      <c r="Z41" s="2478"/>
      <c r="AA41" s="2478"/>
      <c r="AB41" s="2479"/>
      <c r="AC41" s="2550"/>
      <c r="AD41" s="2551"/>
      <c r="AE41" s="2551"/>
      <c r="AF41" s="2551"/>
      <c r="AG41" s="2551"/>
      <c r="AH41" s="2551"/>
      <c r="AI41" s="2551"/>
      <c r="AJ41" s="2551"/>
      <c r="AK41" s="2551"/>
      <c r="AL41" s="2551"/>
      <c r="AM41" s="2551"/>
      <c r="AN41" s="2551"/>
      <c r="AO41" s="2552"/>
      <c r="AP41" s="2527"/>
      <c r="AQ41" s="2528"/>
      <c r="AR41" s="2528"/>
      <c r="AS41" s="2528"/>
      <c r="AT41" s="2528"/>
      <c r="AU41" s="2528"/>
      <c r="AV41" s="2528"/>
      <c r="AW41" s="2528"/>
      <c r="AX41" s="2528"/>
      <c r="AY41" s="2528"/>
      <c r="AZ41" s="2528"/>
      <c r="BA41" s="2528"/>
      <c r="BB41" s="2529"/>
      <c r="BC41" s="2496"/>
      <c r="BD41" s="2490"/>
      <c r="BE41" s="2528"/>
      <c r="BF41" s="2528"/>
      <c r="BG41" s="2528"/>
      <c r="BH41" s="2528"/>
      <c r="BI41" s="2528"/>
      <c r="BJ41" s="2528"/>
      <c r="BK41" s="2528"/>
      <c r="BL41" s="2528"/>
      <c r="BM41" s="2528"/>
      <c r="BN41" s="2465"/>
      <c r="BO41" s="2466"/>
      <c r="BP41" s="2530"/>
      <c r="BQ41" s="2528"/>
      <c r="BR41" s="2528"/>
      <c r="BS41" s="2528"/>
      <c r="BT41" s="2528"/>
      <c r="BU41" s="2528"/>
      <c r="BV41" s="2528"/>
      <c r="BW41" s="2528"/>
      <c r="BX41" s="2528"/>
      <c r="BY41" s="2528"/>
      <c r="BZ41" s="2528"/>
      <c r="CA41" s="2528"/>
      <c r="CB41" s="2529"/>
      <c r="CC41" s="2530"/>
      <c r="CD41" s="2528"/>
      <c r="CE41" s="2528"/>
      <c r="CF41" s="2528"/>
      <c r="CG41" s="2528"/>
      <c r="CH41" s="2528"/>
      <c r="CI41" s="2528"/>
      <c r="CJ41" s="2528"/>
      <c r="CK41" s="2528"/>
      <c r="CL41" s="2528"/>
      <c r="CM41" s="2528"/>
      <c r="CN41" s="2529"/>
      <c r="CO41" s="915"/>
      <c r="CP41" s="915"/>
      <c r="CQ41" s="915"/>
      <c r="CR41" s="2496"/>
      <c r="CS41" s="2490"/>
      <c r="CT41" s="2528"/>
      <c r="CU41" s="2528"/>
      <c r="CV41" s="2528"/>
      <c r="CW41" s="2528"/>
      <c r="CX41" s="2528"/>
      <c r="CY41" s="2528"/>
      <c r="CZ41" s="2528"/>
      <c r="DA41" s="2528"/>
      <c r="DB41" s="2528"/>
      <c r="DC41" s="2465"/>
      <c r="DD41" s="2466"/>
      <c r="DE41" s="2530"/>
      <c r="DF41" s="2528"/>
      <c r="DG41" s="2528"/>
      <c r="DH41" s="2528"/>
      <c r="DI41" s="2528"/>
      <c r="DJ41" s="2528"/>
      <c r="DK41" s="2528"/>
      <c r="DL41" s="2528"/>
      <c r="DM41" s="2528"/>
      <c r="DN41" s="2528"/>
      <c r="DO41" s="2528"/>
      <c r="DP41" s="2528"/>
      <c r="DQ41" s="2529"/>
      <c r="DR41" s="2496"/>
      <c r="DS41" s="2490"/>
      <c r="DT41" s="2528"/>
      <c r="DU41" s="2528"/>
      <c r="DV41" s="2528"/>
      <c r="DW41" s="2528"/>
      <c r="DX41" s="2528"/>
      <c r="DY41" s="2528"/>
      <c r="DZ41" s="2528"/>
      <c r="EA41" s="2528"/>
      <c r="EB41" s="2528"/>
      <c r="EC41" s="2465"/>
      <c r="ED41" s="2466"/>
      <c r="EE41" s="2530"/>
      <c r="EF41" s="2528"/>
      <c r="EG41" s="2528"/>
      <c r="EH41" s="2528"/>
      <c r="EI41" s="2528"/>
      <c r="EJ41" s="2528"/>
      <c r="EK41" s="2528"/>
      <c r="EL41" s="2528"/>
      <c r="EM41" s="2528"/>
      <c r="EN41" s="2528"/>
      <c r="EO41" s="2528"/>
      <c r="EP41" s="2529"/>
      <c r="EQ41" s="2530"/>
      <c r="ER41" s="2528"/>
      <c r="ES41" s="2528"/>
      <c r="ET41" s="2528"/>
      <c r="EU41" s="2528"/>
      <c r="EV41" s="2528"/>
      <c r="EW41" s="2528"/>
      <c r="EX41" s="2528"/>
      <c r="EY41" s="2528"/>
      <c r="EZ41" s="2528"/>
      <c r="FA41" s="2528"/>
      <c r="FB41" s="2528"/>
      <c r="FC41" s="2529"/>
      <c r="FD41" s="2533"/>
      <c r="FE41" s="2493"/>
      <c r="FF41" s="2493"/>
      <c r="FG41" s="2493"/>
      <c r="FH41" s="2493"/>
      <c r="FI41" s="2493"/>
      <c r="FJ41" s="2493"/>
      <c r="FK41" s="2493"/>
      <c r="FL41" s="2493"/>
      <c r="FM41" s="2493"/>
      <c r="FN41" s="2493"/>
      <c r="FO41" s="2493"/>
      <c r="FP41" s="2534"/>
      <c r="FQ41" s="2496"/>
      <c r="FR41" s="2490"/>
      <c r="FS41" s="2493"/>
      <c r="FT41" s="2493"/>
      <c r="FU41" s="2493"/>
      <c r="FV41" s="2493"/>
      <c r="FW41" s="2493"/>
      <c r="FX41" s="2493"/>
      <c r="FY41" s="2493"/>
      <c r="FZ41" s="2493"/>
      <c r="GA41" s="2493"/>
      <c r="GB41" s="2465"/>
      <c r="GC41" s="2465"/>
      <c r="GD41" s="2496"/>
      <c r="GE41" s="2490"/>
      <c r="GF41" s="2497"/>
      <c r="GG41" s="2497"/>
      <c r="GH41" s="2497"/>
      <c r="GI41" s="2497"/>
      <c r="GJ41" s="2497"/>
      <c r="GK41" s="2497"/>
      <c r="GL41" s="2497"/>
      <c r="GM41" s="2497"/>
      <c r="GN41" s="2497"/>
      <c r="GO41" s="2465"/>
      <c r="GP41" s="2492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>
      <c r="B42" s="268"/>
      <c r="C42" s="2294" t="s">
        <v>75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4"/>
      <c r="R42" s="2294"/>
      <c r="S42" s="2294"/>
      <c r="T42" s="2294"/>
      <c r="U42" s="2294"/>
      <c r="V42" s="2294"/>
      <c r="W42" s="2295"/>
      <c r="X42" s="2477">
        <v>5221</v>
      </c>
      <c r="Y42" s="2478"/>
      <c r="Z42" s="2478"/>
      <c r="AA42" s="2478"/>
      <c r="AB42" s="2479"/>
      <c r="AC42" s="2512" t="s">
        <v>1482</v>
      </c>
      <c r="AD42" s="2513"/>
      <c r="AE42" s="2513"/>
      <c r="AF42" s="2513"/>
      <c r="AG42" s="2513"/>
      <c r="AH42" s="2513"/>
      <c r="AI42" s="2513"/>
      <c r="AJ42" s="2513"/>
      <c r="AK42" s="2513"/>
      <c r="AL42" s="2513"/>
      <c r="AM42" s="2513"/>
      <c r="AN42" s="2513"/>
      <c r="AO42" s="2514"/>
      <c r="AP42" s="2515">
        <f>FD43</f>
        <v>0</v>
      </c>
      <c r="AQ42" s="2453"/>
      <c r="AR42" s="2453"/>
      <c r="AS42" s="2453"/>
      <c r="AT42" s="2453"/>
      <c r="AU42" s="2453"/>
      <c r="AV42" s="2453"/>
      <c r="AW42" s="2453"/>
      <c r="AX42" s="2453"/>
      <c r="AY42" s="2453"/>
      <c r="AZ42" s="2453"/>
      <c r="BA42" s="2453"/>
      <c r="BB42" s="2469"/>
      <c r="BC42" s="2490" t="s">
        <v>39</v>
      </c>
      <c r="BD42" s="2490"/>
      <c r="BE42" s="2453">
        <f>FS43</f>
        <v>0</v>
      </c>
      <c r="BF42" s="2453"/>
      <c r="BG42" s="2453"/>
      <c r="BH42" s="2453"/>
      <c r="BI42" s="2453"/>
      <c r="BJ42" s="2453"/>
      <c r="BK42" s="2453"/>
      <c r="BL42" s="2453"/>
      <c r="BM42" s="2453"/>
      <c r="BN42" s="2465" t="s">
        <v>40</v>
      </c>
      <c r="BO42" s="2465"/>
      <c r="BP42" s="2496"/>
      <c r="BQ42" s="2490"/>
      <c r="BR42" s="2453">
        <f>Ф1!DY36</f>
        <v>0</v>
      </c>
      <c r="BS42" s="2453"/>
      <c r="BT42" s="2453"/>
      <c r="BU42" s="2453"/>
      <c r="BV42" s="2453"/>
      <c r="BW42" s="2453"/>
      <c r="BX42" s="2453"/>
      <c r="BY42" s="2453"/>
      <c r="BZ42" s="2453"/>
      <c r="CA42" s="2465"/>
      <c r="CB42" s="2466"/>
      <c r="CC42" s="2498"/>
      <c r="CD42" s="2499"/>
      <c r="CE42" s="2499"/>
      <c r="CF42" s="2499"/>
      <c r="CG42" s="2499"/>
      <c r="CH42" s="2499"/>
      <c r="CI42" s="2499"/>
      <c r="CJ42" s="2499"/>
      <c r="CK42" s="2499"/>
      <c r="CL42" s="2499"/>
      <c r="CM42" s="2499"/>
      <c r="CN42" s="2500"/>
      <c r="CO42" s="882" t="s">
        <v>39</v>
      </c>
      <c r="CP42" s="886"/>
      <c r="CQ42" s="882" t="s">
        <v>40</v>
      </c>
      <c r="CR42" s="2496" t="s">
        <v>39</v>
      </c>
      <c r="CS42" s="2490"/>
      <c r="CT42" s="2499"/>
      <c r="CU42" s="2499"/>
      <c r="CV42" s="2499"/>
      <c r="CW42" s="2499"/>
      <c r="CX42" s="2499"/>
      <c r="CY42" s="2499"/>
      <c r="CZ42" s="2499"/>
      <c r="DA42" s="2499"/>
      <c r="DB42" s="2499"/>
      <c r="DC42" s="2465" t="s">
        <v>40</v>
      </c>
      <c r="DD42" s="2466"/>
      <c r="DE42" s="2498"/>
      <c r="DF42" s="2499"/>
      <c r="DG42" s="2499"/>
      <c r="DH42" s="2499"/>
      <c r="DI42" s="2499"/>
      <c r="DJ42" s="2499"/>
      <c r="DK42" s="2499"/>
      <c r="DL42" s="2499"/>
      <c r="DM42" s="2499"/>
      <c r="DN42" s="2499"/>
      <c r="DO42" s="2499"/>
      <c r="DP42" s="2499"/>
      <c r="DQ42" s="2500"/>
      <c r="DR42" s="2490" t="s">
        <v>39</v>
      </c>
      <c r="DS42" s="2490"/>
      <c r="DT42" s="2499"/>
      <c r="DU42" s="2499"/>
      <c r="DV42" s="2499"/>
      <c r="DW42" s="2499"/>
      <c r="DX42" s="2499"/>
      <c r="DY42" s="2499"/>
      <c r="DZ42" s="2499"/>
      <c r="EA42" s="2499"/>
      <c r="EB42" s="2499"/>
      <c r="EC42" s="2465" t="s">
        <v>40</v>
      </c>
      <c r="ED42" s="2465"/>
      <c r="EE42" s="2491"/>
      <c r="EF42" s="2491"/>
      <c r="EG42" s="2491"/>
      <c r="EH42" s="2491"/>
      <c r="EI42" s="2491"/>
      <c r="EJ42" s="2491"/>
      <c r="EK42" s="2491"/>
      <c r="EL42" s="2491"/>
      <c r="EM42" s="2491"/>
      <c r="EN42" s="2491"/>
      <c r="EO42" s="2491"/>
      <c r="EP42" s="2491"/>
      <c r="EQ42" s="2491"/>
      <c r="ER42" s="2491"/>
      <c r="ES42" s="2491"/>
      <c r="ET42" s="2491"/>
      <c r="EU42" s="2491"/>
      <c r="EV42" s="2491"/>
      <c r="EW42" s="2491"/>
      <c r="EX42" s="2491"/>
      <c r="EY42" s="2491"/>
      <c r="EZ42" s="2491"/>
      <c r="FA42" s="2491"/>
      <c r="FB42" s="2491"/>
      <c r="FC42" s="2491"/>
      <c r="FD42" s="2494">
        <f t="shared" si="9"/>
        <v>0</v>
      </c>
      <c r="FE42" s="2487"/>
      <c r="FF42" s="2487"/>
      <c r="FG42" s="2487"/>
      <c r="FH42" s="2487"/>
      <c r="FI42" s="2487"/>
      <c r="FJ42" s="2487"/>
      <c r="FK42" s="2487"/>
      <c r="FL42" s="2487"/>
      <c r="FM42" s="2487"/>
      <c r="FN42" s="2487"/>
      <c r="FO42" s="2487"/>
      <c r="FP42" s="2495"/>
      <c r="FQ42" s="2490" t="s">
        <v>39</v>
      </c>
      <c r="FR42" s="2490"/>
      <c r="FS42" s="2487">
        <f>BE42-DE42+DT42+EQ42+CP42</f>
        <v>0</v>
      </c>
      <c r="FT42" s="2487"/>
      <c r="FU42" s="2487"/>
      <c r="FV42" s="2487"/>
      <c r="FW42" s="2487"/>
      <c r="FX42" s="2487"/>
      <c r="FY42" s="2487"/>
      <c r="FZ42" s="2487"/>
      <c r="GA42" s="2487"/>
      <c r="GB42" s="2465" t="s">
        <v>40</v>
      </c>
      <c r="GC42" s="2465"/>
      <c r="GD42" s="2488"/>
      <c r="GE42" s="2489"/>
      <c r="GF42" s="2453">
        <f>Ф1!DJ36</f>
        <v>0</v>
      </c>
      <c r="GG42" s="2453"/>
      <c r="GH42" s="2453"/>
      <c r="GI42" s="2453"/>
      <c r="GJ42" s="2453"/>
      <c r="GK42" s="2453"/>
      <c r="GL42" s="2453"/>
      <c r="GM42" s="2453"/>
      <c r="GN42" s="2453"/>
      <c r="GO42" s="2485"/>
      <c r="GP42" s="248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>
      <c r="B43" s="876"/>
      <c r="C43" s="2525"/>
      <c r="D43" s="2525"/>
      <c r="E43" s="2525"/>
      <c r="F43" s="2525"/>
      <c r="G43" s="2525"/>
      <c r="H43" s="2525"/>
      <c r="I43" s="2525"/>
      <c r="J43" s="2525"/>
      <c r="K43" s="2525"/>
      <c r="L43" s="2525"/>
      <c r="M43" s="2525"/>
      <c r="N43" s="2525"/>
      <c r="O43" s="2525"/>
      <c r="P43" s="2525"/>
      <c r="Q43" s="2525"/>
      <c r="R43" s="2525"/>
      <c r="S43" s="2525"/>
      <c r="T43" s="2525"/>
      <c r="U43" s="2525"/>
      <c r="V43" s="2525"/>
      <c r="W43" s="2526"/>
      <c r="X43" s="2477">
        <v>5231</v>
      </c>
      <c r="Y43" s="2478"/>
      <c r="Z43" s="2478"/>
      <c r="AA43" s="2478"/>
      <c r="AB43" s="2479"/>
      <c r="AC43" s="2512" t="s">
        <v>1483</v>
      </c>
      <c r="AD43" s="2513"/>
      <c r="AE43" s="2513"/>
      <c r="AF43" s="2513"/>
      <c r="AG43" s="2513"/>
      <c r="AH43" s="2513"/>
      <c r="AI43" s="2513"/>
      <c r="AJ43" s="2513"/>
      <c r="AK43" s="2513"/>
      <c r="AL43" s="2513"/>
      <c r="AM43" s="2513"/>
      <c r="AN43" s="2513"/>
      <c r="AO43" s="2514"/>
      <c r="AP43" s="2531"/>
      <c r="AQ43" s="2499"/>
      <c r="AR43" s="2499"/>
      <c r="AS43" s="2499"/>
      <c r="AT43" s="2499"/>
      <c r="AU43" s="2499"/>
      <c r="AV43" s="2499"/>
      <c r="AW43" s="2499"/>
      <c r="AX43" s="2499"/>
      <c r="AY43" s="2499"/>
      <c r="AZ43" s="2499"/>
      <c r="BA43" s="2499"/>
      <c r="BB43" s="2500"/>
      <c r="BC43" s="2490" t="s">
        <v>39</v>
      </c>
      <c r="BD43" s="2490"/>
      <c r="BE43" s="2499"/>
      <c r="BF43" s="2499"/>
      <c r="BG43" s="2499"/>
      <c r="BH43" s="2499"/>
      <c r="BI43" s="2499"/>
      <c r="BJ43" s="2499"/>
      <c r="BK43" s="2499"/>
      <c r="BL43" s="2499"/>
      <c r="BM43" s="2499"/>
      <c r="BN43" s="2465" t="s">
        <v>40</v>
      </c>
      <c r="BO43" s="2465"/>
      <c r="BP43" s="2488"/>
      <c r="BQ43" s="2489"/>
      <c r="BR43" s="2453">
        <f>Ф1!EN36</f>
        <v>0</v>
      </c>
      <c r="BS43" s="2453"/>
      <c r="BT43" s="2453"/>
      <c r="BU43" s="2453"/>
      <c r="BV43" s="2453"/>
      <c r="BW43" s="2453"/>
      <c r="BX43" s="2453"/>
      <c r="BY43" s="2453"/>
      <c r="BZ43" s="2453"/>
      <c r="CA43" s="2485"/>
      <c r="CB43" s="2532"/>
      <c r="CC43" s="2498"/>
      <c r="CD43" s="2499"/>
      <c r="CE43" s="2499"/>
      <c r="CF43" s="2499"/>
      <c r="CG43" s="2499"/>
      <c r="CH43" s="2499"/>
      <c r="CI43" s="2499"/>
      <c r="CJ43" s="2499"/>
      <c r="CK43" s="2499"/>
      <c r="CL43" s="2499"/>
      <c r="CM43" s="2499"/>
      <c r="CN43" s="2500"/>
      <c r="CO43" s="882" t="s">
        <v>39</v>
      </c>
      <c r="CP43" s="886"/>
      <c r="CQ43" s="882" t="s">
        <v>40</v>
      </c>
      <c r="CR43" s="2496" t="s">
        <v>39</v>
      </c>
      <c r="CS43" s="2490"/>
      <c r="CT43" s="2499"/>
      <c r="CU43" s="2499"/>
      <c r="CV43" s="2499"/>
      <c r="CW43" s="2499"/>
      <c r="CX43" s="2499"/>
      <c r="CY43" s="2499"/>
      <c r="CZ43" s="2499"/>
      <c r="DA43" s="2499"/>
      <c r="DB43" s="2499"/>
      <c r="DC43" s="2465" t="s">
        <v>40</v>
      </c>
      <c r="DD43" s="2466"/>
      <c r="DE43" s="2498"/>
      <c r="DF43" s="2499"/>
      <c r="DG43" s="2499"/>
      <c r="DH43" s="2499"/>
      <c r="DI43" s="2499"/>
      <c r="DJ43" s="2499"/>
      <c r="DK43" s="2499"/>
      <c r="DL43" s="2499"/>
      <c r="DM43" s="2499"/>
      <c r="DN43" s="2499"/>
      <c r="DO43" s="2499"/>
      <c r="DP43" s="2499"/>
      <c r="DQ43" s="2500"/>
      <c r="DR43" s="2490" t="s">
        <v>39</v>
      </c>
      <c r="DS43" s="2490"/>
      <c r="DT43" s="2499"/>
      <c r="DU43" s="2499"/>
      <c r="DV43" s="2499"/>
      <c r="DW43" s="2499"/>
      <c r="DX43" s="2499"/>
      <c r="DY43" s="2499"/>
      <c r="DZ43" s="2499"/>
      <c r="EA43" s="2499"/>
      <c r="EB43" s="2499"/>
      <c r="EC43" s="2465" t="s">
        <v>40</v>
      </c>
      <c r="ED43" s="2465"/>
      <c r="EE43" s="2491"/>
      <c r="EF43" s="2491"/>
      <c r="EG43" s="2491"/>
      <c r="EH43" s="2491"/>
      <c r="EI43" s="2491"/>
      <c r="EJ43" s="2491"/>
      <c r="EK43" s="2491"/>
      <c r="EL43" s="2491"/>
      <c r="EM43" s="2491"/>
      <c r="EN43" s="2491"/>
      <c r="EO43" s="2491"/>
      <c r="EP43" s="2491"/>
      <c r="EQ43" s="2491"/>
      <c r="ER43" s="2491"/>
      <c r="ES43" s="2491"/>
      <c r="ET43" s="2491"/>
      <c r="EU43" s="2491"/>
      <c r="EV43" s="2491"/>
      <c r="EW43" s="2491"/>
      <c r="EX43" s="2491"/>
      <c r="EY43" s="2491"/>
      <c r="EZ43" s="2491"/>
      <c r="FA43" s="2491"/>
      <c r="FB43" s="2491"/>
      <c r="FC43" s="2491"/>
      <c r="FD43" s="2494">
        <f t="shared" si="9"/>
        <v>0</v>
      </c>
      <c r="FE43" s="2487"/>
      <c r="FF43" s="2487"/>
      <c r="FG43" s="2487"/>
      <c r="FH43" s="2487"/>
      <c r="FI43" s="2487"/>
      <c r="FJ43" s="2487"/>
      <c r="FK43" s="2487"/>
      <c r="FL43" s="2487"/>
      <c r="FM43" s="2487"/>
      <c r="FN43" s="2487"/>
      <c r="FO43" s="2487"/>
      <c r="FP43" s="2495"/>
      <c r="FQ43" s="2490" t="s">
        <v>39</v>
      </c>
      <c r="FR43" s="2490"/>
      <c r="FS43" s="2487">
        <f>BE43-DE43+DT43+EQ43+CP43</f>
        <v>0</v>
      </c>
      <c r="FT43" s="2487"/>
      <c r="FU43" s="2487"/>
      <c r="FV43" s="2487"/>
      <c r="FW43" s="2487"/>
      <c r="FX43" s="2487"/>
      <c r="FY43" s="2487"/>
      <c r="FZ43" s="2487"/>
      <c r="GA43" s="2487"/>
      <c r="GB43" s="2465" t="s">
        <v>40</v>
      </c>
      <c r="GC43" s="2465"/>
      <c r="GD43" s="2488"/>
      <c r="GE43" s="2489"/>
      <c r="GF43" s="2453">
        <f>Ф1!DY36</f>
        <v>0</v>
      </c>
      <c r="GG43" s="2453"/>
      <c r="GH43" s="2453"/>
      <c r="GI43" s="2453"/>
      <c r="GJ43" s="2453"/>
      <c r="GK43" s="2453"/>
      <c r="GL43" s="2453"/>
      <c r="GM43" s="2453"/>
      <c r="GN43" s="2453"/>
      <c r="GO43" s="2485"/>
      <c r="GP43" s="248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>
      <c r="B44" s="268"/>
      <c r="C44" s="2294" t="s">
        <v>76</v>
      </c>
      <c r="D44" s="2294"/>
      <c r="E44" s="2294"/>
      <c r="F44" s="2294"/>
      <c r="G44" s="2294"/>
      <c r="H44" s="2294"/>
      <c r="I44" s="2294"/>
      <c r="J44" s="2294"/>
      <c r="K44" s="2294"/>
      <c r="L44" s="2294"/>
      <c r="M44" s="2294"/>
      <c r="N44" s="2294"/>
      <c r="O44" s="2294"/>
      <c r="P44" s="2294"/>
      <c r="Q44" s="2294"/>
      <c r="R44" s="2294"/>
      <c r="S44" s="2294"/>
      <c r="T44" s="2294"/>
      <c r="U44" s="2294"/>
      <c r="V44" s="2294"/>
      <c r="W44" s="2295"/>
      <c r="X44" s="2477">
        <v>5222</v>
      </c>
      <c r="Y44" s="2478"/>
      <c r="Z44" s="2478"/>
      <c r="AA44" s="2478"/>
      <c r="AB44" s="2479"/>
      <c r="AC44" s="2512" t="s">
        <v>1482</v>
      </c>
      <c r="AD44" s="2513"/>
      <c r="AE44" s="2513"/>
      <c r="AF44" s="2513"/>
      <c r="AG44" s="2513"/>
      <c r="AH44" s="2513"/>
      <c r="AI44" s="2513"/>
      <c r="AJ44" s="2513"/>
      <c r="AK44" s="2513"/>
      <c r="AL44" s="2513"/>
      <c r="AM44" s="2513"/>
      <c r="AN44" s="2513"/>
      <c r="AO44" s="2514"/>
      <c r="AP44" s="2515">
        <f>FD45</f>
        <v>0</v>
      </c>
      <c r="AQ44" s="2453"/>
      <c r="AR44" s="2453"/>
      <c r="AS44" s="2453"/>
      <c r="AT44" s="2453"/>
      <c r="AU44" s="2453"/>
      <c r="AV44" s="2453"/>
      <c r="AW44" s="2453"/>
      <c r="AX44" s="2453"/>
      <c r="AY44" s="2453"/>
      <c r="AZ44" s="2453"/>
      <c r="BA44" s="2453"/>
      <c r="BB44" s="2469"/>
      <c r="BC44" s="2490" t="s">
        <v>39</v>
      </c>
      <c r="BD44" s="2490"/>
      <c r="BE44" s="2453">
        <f>FS45</f>
        <v>0</v>
      </c>
      <c r="BF44" s="2453"/>
      <c r="BG44" s="2453"/>
      <c r="BH44" s="2453"/>
      <c r="BI44" s="2453"/>
      <c r="BJ44" s="2453"/>
      <c r="BK44" s="2453"/>
      <c r="BL44" s="2453"/>
      <c r="BM44" s="2453"/>
      <c r="BN44" s="2465" t="s">
        <v>40</v>
      </c>
      <c r="BO44" s="2465"/>
      <c r="BP44" s="2496"/>
      <c r="BQ44" s="2490"/>
      <c r="BR44" s="2453">
        <f>Ф1!DY37</f>
        <v>0</v>
      </c>
      <c r="BS44" s="2453"/>
      <c r="BT44" s="2453"/>
      <c r="BU44" s="2453"/>
      <c r="BV44" s="2453"/>
      <c r="BW44" s="2453"/>
      <c r="BX44" s="2453"/>
      <c r="BY44" s="2453"/>
      <c r="BZ44" s="2453"/>
      <c r="CA44" s="2465"/>
      <c r="CB44" s="2466"/>
      <c r="CC44" s="2498"/>
      <c r="CD44" s="2499"/>
      <c r="CE44" s="2499"/>
      <c r="CF44" s="2499"/>
      <c r="CG44" s="2499"/>
      <c r="CH44" s="2499"/>
      <c r="CI44" s="2499"/>
      <c r="CJ44" s="2499"/>
      <c r="CK44" s="2499"/>
      <c r="CL44" s="2499"/>
      <c r="CM44" s="2499"/>
      <c r="CN44" s="2500"/>
      <c r="CO44" s="882" t="s">
        <v>39</v>
      </c>
      <c r="CP44" s="886"/>
      <c r="CQ44" s="882" t="s">
        <v>40</v>
      </c>
      <c r="CR44" s="2496" t="s">
        <v>39</v>
      </c>
      <c r="CS44" s="2490"/>
      <c r="CT44" s="2499"/>
      <c r="CU44" s="2499"/>
      <c r="CV44" s="2499"/>
      <c r="CW44" s="2499"/>
      <c r="CX44" s="2499"/>
      <c r="CY44" s="2499"/>
      <c r="CZ44" s="2499"/>
      <c r="DA44" s="2499"/>
      <c r="DB44" s="2499"/>
      <c r="DC44" s="2465" t="s">
        <v>40</v>
      </c>
      <c r="DD44" s="2466"/>
      <c r="DE44" s="2498"/>
      <c r="DF44" s="2499"/>
      <c r="DG44" s="2499"/>
      <c r="DH44" s="2499"/>
      <c r="DI44" s="2499"/>
      <c r="DJ44" s="2499"/>
      <c r="DK44" s="2499"/>
      <c r="DL44" s="2499"/>
      <c r="DM44" s="2499"/>
      <c r="DN44" s="2499"/>
      <c r="DO44" s="2499"/>
      <c r="DP44" s="2499"/>
      <c r="DQ44" s="2500"/>
      <c r="DR44" s="2490" t="s">
        <v>39</v>
      </c>
      <c r="DS44" s="2490"/>
      <c r="DT44" s="2499"/>
      <c r="DU44" s="2499"/>
      <c r="DV44" s="2499"/>
      <c r="DW44" s="2499"/>
      <c r="DX44" s="2499"/>
      <c r="DY44" s="2499"/>
      <c r="DZ44" s="2499"/>
      <c r="EA44" s="2499"/>
      <c r="EB44" s="2499"/>
      <c r="EC44" s="2465" t="s">
        <v>40</v>
      </c>
      <c r="ED44" s="2465"/>
      <c r="EE44" s="2491"/>
      <c r="EF44" s="2491"/>
      <c r="EG44" s="2491"/>
      <c r="EH44" s="2491"/>
      <c r="EI44" s="2491"/>
      <c r="EJ44" s="2491"/>
      <c r="EK44" s="2491"/>
      <c r="EL44" s="2491"/>
      <c r="EM44" s="2491"/>
      <c r="EN44" s="2491"/>
      <c r="EO44" s="2491"/>
      <c r="EP44" s="2491"/>
      <c r="EQ44" s="2491"/>
      <c r="ER44" s="2491"/>
      <c r="ES44" s="2491"/>
      <c r="ET44" s="2491"/>
      <c r="EU44" s="2491"/>
      <c r="EV44" s="2491"/>
      <c r="EW44" s="2491"/>
      <c r="EX44" s="2491"/>
      <c r="EY44" s="2491"/>
      <c r="EZ44" s="2491"/>
      <c r="FA44" s="2491"/>
      <c r="FB44" s="2491"/>
      <c r="FC44" s="2491"/>
      <c r="FD44" s="2494">
        <f>AP44+CC44-CT44+EE44</f>
        <v>0</v>
      </c>
      <c r="FE44" s="2487"/>
      <c r="FF44" s="2487"/>
      <c r="FG44" s="2487"/>
      <c r="FH44" s="2487"/>
      <c r="FI44" s="2487"/>
      <c r="FJ44" s="2487"/>
      <c r="FK44" s="2487"/>
      <c r="FL44" s="2487"/>
      <c r="FM44" s="2487"/>
      <c r="FN44" s="2487"/>
      <c r="FO44" s="2487"/>
      <c r="FP44" s="2495"/>
      <c r="FQ44" s="2490" t="s">
        <v>39</v>
      </c>
      <c r="FR44" s="2490"/>
      <c r="FS44" s="2487">
        <f>BE44-DE44+DT44+EQ44+CP44</f>
        <v>0</v>
      </c>
      <c r="FT44" s="2487"/>
      <c r="FU44" s="2487"/>
      <c r="FV44" s="2487"/>
      <c r="FW44" s="2487"/>
      <c r="FX44" s="2487"/>
      <c r="FY44" s="2487"/>
      <c r="FZ44" s="2487"/>
      <c r="GA44" s="2487"/>
      <c r="GB44" s="2465" t="s">
        <v>40</v>
      </c>
      <c r="GC44" s="2465"/>
      <c r="GD44" s="2488"/>
      <c r="GE44" s="2489"/>
      <c r="GF44" s="2453">
        <f>Ф1!DJ37</f>
        <v>0</v>
      </c>
      <c r="GG44" s="2453"/>
      <c r="GH44" s="2453"/>
      <c r="GI44" s="2453"/>
      <c r="GJ44" s="2453"/>
      <c r="GK44" s="2453"/>
      <c r="GL44" s="2453"/>
      <c r="GM44" s="2453"/>
      <c r="GN44" s="2453"/>
      <c r="GO44" s="2485"/>
      <c r="GP44" s="248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>
      <c r="B45" s="877"/>
      <c r="C45" s="2296"/>
      <c r="D45" s="2296"/>
      <c r="E45" s="2296"/>
      <c r="F45" s="2296"/>
      <c r="G45" s="2296"/>
      <c r="H45" s="2296"/>
      <c r="I45" s="2296"/>
      <c r="J45" s="2296"/>
      <c r="K45" s="2296"/>
      <c r="L45" s="2296"/>
      <c r="M45" s="2296"/>
      <c r="N45" s="2296"/>
      <c r="O45" s="2296"/>
      <c r="P45" s="2296"/>
      <c r="Q45" s="2296"/>
      <c r="R45" s="2296"/>
      <c r="S45" s="2296"/>
      <c r="T45" s="2296"/>
      <c r="U45" s="2296"/>
      <c r="V45" s="2296"/>
      <c r="W45" s="2297"/>
      <c r="X45" s="2395">
        <v>5232</v>
      </c>
      <c r="Y45" s="2396"/>
      <c r="Z45" s="2396"/>
      <c r="AA45" s="2396"/>
      <c r="AB45" s="2397"/>
      <c r="AC45" s="2521" t="s">
        <v>1483</v>
      </c>
      <c r="AD45" s="2522"/>
      <c r="AE45" s="2522"/>
      <c r="AF45" s="2522"/>
      <c r="AG45" s="2522"/>
      <c r="AH45" s="2522"/>
      <c r="AI45" s="2522"/>
      <c r="AJ45" s="2522"/>
      <c r="AK45" s="2522"/>
      <c r="AL45" s="2522"/>
      <c r="AM45" s="2522"/>
      <c r="AN45" s="2522"/>
      <c r="AO45" s="2523"/>
      <c r="AP45" s="2524"/>
      <c r="AQ45" s="2502"/>
      <c r="AR45" s="2502"/>
      <c r="AS45" s="2502"/>
      <c r="AT45" s="2502"/>
      <c r="AU45" s="2502"/>
      <c r="AV45" s="2502"/>
      <c r="AW45" s="2502"/>
      <c r="AX45" s="2502"/>
      <c r="AY45" s="2502"/>
      <c r="AZ45" s="2502"/>
      <c r="BA45" s="2502"/>
      <c r="BB45" s="2518"/>
      <c r="BC45" s="2501" t="s">
        <v>39</v>
      </c>
      <c r="BD45" s="2501"/>
      <c r="BE45" s="2502"/>
      <c r="BF45" s="2502"/>
      <c r="BG45" s="2502"/>
      <c r="BH45" s="2502"/>
      <c r="BI45" s="2502"/>
      <c r="BJ45" s="2502"/>
      <c r="BK45" s="2502"/>
      <c r="BL45" s="2502"/>
      <c r="BM45" s="2502"/>
      <c r="BN45" s="2503" t="s">
        <v>40</v>
      </c>
      <c r="BO45" s="2503"/>
      <c r="BP45" s="2509"/>
      <c r="BQ45" s="2510"/>
      <c r="BR45" s="2504">
        <f>Ф1!EN37</f>
        <v>0</v>
      </c>
      <c r="BS45" s="2504"/>
      <c r="BT45" s="2504"/>
      <c r="BU45" s="2504"/>
      <c r="BV45" s="2504"/>
      <c r="BW45" s="2504"/>
      <c r="BX45" s="2504"/>
      <c r="BY45" s="2504"/>
      <c r="BZ45" s="2504"/>
      <c r="CA45" s="2505"/>
      <c r="CB45" s="2519"/>
      <c r="CC45" s="2517"/>
      <c r="CD45" s="2502"/>
      <c r="CE45" s="2502"/>
      <c r="CF45" s="2502"/>
      <c r="CG45" s="2502"/>
      <c r="CH45" s="2502"/>
      <c r="CI45" s="2502"/>
      <c r="CJ45" s="2502"/>
      <c r="CK45" s="2502"/>
      <c r="CL45" s="2502"/>
      <c r="CM45" s="2502"/>
      <c r="CN45" s="2518"/>
      <c r="CO45" s="898" t="s">
        <v>39</v>
      </c>
      <c r="CP45" s="899"/>
      <c r="CQ45" s="900" t="s">
        <v>40</v>
      </c>
      <c r="CR45" s="2520" t="s">
        <v>39</v>
      </c>
      <c r="CS45" s="2501"/>
      <c r="CT45" s="2502"/>
      <c r="CU45" s="2502"/>
      <c r="CV45" s="2502"/>
      <c r="CW45" s="2502"/>
      <c r="CX45" s="2502"/>
      <c r="CY45" s="2502"/>
      <c r="CZ45" s="2502"/>
      <c r="DA45" s="2502"/>
      <c r="DB45" s="2502"/>
      <c r="DC45" s="2503" t="s">
        <v>40</v>
      </c>
      <c r="DD45" s="2516"/>
      <c r="DE45" s="2517"/>
      <c r="DF45" s="2502"/>
      <c r="DG45" s="2502"/>
      <c r="DH45" s="2502"/>
      <c r="DI45" s="2502"/>
      <c r="DJ45" s="2502"/>
      <c r="DK45" s="2502"/>
      <c r="DL45" s="2502"/>
      <c r="DM45" s="2502"/>
      <c r="DN45" s="2502"/>
      <c r="DO45" s="2502"/>
      <c r="DP45" s="2502"/>
      <c r="DQ45" s="2518"/>
      <c r="DR45" s="2501" t="s">
        <v>39</v>
      </c>
      <c r="DS45" s="2501"/>
      <c r="DT45" s="2502"/>
      <c r="DU45" s="2502"/>
      <c r="DV45" s="2502"/>
      <c r="DW45" s="2502"/>
      <c r="DX45" s="2502"/>
      <c r="DY45" s="2502"/>
      <c r="DZ45" s="2502"/>
      <c r="EA45" s="2502"/>
      <c r="EB45" s="2502"/>
      <c r="EC45" s="2503" t="s">
        <v>40</v>
      </c>
      <c r="ED45" s="2503"/>
      <c r="EE45" s="2511"/>
      <c r="EF45" s="2511"/>
      <c r="EG45" s="2511"/>
      <c r="EH45" s="2511"/>
      <c r="EI45" s="2511"/>
      <c r="EJ45" s="2511"/>
      <c r="EK45" s="2511"/>
      <c r="EL45" s="2511"/>
      <c r="EM45" s="2511"/>
      <c r="EN45" s="2511"/>
      <c r="EO45" s="2511"/>
      <c r="EP45" s="2511"/>
      <c r="EQ45" s="2511"/>
      <c r="ER45" s="2511"/>
      <c r="ES45" s="2511"/>
      <c r="ET45" s="2511"/>
      <c r="EU45" s="2511"/>
      <c r="EV45" s="2511"/>
      <c r="EW45" s="2511"/>
      <c r="EX45" s="2511"/>
      <c r="EY45" s="2511"/>
      <c r="EZ45" s="2511"/>
      <c r="FA45" s="2511"/>
      <c r="FB45" s="2511"/>
      <c r="FC45" s="2511"/>
      <c r="FD45" s="2507">
        <f>AP45+CC45-CT45+EE45</f>
        <v>0</v>
      </c>
      <c r="FE45" s="2504"/>
      <c r="FF45" s="2504"/>
      <c r="FG45" s="2504"/>
      <c r="FH45" s="2504"/>
      <c r="FI45" s="2504"/>
      <c r="FJ45" s="2504"/>
      <c r="FK45" s="2504"/>
      <c r="FL45" s="2504"/>
      <c r="FM45" s="2504"/>
      <c r="FN45" s="2504"/>
      <c r="FO45" s="2504"/>
      <c r="FP45" s="2508"/>
      <c r="FQ45" s="2501" t="s">
        <v>39</v>
      </c>
      <c r="FR45" s="2501"/>
      <c r="FS45" s="2504">
        <f>BE45-DE45+DT45+EQ45+CP45</f>
        <v>0</v>
      </c>
      <c r="FT45" s="2504"/>
      <c r="FU45" s="2504"/>
      <c r="FV45" s="2504"/>
      <c r="FW45" s="2504"/>
      <c r="FX45" s="2504"/>
      <c r="FY45" s="2504"/>
      <c r="FZ45" s="2504"/>
      <c r="GA45" s="2504"/>
      <c r="GB45" s="2503" t="s">
        <v>40</v>
      </c>
      <c r="GC45" s="2503"/>
      <c r="GD45" s="2509"/>
      <c r="GE45" s="2510"/>
      <c r="GF45" s="2504">
        <f>Ф1!DY37</f>
        <v>0</v>
      </c>
      <c r="GG45" s="2504"/>
      <c r="GH45" s="2504"/>
      <c r="GI45" s="2504"/>
      <c r="GJ45" s="2504"/>
      <c r="GK45" s="2504"/>
      <c r="GL45" s="2504"/>
      <c r="GM45" s="2504"/>
      <c r="GN45" s="2504"/>
      <c r="GO45" s="2505"/>
      <c r="GP45" s="2506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>
      <c r="A47" s="594"/>
      <c r="B47" s="267"/>
      <c r="C47" s="267"/>
      <c r="D47" s="267"/>
      <c r="E47" s="267"/>
      <c r="F47" s="2632" t="s">
        <v>431</v>
      </c>
      <c r="G47" s="2632"/>
      <c r="H47" s="2632"/>
      <c r="I47" s="2632"/>
      <c r="J47" s="2632"/>
      <c r="K47" s="2632"/>
      <c r="L47" s="2632"/>
      <c r="M47" s="2632"/>
      <c r="N47" s="2632"/>
      <c r="O47" s="2632"/>
      <c r="P47" s="2632"/>
      <c r="Q47" s="2632"/>
      <c r="R47" s="2632"/>
      <c r="S47" s="2632"/>
      <c r="T47" s="2632"/>
      <c r="U47" s="2632"/>
      <c r="V47" s="2632"/>
      <c r="W47" s="2632"/>
      <c r="X47" s="2632"/>
      <c r="Y47" s="2632"/>
      <c r="Z47" s="2632"/>
      <c r="AA47" s="2632"/>
      <c r="AB47" s="2632"/>
      <c r="AC47" s="2632"/>
      <c r="AD47" s="2632"/>
      <c r="AE47" s="2632"/>
      <c r="AF47" s="2632"/>
      <c r="AG47" s="2632"/>
      <c r="AH47" s="2632"/>
      <c r="AI47" s="2632"/>
      <c r="AJ47" s="2632"/>
      <c r="AK47" s="2632"/>
      <c r="AL47" s="2632"/>
      <c r="AM47" s="2632"/>
      <c r="AN47" s="2632"/>
      <c r="AO47" s="2632"/>
      <c r="AP47" s="2632"/>
      <c r="AQ47" s="2632"/>
      <c r="AR47" s="2632"/>
      <c r="AS47" s="2632"/>
      <c r="AT47" s="2632"/>
      <c r="AU47" s="2632"/>
      <c r="AV47" s="2632"/>
      <c r="AW47" s="2632"/>
      <c r="AX47" s="2632"/>
      <c r="AY47" s="2632"/>
      <c r="AZ47" s="2632"/>
      <c r="BA47" s="2632"/>
      <c r="BB47" s="2632"/>
      <c r="BC47" s="2632"/>
      <c r="BD47" s="2632"/>
      <c r="BE47" s="2632"/>
      <c r="BF47" s="2632"/>
      <c r="BG47" s="2632"/>
      <c r="BH47" s="2632"/>
      <c r="BI47" s="2632"/>
      <c r="BJ47" s="2632"/>
      <c r="BK47" s="2632"/>
      <c r="BL47" s="2632"/>
      <c r="BM47" s="2632"/>
      <c r="BN47" s="2632"/>
      <c r="BO47" s="2632"/>
      <c r="BP47" s="2632"/>
      <c r="BQ47" s="2632"/>
      <c r="BR47" s="2632"/>
      <c r="BS47" s="2632"/>
      <c r="BT47" s="2632"/>
      <c r="BU47" s="2632"/>
      <c r="BV47" s="2632"/>
      <c r="BW47" s="2632"/>
      <c r="BX47" s="2632"/>
      <c r="BY47" s="2632"/>
      <c r="BZ47" s="2632"/>
      <c r="CA47" s="2632"/>
      <c r="CB47" s="2632"/>
      <c r="CC47" s="2632"/>
      <c r="CD47" s="2632"/>
      <c r="CE47" s="2632"/>
      <c r="CF47" s="2632"/>
      <c r="CG47" s="2632"/>
      <c r="CH47" s="2632"/>
      <c r="CI47" s="2632"/>
      <c r="CJ47" s="2632"/>
      <c r="CK47" s="2632"/>
      <c r="CL47" s="2632"/>
      <c r="CM47" s="2632"/>
      <c r="CN47" s="2632"/>
      <c r="CO47" s="2632"/>
      <c r="CP47" s="2632"/>
      <c r="CQ47" s="2632"/>
      <c r="CR47" s="2632"/>
      <c r="CS47" s="2632"/>
      <c r="CT47" s="2632"/>
      <c r="CU47" s="2632"/>
      <c r="CV47" s="2632"/>
      <c r="CW47" s="2632"/>
      <c r="CX47" s="2632"/>
      <c r="CY47" s="2632"/>
      <c r="CZ47" s="2632"/>
      <c r="DA47" s="2632"/>
      <c r="DB47" s="2632"/>
      <c r="DC47" s="2632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>
      <c r="A48" s="603"/>
      <c r="B48" s="273"/>
      <c r="C48" s="273"/>
      <c r="D48" s="273"/>
      <c r="E48" s="273"/>
      <c r="F48" s="2632" t="s">
        <v>432</v>
      </c>
      <c r="G48" s="2632"/>
      <c r="H48" s="2632"/>
      <c r="I48" s="2632"/>
      <c r="J48" s="2632"/>
      <c r="K48" s="2632"/>
      <c r="L48" s="2632"/>
      <c r="M48" s="2632"/>
      <c r="N48" s="2632"/>
      <c r="O48" s="2632"/>
      <c r="P48" s="2632"/>
      <c r="Q48" s="2632"/>
      <c r="R48" s="2632"/>
      <c r="S48" s="2632"/>
      <c r="T48" s="2632"/>
      <c r="U48" s="2632"/>
      <c r="V48" s="2632"/>
      <c r="W48" s="2632"/>
      <c r="X48" s="2632"/>
      <c r="Y48" s="2632"/>
      <c r="Z48" s="2632"/>
      <c r="AA48" s="2632"/>
      <c r="AB48" s="2632"/>
      <c r="AC48" s="2632"/>
      <c r="AD48" s="2632"/>
      <c r="AE48" s="2632"/>
      <c r="AF48" s="2632"/>
      <c r="AG48" s="2632"/>
      <c r="AH48" s="2632"/>
      <c r="AI48" s="2632"/>
      <c r="AJ48" s="2632"/>
      <c r="AK48" s="2632"/>
      <c r="AL48" s="2632"/>
      <c r="AM48" s="2632"/>
      <c r="AN48" s="2632"/>
      <c r="AO48" s="2632"/>
      <c r="AP48" s="2632"/>
      <c r="AQ48" s="2632"/>
      <c r="AR48" s="2632"/>
      <c r="AS48" s="2632"/>
      <c r="AT48" s="2632"/>
      <c r="AU48" s="2632"/>
      <c r="AV48" s="2632"/>
      <c r="AW48" s="2632"/>
      <c r="AX48" s="2632"/>
      <c r="AY48" s="2632"/>
      <c r="AZ48" s="2632"/>
      <c r="BA48" s="2632"/>
      <c r="BB48" s="2632"/>
      <c r="BC48" s="2632"/>
      <c r="BD48" s="2632"/>
      <c r="BE48" s="2632"/>
      <c r="BF48" s="2632"/>
      <c r="BG48" s="2632"/>
      <c r="BH48" s="2632"/>
      <c r="BI48" s="2632"/>
      <c r="BJ48" s="2632"/>
      <c r="BK48" s="2632"/>
      <c r="BL48" s="2632"/>
      <c r="BM48" s="2632"/>
      <c r="BN48" s="2632"/>
      <c r="BO48" s="2632"/>
      <c r="BP48" s="2632"/>
      <c r="BQ48" s="2632"/>
      <c r="BR48" s="2632"/>
      <c r="BS48" s="2632"/>
      <c r="BT48" s="2632"/>
      <c r="BU48" s="2632"/>
      <c r="BV48" s="2632"/>
      <c r="BW48" s="2632"/>
      <c r="BX48" s="2632"/>
      <c r="BY48" s="2632"/>
      <c r="BZ48" s="2632"/>
      <c r="CA48" s="2632"/>
      <c r="CB48" s="2632"/>
      <c r="CC48" s="2632"/>
      <c r="CD48" s="2632"/>
      <c r="CE48" s="2632"/>
      <c r="CF48" s="2632"/>
      <c r="CG48" s="2632"/>
      <c r="CH48" s="2632"/>
      <c r="CI48" s="2632"/>
      <c r="CJ48" s="2632"/>
      <c r="CK48" s="2632"/>
      <c r="CL48" s="2632"/>
      <c r="CM48" s="2632"/>
      <c r="CN48" s="2632"/>
      <c r="CO48" s="2632"/>
      <c r="CP48" s="2632"/>
      <c r="CQ48" s="2632"/>
      <c r="CR48" s="2632"/>
      <c r="CS48" s="2632"/>
      <c r="CT48" s="2632"/>
      <c r="CU48" s="2632"/>
      <c r="CV48" s="2632"/>
      <c r="CW48" s="2632"/>
      <c r="CX48" s="2632"/>
      <c r="CY48" s="2632"/>
      <c r="CZ48" s="2632"/>
      <c r="DA48" s="2632"/>
      <c r="DB48" s="2632"/>
      <c r="DC48" s="2632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>
      <c r="B52" s="2585" t="s">
        <v>66</v>
      </c>
      <c r="C52" s="2585"/>
      <c r="D52" s="2585"/>
      <c r="E52" s="2585"/>
      <c r="F52" s="2585"/>
      <c r="G52" s="2585"/>
      <c r="H52" s="2585"/>
      <c r="I52" s="2585"/>
      <c r="J52" s="2585"/>
      <c r="K52" s="2585"/>
      <c r="L52" s="2585"/>
      <c r="M52" s="2585"/>
      <c r="N52" s="2585"/>
      <c r="O52" s="2585"/>
      <c r="P52" s="2585"/>
      <c r="Q52" s="2585"/>
      <c r="R52" s="2585"/>
      <c r="S52" s="2585"/>
      <c r="T52" s="2585"/>
      <c r="U52" s="2585"/>
      <c r="V52" s="2585"/>
      <c r="W52" s="2585"/>
      <c r="X52" s="2585"/>
      <c r="Y52" s="2585"/>
      <c r="Z52" s="2585"/>
      <c r="AA52" s="2585"/>
      <c r="AB52" s="2586"/>
      <c r="AC52" s="2613" t="str">
        <f>AC10</f>
        <v>за 2011 г.</v>
      </c>
      <c r="AD52" s="2614"/>
      <c r="AE52" s="2614"/>
      <c r="AF52" s="2614"/>
      <c r="AG52" s="2614"/>
      <c r="AH52" s="2614"/>
      <c r="AI52" s="2614"/>
      <c r="AJ52" s="2614"/>
      <c r="AK52" s="2614"/>
      <c r="AL52" s="2614"/>
      <c r="AM52" s="2614"/>
      <c r="AN52" s="2614"/>
      <c r="AO52" s="2631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629">
        <f>SUM(GD15,GD30,GD37)</f>
        <v>62357683</v>
      </c>
      <c r="GE52" s="2084"/>
      <c r="GF52" s="2084"/>
      <c r="GG52" s="2084"/>
      <c r="GH52" s="2084"/>
      <c r="GI52" s="2084"/>
      <c r="GJ52" s="2084"/>
      <c r="GK52" s="2084"/>
      <c r="GL52" s="2084"/>
      <c r="GM52" s="2084"/>
      <c r="GN52" s="2084"/>
      <c r="GO52" s="2084"/>
      <c r="GP52" s="2630"/>
      <c r="GQ52" s="119"/>
      <c r="GR52" s="119"/>
      <c r="GS52" s="119"/>
      <c r="GT52" s="119"/>
      <c r="GU52" s="119"/>
    </row>
    <row r="53" spans="1:230" ht="31.5" customHeight="1">
      <c r="B53" s="2585"/>
      <c r="C53" s="2585"/>
      <c r="D53" s="2585"/>
      <c r="E53" s="2585"/>
      <c r="F53" s="2585"/>
      <c r="G53" s="2585"/>
      <c r="H53" s="2585"/>
      <c r="I53" s="2585"/>
      <c r="J53" s="2585"/>
      <c r="K53" s="2585"/>
      <c r="L53" s="2585"/>
      <c r="M53" s="2585"/>
      <c r="N53" s="2585"/>
      <c r="O53" s="2585"/>
      <c r="P53" s="2585"/>
      <c r="Q53" s="2585"/>
      <c r="R53" s="2585"/>
      <c r="S53" s="2585"/>
      <c r="T53" s="2585"/>
      <c r="U53" s="2585"/>
      <c r="V53" s="2585"/>
      <c r="W53" s="2585"/>
      <c r="X53" s="2585"/>
      <c r="Y53" s="2585"/>
      <c r="Z53" s="2585"/>
      <c r="AA53" s="2585"/>
      <c r="AB53" s="2586"/>
      <c r="AC53" s="2550" t="str">
        <f>AC12</f>
        <v>за 2010 г.</v>
      </c>
      <c r="AD53" s="2551"/>
      <c r="AE53" s="2551"/>
      <c r="AF53" s="2551"/>
      <c r="AG53" s="2551"/>
      <c r="AH53" s="2551"/>
      <c r="AI53" s="2551"/>
      <c r="AJ53" s="2551"/>
      <c r="AK53" s="2551"/>
      <c r="AL53" s="2551"/>
      <c r="AM53" s="2551"/>
      <c r="AN53" s="2551"/>
      <c r="AO53" s="255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627">
        <f>SUM(BP16,BP31,BP38)</f>
        <v>49105074</v>
      </c>
      <c r="BQ53" s="2162"/>
      <c r="BR53" s="2162"/>
      <c r="BS53" s="2162"/>
      <c r="BT53" s="2162"/>
      <c r="BU53" s="2162"/>
      <c r="BV53" s="2162"/>
      <c r="BW53" s="2162"/>
      <c r="BX53" s="2162"/>
      <c r="BY53" s="2162"/>
      <c r="BZ53" s="2162"/>
      <c r="CA53" s="2162"/>
      <c r="CB53" s="262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627">
        <f>SUM(GD16,GD31,GD38)</f>
        <v>54506250</v>
      </c>
      <c r="GE53" s="2162"/>
      <c r="GF53" s="2162"/>
      <c r="GG53" s="2162"/>
      <c r="GH53" s="2162"/>
      <c r="GI53" s="2162"/>
      <c r="GJ53" s="2162"/>
      <c r="GK53" s="2162"/>
      <c r="GL53" s="2162"/>
      <c r="GM53" s="2162"/>
      <c r="GN53" s="2162"/>
      <c r="GO53" s="2162"/>
      <c r="GP53" s="2628"/>
      <c r="GQ53" s="119"/>
      <c r="GR53" s="119"/>
      <c r="GS53" s="119"/>
      <c r="GT53" s="119"/>
      <c r="GU53" s="119"/>
    </row>
    <row r="54" spans="1:230" s="1" customFormat="1" ht="12.75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>
      <c r="AZ1" s="132"/>
    </row>
    <row r="2" spans="1:111" ht="15">
      <c r="B2" s="995" t="s">
        <v>77</v>
      </c>
      <c r="C2" s="995"/>
      <c r="D2" s="995"/>
      <c r="E2" s="995"/>
      <c r="F2" s="995"/>
      <c r="G2" s="995"/>
      <c r="H2" s="995"/>
      <c r="I2" s="995"/>
      <c r="J2" s="995"/>
      <c r="K2" s="995"/>
      <c r="L2" s="995"/>
      <c r="M2" s="995"/>
      <c r="N2" s="995"/>
      <c r="O2" s="995"/>
      <c r="P2" s="995"/>
      <c r="Q2" s="995"/>
      <c r="R2" s="995"/>
      <c r="S2" s="995"/>
      <c r="T2" s="995"/>
      <c r="U2" s="995"/>
      <c r="V2" s="995"/>
      <c r="W2" s="995"/>
      <c r="X2" s="995"/>
      <c r="Y2" s="995"/>
      <c r="Z2" s="995"/>
      <c r="AA2" s="995"/>
      <c r="AB2" s="995"/>
      <c r="AC2" s="995"/>
      <c r="AD2" s="995"/>
      <c r="AE2" s="995"/>
      <c r="AF2" s="995"/>
      <c r="AG2" s="995"/>
      <c r="AH2" s="995"/>
      <c r="AI2" s="995"/>
      <c r="AJ2" s="995"/>
      <c r="AK2" s="995"/>
      <c r="AL2" s="995"/>
      <c r="AM2" s="995"/>
      <c r="AN2" s="995"/>
      <c r="AO2" s="995"/>
      <c r="AP2" s="995"/>
      <c r="AQ2" s="995"/>
      <c r="AR2" s="995"/>
      <c r="AS2" s="995"/>
      <c r="AT2" s="995"/>
      <c r="AU2" s="995"/>
      <c r="AV2" s="995"/>
      <c r="AW2" s="995"/>
      <c r="AX2" s="995"/>
    </row>
    <row r="4" spans="1:111" ht="39.75" customHeight="1">
      <c r="B4" s="2695" t="s">
        <v>948</v>
      </c>
      <c r="C4" s="1641"/>
      <c r="D4" s="1641"/>
      <c r="E4" s="1641"/>
      <c r="F4" s="1641"/>
      <c r="G4" s="1641"/>
      <c r="H4" s="1641"/>
      <c r="I4" s="1641"/>
      <c r="J4" s="1641"/>
      <c r="K4" s="1641"/>
      <c r="L4" s="1641"/>
      <c r="M4" s="1641"/>
      <c r="N4" s="1641"/>
      <c r="O4" s="1641"/>
      <c r="P4" s="1641"/>
      <c r="Q4" s="1641"/>
      <c r="R4" s="1641"/>
      <c r="S4" s="1642"/>
      <c r="T4" s="1878" t="s">
        <v>10</v>
      </c>
      <c r="U4" s="1641"/>
      <c r="V4" s="1642"/>
      <c r="W4" s="2686" t="s">
        <v>78</v>
      </c>
      <c r="X4" s="2687"/>
      <c r="Y4" s="2687"/>
      <c r="Z4" s="2687"/>
      <c r="AA4" s="2687"/>
      <c r="AB4" s="2687"/>
      <c r="AC4" s="2687"/>
      <c r="AD4" s="2687"/>
      <c r="AE4" s="2688"/>
      <c r="AF4" s="2695" t="s">
        <v>79</v>
      </c>
      <c r="AG4" s="2696"/>
      <c r="AH4" s="2696"/>
      <c r="AI4" s="2696"/>
      <c r="AJ4" s="2696"/>
      <c r="AK4" s="2696"/>
      <c r="AL4" s="2696"/>
      <c r="AM4" s="2696"/>
      <c r="AN4" s="2696"/>
      <c r="AO4" s="2696"/>
      <c r="AP4" s="2696"/>
      <c r="AQ4" s="2696"/>
      <c r="AR4" s="2696"/>
      <c r="AS4" s="2696"/>
      <c r="AT4" s="2696"/>
      <c r="AU4" s="2696"/>
      <c r="AV4" s="2696"/>
      <c r="AW4" s="2696"/>
      <c r="AX4" s="2697"/>
    </row>
    <row r="5" spans="1:111" ht="11.45" customHeight="1">
      <c r="B5" s="1879"/>
      <c r="C5" s="1674"/>
      <c r="D5" s="1674"/>
      <c r="E5" s="1674"/>
      <c r="F5" s="1674"/>
      <c r="G5" s="1674"/>
      <c r="H5" s="1674"/>
      <c r="I5" s="1674"/>
      <c r="J5" s="1674"/>
      <c r="K5" s="1674"/>
      <c r="L5" s="1674"/>
      <c r="M5" s="1674"/>
      <c r="N5" s="1674"/>
      <c r="O5" s="1674"/>
      <c r="P5" s="1674"/>
      <c r="Q5" s="1674"/>
      <c r="R5" s="1674"/>
      <c r="S5" s="1675"/>
      <c r="T5" s="1879"/>
      <c r="U5" s="1674"/>
      <c r="V5" s="1675"/>
      <c r="W5" s="2689"/>
      <c r="X5" s="2690"/>
      <c r="Y5" s="2690"/>
      <c r="Z5" s="2690"/>
      <c r="AA5" s="2690"/>
      <c r="AB5" s="2690"/>
      <c r="AC5" s="2690"/>
      <c r="AD5" s="2690"/>
      <c r="AE5" s="2691"/>
      <c r="AF5" s="1780"/>
      <c r="AG5" s="1480"/>
      <c r="AH5" s="1480"/>
      <c r="AI5" s="1480"/>
      <c r="AJ5" s="1480"/>
      <c r="AK5" s="1480"/>
      <c r="AL5" s="1480"/>
      <c r="AM5" s="1480"/>
      <c r="AN5" s="1480"/>
      <c r="AO5" s="1480"/>
      <c r="AP5" s="1480"/>
      <c r="AQ5" s="1480"/>
      <c r="AR5" s="1480"/>
      <c r="AS5" s="1480"/>
      <c r="AT5" s="1480"/>
      <c r="AU5" s="1480"/>
      <c r="AV5" s="1480"/>
      <c r="AW5" s="1480"/>
      <c r="AX5" s="1781"/>
    </row>
    <row r="6" spans="1:111" ht="11.45" customHeight="1">
      <c r="B6" s="1880"/>
      <c r="C6" s="1647"/>
      <c r="D6" s="1647"/>
      <c r="E6" s="1647"/>
      <c r="F6" s="1647"/>
      <c r="G6" s="1647"/>
      <c r="H6" s="1647"/>
      <c r="I6" s="1647"/>
      <c r="J6" s="1647"/>
      <c r="K6" s="1647"/>
      <c r="L6" s="1647"/>
      <c r="M6" s="1647"/>
      <c r="N6" s="1647"/>
      <c r="O6" s="1647"/>
      <c r="P6" s="1647"/>
      <c r="Q6" s="1647"/>
      <c r="R6" s="1647"/>
      <c r="S6" s="1648"/>
      <c r="T6" s="1880"/>
      <c r="U6" s="1647"/>
      <c r="V6" s="1648"/>
      <c r="W6" s="2692"/>
      <c r="X6" s="2693"/>
      <c r="Y6" s="2693"/>
      <c r="Z6" s="2693"/>
      <c r="AA6" s="2693"/>
      <c r="AB6" s="2693"/>
      <c r="AC6" s="2693"/>
      <c r="AD6" s="2693"/>
      <c r="AE6" s="2694"/>
      <c r="AF6" s="2698"/>
      <c r="AG6" s="1516"/>
      <c r="AH6" s="1516"/>
      <c r="AI6" s="1516"/>
      <c r="AJ6" s="1516"/>
      <c r="AK6" s="1516"/>
      <c r="AL6" s="1516"/>
      <c r="AM6" s="1516"/>
      <c r="AN6" s="1516"/>
      <c r="AO6" s="1516"/>
      <c r="AP6" s="1516"/>
      <c r="AQ6" s="1516"/>
      <c r="AR6" s="1516"/>
      <c r="AS6" s="1516"/>
      <c r="AT6" s="1516"/>
      <c r="AU6" s="1516"/>
      <c r="AV6" s="1516"/>
      <c r="AW6" s="1516"/>
      <c r="AX6" s="2699"/>
    </row>
    <row r="7" spans="1:111" ht="13.5" customHeight="1" thickBot="1">
      <c r="A7" s="585" t="s">
        <v>1373</v>
      </c>
      <c r="B7" s="1570">
        <v>1</v>
      </c>
      <c r="C7" s="1570"/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2218">
        <v>2</v>
      </c>
      <c r="U7" s="2684"/>
      <c r="V7" s="2685"/>
      <c r="W7" s="1570">
        <v>3</v>
      </c>
      <c r="X7" s="1570"/>
      <c r="Y7" s="1570"/>
      <c r="Z7" s="1570"/>
      <c r="AA7" s="1570"/>
      <c r="AB7" s="1570"/>
      <c r="AC7" s="1570"/>
      <c r="AD7" s="1570"/>
      <c r="AE7" s="1570"/>
      <c r="AF7" s="1570">
        <v>4</v>
      </c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1570"/>
      <c r="AR7" s="1570"/>
      <c r="AS7" s="1570"/>
      <c r="AT7" s="1570"/>
      <c r="AU7" s="1570"/>
      <c r="AV7" s="1570"/>
      <c r="AW7" s="1570"/>
      <c r="AX7" s="1570"/>
    </row>
    <row r="8" spans="1:111" ht="12.75">
      <c r="B8" s="2677" t="s">
        <v>68</v>
      </c>
      <c r="C8" s="2678"/>
      <c r="D8" s="2678"/>
      <c r="E8" s="2678"/>
      <c r="F8" s="2678"/>
      <c r="G8" s="2678"/>
      <c r="H8" s="2678"/>
      <c r="I8" s="2678"/>
      <c r="J8" s="2678"/>
      <c r="K8" s="2678"/>
      <c r="L8" s="2678"/>
      <c r="M8" s="2678"/>
      <c r="N8" s="2678"/>
      <c r="O8" s="2678"/>
      <c r="P8" s="2678"/>
      <c r="Q8" s="2678"/>
      <c r="R8" s="2678"/>
      <c r="S8" s="2679"/>
      <c r="T8" s="2662">
        <v>7001</v>
      </c>
      <c r="U8" s="2663"/>
      <c r="V8" s="2663"/>
      <c r="W8" s="2680" t="s">
        <v>1533</v>
      </c>
      <c r="X8" s="2681"/>
      <c r="Y8" s="2681"/>
      <c r="Z8" s="2681"/>
      <c r="AA8" s="2681"/>
      <c r="AB8" s="2681"/>
      <c r="AC8" s="2681"/>
      <c r="AD8" s="2681"/>
      <c r="AE8" s="2681"/>
      <c r="AF8" s="2682" t="s">
        <v>1539</v>
      </c>
      <c r="AG8" s="2681"/>
      <c r="AH8" s="2681"/>
      <c r="AI8" s="2681"/>
      <c r="AJ8" s="2681"/>
      <c r="AK8" s="2681"/>
      <c r="AL8" s="2681"/>
      <c r="AM8" s="2681"/>
      <c r="AN8" s="2681"/>
      <c r="AO8" s="2681"/>
      <c r="AP8" s="2681"/>
      <c r="AQ8" s="2681"/>
      <c r="AR8" s="2681"/>
      <c r="AS8" s="2681"/>
      <c r="AT8" s="2681"/>
      <c r="AU8" s="2681"/>
      <c r="AV8" s="2681"/>
      <c r="AW8" s="2681"/>
      <c r="AX8" s="2683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>
      <c r="B9" s="2669" t="s">
        <v>69</v>
      </c>
      <c r="C9" s="2670"/>
      <c r="D9" s="2670"/>
      <c r="E9" s="2670"/>
      <c r="F9" s="2670"/>
      <c r="G9" s="2670"/>
      <c r="H9" s="2670"/>
      <c r="I9" s="2670"/>
      <c r="J9" s="2670"/>
      <c r="K9" s="2670"/>
      <c r="L9" s="2670"/>
      <c r="M9" s="2670"/>
      <c r="N9" s="2670"/>
      <c r="O9" s="2670"/>
      <c r="P9" s="2670"/>
      <c r="Q9" s="2670"/>
      <c r="R9" s="2670"/>
      <c r="S9" s="2671"/>
      <c r="T9" s="2662">
        <v>7002</v>
      </c>
      <c r="U9" s="2663"/>
      <c r="V9" s="2672"/>
      <c r="W9" s="2109" t="s">
        <v>1534</v>
      </c>
      <c r="X9" s="2673"/>
      <c r="Y9" s="2673"/>
      <c r="Z9" s="2673"/>
      <c r="AA9" s="2673"/>
      <c r="AB9" s="2673"/>
      <c r="AC9" s="2673"/>
      <c r="AD9" s="2673"/>
      <c r="AE9" s="2674"/>
      <c r="AF9" s="2675" t="s">
        <v>1539</v>
      </c>
      <c r="AG9" s="2673"/>
      <c r="AH9" s="2673"/>
      <c r="AI9" s="2673"/>
      <c r="AJ9" s="2673"/>
      <c r="AK9" s="2673"/>
      <c r="AL9" s="2673"/>
      <c r="AM9" s="2673"/>
      <c r="AN9" s="2673"/>
      <c r="AO9" s="2673"/>
      <c r="AP9" s="2673"/>
      <c r="AQ9" s="2673"/>
      <c r="AR9" s="2673"/>
      <c r="AS9" s="2673"/>
      <c r="AT9" s="2673"/>
      <c r="AU9" s="2673"/>
      <c r="AV9" s="2673"/>
      <c r="AW9" s="2673"/>
      <c r="AX9" s="2676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>
      <c r="B10" s="2641" t="s">
        <v>70</v>
      </c>
      <c r="C10" s="2642"/>
      <c r="D10" s="2642"/>
      <c r="E10" s="2642"/>
      <c r="F10" s="2642"/>
      <c r="G10" s="2642"/>
      <c r="H10" s="2642"/>
      <c r="I10" s="2642"/>
      <c r="J10" s="2642"/>
      <c r="K10" s="2642"/>
      <c r="L10" s="2642"/>
      <c r="M10" s="2642"/>
      <c r="N10" s="2642"/>
      <c r="O10" s="2642"/>
      <c r="P10" s="2642"/>
      <c r="Q10" s="2642"/>
      <c r="R10" s="2642"/>
      <c r="S10" s="2643"/>
      <c r="T10" s="2644">
        <v>7003</v>
      </c>
      <c r="U10" s="2645"/>
      <c r="V10" s="2646"/>
      <c r="W10" s="2647" t="s">
        <v>1535</v>
      </c>
      <c r="X10" s="2648"/>
      <c r="Y10" s="2648"/>
      <c r="Z10" s="2648"/>
      <c r="AA10" s="2648"/>
      <c r="AB10" s="2648"/>
      <c r="AC10" s="2648"/>
      <c r="AD10" s="2648"/>
      <c r="AE10" s="2649"/>
      <c r="AF10" s="2650" t="s">
        <v>1539</v>
      </c>
      <c r="AG10" s="2648"/>
      <c r="AH10" s="2648"/>
      <c r="AI10" s="2648"/>
      <c r="AJ10" s="2648"/>
      <c r="AK10" s="2648"/>
      <c r="AL10" s="2648"/>
      <c r="AM10" s="2648"/>
      <c r="AN10" s="2648"/>
      <c r="AO10" s="2648"/>
      <c r="AP10" s="2648"/>
      <c r="AQ10" s="2648"/>
      <c r="AR10" s="2648"/>
      <c r="AS10" s="2648"/>
      <c r="AT10" s="2648"/>
      <c r="AU10" s="2648"/>
      <c r="AV10" s="2648"/>
      <c r="AW10" s="2648"/>
      <c r="AX10" s="2651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>
      <c r="B11" s="2659" t="s">
        <v>71</v>
      </c>
      <c r="C11" s="2660"/>
      <c r="D11" s="2660"/>
      <c r="E11" s="2660"/>
      <c r="F11" s="2660"/>
      <c r="G11" s="2660"/>
      <c r="H11" s="2660"/>
      <c r="I11" s="2660"/>
      <c r="J11" s="2660"/>
      <c r="K11" s="2660"/>
      <c r="L11" s="2660"/>
      <c r="M11" s="2660"/>
      <c r="N11" s="2660"/>
      <c r="O11" s="2660"/>
      <c r="P11" s="2660"/>
      <c r="Q11" s="2660"/>
      <c r="R11" s="2660"/>
      <c r="S11" s="2661"/>
      <c r="T11" s="2662">
        <v>7004</v>
      </c>
      <c r="U11" s="2663"/>
      <c r="V11" s="2663"/>
      <c r="W11" s="2652" t="s">
        <v>1536</v>
      </c>
      <c r="X11" s="2653"/>
      <c r="Y11" s="2653"/>
      <c r="Z11" s="2653"/>
      <c r="AA11" s="2653"/>
      <c r="AB11" s="2653"/>
      <c r="AC11" s="2653"/>
      <c r="AD11" s="2653"/>
      <c r="AE11" s="2653"/>
      <c r="AF11" s="1962" t="s">
        <v>1539</v>
      </c>
      <c r="AG11" s="2653"/>
      <c r="AH11" s="2653"/>
      <c r="AI11" s="2653"/>
      <c r="AJ11" s="2653"/>
      <c r="AK11" s="2653"/>
      <c r="AL11" s="2653"/>
      <c r="AM11" s="2653"/>
      <c r="AN11" s="2653"/>
      <c r="AO11" s="2653"/>
      <c r="AP11" s="2653"/>
      <c r="AQ11" s="2653"/>
      <c r="AR11" s="2653"/>
      <c r="AS11" s="2653"/>
      <c r="AT11" s="2653"/>
      <c r="AU11" s="2653"/>
      <c r="AV11" s="2653"/>
      <c r="AW11" s="2653"/>
      <c r="AX11" s="2655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>
      <c r="B12" s="2664" t="s">
        <v>80</v>
      </c>
      <c r="C12" s="2665"/>
      <c r="D12" s="2665"/>
      <c r="E12" s="2665"/>
      <c r="F12" s="2665"/>
      <c r="G12" s="2665"/>
      <c r="H12" s="2665"/>
      <c r="I12" s="2665"/>
      <c r="J12" s="2665"/>
      <c r="K12" s="2665"/>
      <c r="L12" s="2665"/>
      <c r="M12" s="2665"/>
      <c r="N12" s="2665"/>
      <c r="O12" s="2665"/>
      <c r="P12" s="2665"/>
      <c r="Q12" s="2665"/>
      <c r="R12" s="2665"/>
      <c r="S12" s="2666"/>
      <c r="T12" s="2667">
        <v>7005</v>
      </c>
      <c r="U12" s="2668"/>
      <c r="V12" s="2668"/>
      <c r="W12" s="2652" t="s">
        <v>1537</v>
      </c>
      <c r="X12" s="2653"/>
      <c r="Y12" s="2653"/>
      <c r="Z12" s="2653"/>
      <c r="AA12" s="2653"/>
      <c r="AB12" s="2653"/>
      <c r="AC12" s="2653"/>
      <c r="AD12" s="2653"/>
      <c r="AE12" s="2653"/>
      <c r="AF12" s="1962" t="s">
        <v>1539</v>
      </c>
      <c r="AG12" s="2653"/>
      <c r="AH12" s="2653"/>
      <c r="AI12" s="2653"/>
      <c r="AJ12" s="2653"/>
      <c r="AK12" s="2653"/>
      <c r="AL12" s="2653"/>
      <c r="AM12" s="2653"/>
      <c r="AN12" s="2653"/>
      <c r="AO12" s="2653"/>
      <c r="AP12" s="2653"/>
      <c r="AQ12" s="2653"/>
      <c r="AR12" s="2653"/>
      <c r="AS12" s="2653"/>
      <c r="AT12" s="2653"/>
      <c r="AU12" s="2653"/>
      <c r="AV12" s="2653"/>
      <c r="AW12" s="2653"/>
      <c r="AX12" s="2655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>
      <c r="B13" s="2656" t="s">
        <v>81</v>
      </c>
      <c r="C13" s="2657"/>
      <c r="D13" s="2657"/>
      <c r="E13" s="2657"/>
      <c r="F13" s="2657"/>
      <c r="G13" s="2657"/>
      <c r="H13" s="2657"/>
      <c r="I13" s="2657"/>
      <c r="J13" s="2657"/>
      <c r="K13" s="2657"/>
      <c r="L13" s="2657"/>
      <c r="M13" s="2657"/>
      <c r="N13" s="2657"/>
      <c r="O13" s="2657"/>
      <c r="P13" s="2657"/>
      <c r="Q13" s="2657"/>
      <c r="R13" s="2657"/>
      <c r="S13" s="2658"/>
      <c r="T13" s="2644"/>
      <c r="U13" s="2645"/>
      <c r="V13" s="2645"/>
      <c r="W13" s="2654"/>
      <c r="X13" s="2653"/>
      <c r="Y13" s="2653"/>
      <c r="Z13" s="2653"/>
      <c r="AA13" s="2653"/>
      <c r="AB13" s="2653"/>
      <c r="AC13" s="2653"/>
      <c r="AD13" s="2653"/>
      <c r="AE13" s="2653"/>
      <c r="AF13" s="2653"/>
      <c r="AG13" s="2653"/>
      <c r="AH13" s="2653"/>
      <c r="AI13" s="2653"/>
      <c r="AJ13" s="2653"/>
      <c r="AK13" s="2653"/>
      <c r="AL13" s="2653"/>
      <c r="AM13" s="2653"/>
      <c r="AN13" s="2653"/>
      <c r="AO13" s="2653"/>
      <c r="AP13" s="2653"/>
      <c r="AQ13" s="2653"/>
      <c r="AR13" s="2653"/>
      <c r="AS13" s="2653"/>
      <c r="AT13" s="2653"/>
      <c r="AU13" s="2653"/>
      <c r="AV13" s="2653"/>
      <c r="AW13" s="2653"/>
      <c r="AX13" s="2655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>
      <c r="B14" s="2634" t="s">
        <v>23</v>
      </c>
      <c r="C14" s="2635"/>
      <c r="D14" s="2635"/>
      <c r="E14" s="2635"/>
      <c r="F14" s="2635"/>
      <c r="G14" s="2635"/>
      <c r="H14" s="2635"/>
      <c r="I14" s="2635"/>
      <c r="J14" s="2635"/>
      <c r="K14" s="2635"/>
      <c r="L14" s="2635"/>
      <c r="M14" s="2635"/>
      <c r="N14" s="2635"/>
      <c r="O14" s="2635"/>
      <c r="P14" s="2635"/>
      <c r="Q14" s="2635"/>
      <c r="R14" s="2635"/>
      <c r="S14" s="2636"/>
      <c r="T14" s="1810">
        <v>7006</v>
      </c>
      <c r="U14" s="1854"/>
      <c r="V14" s="1854"/>
      <c r="W14" s="2637" t="s">
        <v>1538</v>
      </c>
      <c r="X14" s="2638"/>
      <c r="Y14" s="2638"/>
      <c r="Z14" s="2638"/>
      <c r="AA14" s="2638"/>
      <c r="AB14" s="2638"/>
      <c r="AC14" s="2638"/>
      <c r="AD14" s="2638"/>
      <c r="AE14" s="2638"/>
      <c r="AF14" s="2639" t="s">
        <v>1539</v>
      </c>
      <c r="AG14" s="2638"/>
      <c r="AH14" s="2638"/>
      <c r="AI14" s="2638"/>
      <c r="AJ14" s="2638"/>
      <c r="AK14" s="2638"/>
      <c r="AL14" s="2638"/>
      <c r="AM14" s="2638"/>
      <c r="AN14" s="2638"/>
      <c r="AO14" s="2638"/>
      <c r="AP14" s="2638"/>
      <c r="AQ14" s="2638"/>
      <c r="AR14" s="2638"/>
      <c r="AS14" s="2638"/>
      <c r="AT14" s="2638"/>
      <c r="AU14" s="2638"/>
      <c r="AV14" s="2638"/>
      <c r="AW14" s="2638"/>
      <c r="AX14" s="2640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/>
    <row r="20" spans="1:111" ht="12.75" customHeight="1"/>
    <row r="21" spans="1:111" s="583" customFormat="1" ht="12.75" customHeight="1">
      <c r="A21" s="554"/>
    </row>
  </sheetData>
  <sheetProtection password="CF7A" sheet="1" objects="1" scenarios="1" formatCells="0" formatColumns="0" autoFilter="0"/>
  <mergeCells count="34">
    <mergeCell ref="B2:AX2"/>
    <mergeCell ref="T4:V6"/>
    <mergeCell ref="W4:AE6"/>
    <mergeCell ref="AF4:AX6"/>
    <mergeCell ref="B4:S6"/>
    <mergeCell ref="B8:S8"/>
    <mergeCell ref="T8:V8"/>
    <mergeCell ref="W8:AE8"/>
    <mergeCell ref="AF8:AX8"/>
    <mergeCell ref="AF7:AX7"/>
    <mergeCell ref="B7:S7"/>
    <mergeCell ref="T7:V7"/>
    <mergeCell ref="W7:AE7"/>
    <mergeCell ref="T12:V13"/>
    <mergeCell ref="B9:S9"/>
    <mergeCell ref="T9:V9"/>
    <mergeCell ref="W9:AE9"/>
    <mergeCell ref="AF9:AX9"/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>
      <c r="A3" s="598"/>
      <c r="B3" s="2317" t="s">
        <v>82</v>
      </c>
      <c r="C3" s="2317"/>
      <c r="D3" s="2317"/>
      <c r="E3" s="2317"/>
      <c r="F3" s="2317"/>
      <c r="G3" s="2317"/>
      <c r="H3" s="2317"/>
      <c r="I3" s="2317"/>
      <c r="J3" s="2317"/>
      <c r="K3" s="2317"/>
      <c r="L3" s="2317"/>
      <c r="M3" s="2317"/>
      <c r="N3" s="2317"/>
      <c r="O3" s="2317"/>
      <c r="P3" s="2317"/>
      <c r="Q3" s="2317"/>
      <c r="R3" s="2317"/>
      <c r="S3" s="2317"/>
      <c r="T3" s="2317"/>
      <c r="U3" s="2317"/>
      <c r="V3" s="2317"/>
      <c r="W3" s="2317"/>
      <c r="X3" s="2317"/>
      <c r="Y3" s="2317"/>
      <c r="Z3" s="2317"/>
      <c r="AA3" s="2317"/>
      <c r="AB3" s="2317"/>
      <c r="AC3" s="2317"/>
      <c r="AD3" s="2317"/>
      <c r="AE3" s="2317"/>
      <c r="AF3" s="2317"/>
      <c r="AG3" s="2317"/>
      <c r="AH3" s="2317"/>
      <c r="AI3" s="2317"/>
      <c r="AJ3" s="2317"/>
      <c r="AK3" s="2317"/>
      <c r="AL3" s="2317"/>
      <c r="AM3" s="2317"/>
      <c r="AN3" s="2317"/>
      <c r="AO3" s="2317"/>
      <c r="AP3" s="2317"/>
      <c r="AQ3" s="2317"/>
      <c r="AR3" s="2317"/>
      <c r="AS3" s="2317"/>
      <c r="AT3" s="2317"/>
      <c r="AU3" s="2317"/>
      <c r="AV3" s="2317"/>
      <c r="AW3" s="2317"/>
      <c r="AX3" s="2317"/>
      <c r="AY3" s="2317"/>
      <c r="AZ3" s="2317"/>
      <c r="BA3" s="2317"/>
      <c r="BB3" s="2317"/>
      <c r="BC3" s="2317"/>
      <c r="BD3" s="2317"/>
      <c r="BE3" s="2317"/>
      <c r="BF3" s="2317"/>
      <c r="BG3" s="2317"/>
      <c r="BH3" s="2317"/>
      <c r="BI3" s="2317"/>
      <c r="BJ3" s="2317"/>
      <c r="BK3" s="2317"/>
      <c r="BL3" s="2317"/>
      <c r="BM3" s="2317"/>
      <c r="BN3" s="2317"/>
      <c r="BO3" s="2317"/>
      <c r="BP3" s="2317"/>
      <c r="BQ3" s="2317"/>
      <c r="BR3" s="2317"/>
      <c r="BS3" s="2317"/>
      <c r="BT3" s="2317"/>
      <c r="BU3" s="2317"/>
      <c r="BV3" s="2317"/>
      <c r="BW3" s="2317"/>
      <c r="BX3" s="2317"/>
      <c r="BY3" s="2317"/>
      <c r="BZ3" s="2317"/>
      <c r="CA3" s="2317"/>
      <c r="CB3" s="2317"/>
      <c r="CC3" s="2317"/>
      <c r="CD3" s="2317"/>
      <c r="CE3" s="2317"/>
      <c r="CF3" s="2317"/>
      <c r="CG3" s="2317"/>
      <c r="CH3" s="2317"/>
      <c r="CI3" s="2317"/>
      <c r="CJ3" s="2317"/>
      <c r="CK3" s="2317"/>
      <c r="CL3" s="2317"/>
      <c r="CM3" s="2317"/>
      <c r="CN3" s="2317"/>
      <c r="CO3" s="2317"/>
      <c r="CP3" s="2317"/>
      <c r="CQ3" s="2317"/>
      <c r="CR3" s="2317"/>
      <c r="CS3" s="2317"/>
      <c r="CT3" s="2317"/>
      <c r="CU3" s="2317"/>
      <c r="CV3" s="2317"/>
      <c r="CW3" s="2317"/>
      <c r="CX3" s="2317"/>
      <c r="CY3" s="2317"/>
      <c r="CZ3" s="2317"/>
      <c r="DA3" s="2317"/>
      <c r="DB3" s="2317"/>
      <c r="DC3" s="2317"/>
      <c r="DD3" s="2317"/>
      <c r="DE3" s="2317"/>
      <c r="DF3" s="2317"/>
      <c r="DG3" s="2317"/>
      <c r="DH3" s="2317"/>
      <c r="DI3" s="2317"/>
      <c r="DJ3" s="2317"/>
      <c r="DK3" s="2317"/>
      <c r="DL3" s="2317"/>
    </row>
    <row r="4" spans="1:152" s="153" customFormat="1" ht="15">
      <c r="A4" s="598"/>
      <c r="B4" s="2317" t="s">
        <v>83</v>
      </c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  <c r="T4" s="2317"/>
      <c r="U4" s="2317"/>
      <c r="V4" s="2317"/>
      <c r="W4" s="2317"/>
      <c r="X4" s="2317"/>
      <c r="Y4" s="2317"/>
      <c r="Z4" s="2317"/>
      <c r="AA4" s="2317"/>
      <c r="AB4" s="2317"/>
      <c r="AC4" s="2317"/>
      <c r="AD4" s="2317"/>
      <c r="AE4" s="2317"/>
      <c r="AF4" s="2317"/>
      <c r="AG4" s="2317"/>
      <c r="AH4" s="2317"/>
      <c r="AI4" s="2317"/>
      <c r="AJ4" s="2317"/>
      <c r="AK4" s="2317"/>
      <c r="AL4" s="2317"/>
      <c r="AM4" s="2317"/>
      <c r="AN4" s="2317"/>
      <c r="AO4" s="2317"/>
      <c r="AP4" s="2317"/>
      <c r="AQ4" s="2317"/>
      <c r="AR4" s="2317"/>
      <c r="AS4" s="2317"/>
      <c r="AT4" s="2317"/>
      <c r="AU4" s="2317"/>
      <c r="AV4" s="2317"/>
      <c r="AW4" s="2317"/>
      <c r="AX4" s="2317"/>
      <c r="AY4" s="2317"/>
      <c r="AZ4" s="2317"/>
      <c r="BA4" s="2317"/>
      <c r="BB4" s="2317"/>
      <c r="BC4" s="2317"/>
      <c r="BD4" s="2317"/>
      <c r="BE4" s="2317"/>
      <c r="BF4" s="2317"/>
      <c r="BG4" s="2317"/>
      <c r="BH4" s="2317"/>
      <c r="BI4" s="2317"/>
      <c r="BJ4" s="2317"/>
      <c r="BK4" s="2317"/>
      <c r="BL4" s="2317"/>
      <c r="BM4" s="2317"/>
      <c r="BN4" s="2317"/>
      <c r="BO4" s="2317"/>
      <c r="BP4" s="2317"/>
      <c r="BQ4" s="2317"/>
      <c r="BR4" s="2317"/>
      <c r="BS4" s="2317"/>
      <c r="BT4" s="2317"/>
      <c r="BU4" s="2317"/>
      <c r="BV4" s="2317"/>
      <c r="BW4" s="2317"/>
      <c r="BX4" s="2317"/>
      <c r="BY4" s="2317"/>
      <c r="BZ4" s="2317"/>
      <c r="CA4" s="2317"/>
      <c r="CB4" s="2317"/>
      <c r="CC4" s="2317"/>
      <c r="CD4" s="2317"/>
      <c r="CE4" s="2317"/>
      <c r="CF4" s="2317"/>
      <c r="CG4" s="2317"/>
      <c r="CH4" s="2317"/>
      <c r="CI4" s="2317"/>
      <c r="CJ4" s="2317"/>
      <c r="CK4" s="2317"/>
      <c r="CL4" s="2317"/>
      <c r="CM4" s="2317"/>
      <c r="CN4" s="2317"/>
      <c r="CO4" s="2317"/>
      <c r="CP4" s="2317"/>
      <c r="CQ4" s="2317"/>
      <c r="CR4" s="2317"/>
      <c r="CS4" s="2317"/>
      <c r="CT4" s="2317"/>
      <c r="CU4" s="2317"/>
      <c r="CV4" s="2317"/>
      <c r="CW4" s="2317"/>
      <c r="CX4" s="2317"/>
      <c r="CY4" s="2317"/>
      <c r="CZ4" s="2317"/>
      <c r="DA4" s="2317"/>
      <c r="DB4" s="2317"/>
      <c r="DC4" s="2317"/>
      <c r="DD4" s="2317"/>
      <c r="DE4" s="2317"/>
      <c r="DF4" s="2317"/>
      <c r="DG4" s="2317"/>
      <c r="DH4" s="2317"/>
      <c r="DI4" s="2317"/>
      <c r="DJ4" s="2317"/>
      <c r="DK4" s="2317"/>
      <c r="DL4" s="156"/>
    </row>
    <row r="5" spans="1:152" ht="13.5" customHeight="1" thickBot="1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>
      <c r="A6" s="599"/>
      <c r="B6" s="2318" t="s">
        <v>26</v>
      </c>
      <c r="C6" s="2319"/>
      <c r="D6" s="2319"/>
      <c r="E6" s="2319"/>
      <c r="F6" s="2319"/>
      <c r="G6" s="2319"/>
      <c r="H6" s="2319"/>
      <c r="I6" s="2319"/>
      <c r="J6" s="2319"/>
      <c r="K6" s="2319"/>
      <c r="L6" s="2319"/>
      <c r="M6" s="2319"/>
      <c r="N6" s="2319"/>
      <c r="O6" s="2319"/>
      <c r="P6" s="2319"/>
      <c r="Q6" s="2319"/>
      <c r="R6" s="2319"/>
      <c r="S6" s="2319"/>
      <c r="T6" s="2319"/>
      <c r="U6" s="2319"/>
      <c r="V6" s="2319"/>
      <c r="W6" s="2319"/>
      <c r="X6" s="2319"/>
      <c r="Y6" s="2319"/>
      <c r="Z6" s="2319"/>
      <c r="AA6" s="2319"/>
      <c r="AB6" s="2319"/>
      <c r="AC6" s="2319"/>
      <c r="AD6" s="2319"/>
      <c r="AE6" s="2319"/>
      <c r="AF6" s="2319"/>
      <c r="AG6" s="2319"/>
      <c r="AH6" s="2319"/>
      <c r="AI6" s="2319"/>
      <c r="AJ6" s="2319"/>
      <c r="AK6" s="2319"/>
      <c r="AL6" s="2319"/>
      <c r="AM6" s="2319"/>
      <c r="AN6" s="2320"/>
      <c r="AO6" s="2324" t="s">
        <v>10</v>
      </c>
      <c r="AP6" s="2319"/>
      <c r="AQ6" s="2319"/>
      <c r="AR6" s="2319"/>
      <c r="AS6" s="232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58" t="s">
        <v>1525</v>
      </c>
      <c r="BO6" s="2758"/>
      <c r="BP6" s="2758"/>
      <c r="BQ6" s="2758"/>
      <c r="BR6" s="2758"/>
      <c r="BS6" s="2758"/>
      <c r="BT6" s="170"/>
      <c r="BU6" s="170"/>
      <c r="BV6" s="170"/>
      <c r="BW6" s="2759" t="s">
        <v>1375</v>
      </c>
      <c r="BX6" s="2759"/>
      <c r="BY6" s="2759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58" t="s">
        <v>1540</v>
      </c>
      <c r="CW6" s="2758"/>
      <c r="CX6" s="2758"/>
      <c r="CY6" s="2758"/>
      <c r="CZ6" s="2758"/>
      <c r="DA6" s="2758"/>
      <c r="DB6" s="170"/>
      <c r="DC6" s="170"/>
      <c r="DD6" s="170"/>
      <c r="DE6" s="2759" t="s">
        <v>1375</v>
      </c>
      <c r="DF6" s="2759"/>
      <c r="DG6" s="2759"/>
      <c r="DH6" s="170"/>
      <c r="DI6" s="170"/>
      <c r="DJ6" s="170"/>
      <c r="DK6" s="172"/>
      <c r="DL6" s="205"/>
    </row>
    <row r="7" spans="1:152" ht="3" customHeight="1">
      <c r="B7" s="2754"/>
      <c r="C7" s="2755"/>
      <c r="D7" s="2755"/>
      <c r="E7" s="2755"/>
      <c r="F7" s="2755"/>
      <c r="G7" s="2755"/>
      <c r="H7" s="2755"/>
      <c r="I7" s="2755"/>
      <c r="J7" s="2755"/>
      <c r="K7" s="2755"/>
      <c r="L7" s="2755"/>
      <c r="M7" s="2755"/>
      <c r="N7" s="2755"/>
      <c r="O7" s="2755"/>
      <c r="P7" s="2755"/>
      <c r="Q7" s="2755"/>
      <c r="R7" s="2755"/>
      <c r="S7" s="2755"/>
      <c r="T7" s="2755"/>
      <c r="U7" s="2755"/>
      <c r="V7" s="2755"/>
      <c r="W7" s="2755"/>
      <c r="X7" s="2755"/>
      <c r="Y7" s="2755"/>
      <c r="Z7" s="2755"/>
      <c r="AA7" s="2755"/>
      <c r="AB7" s="2755"/>
      <c r="AC7" s="2755"/>
      <c r="AD7" s="2755"/>
      <c r="AE7" s="2755"/>
      <c r="AF7" s="2755"/>
      <c r="AG7" s="2755"/>
      <c r="AH7" s="2755"/>
      <c r="AI7" s="2755"/>
      <c r="AJ7" s="2755"/>
      <c r="AK7" s="2755"/>
      <c r="AL7" s="2755"/>
      <c r="AM7" s="2755"/>
      <c r="AN7" s="2756"/>
      <c r="AO7" s="2757"/>
      <c r="AP7" s="2755"/>
      <c r="AQ7" s="2755"/>
      <c r="AR7" s="2755"/>
      <c r="AS7" s="2756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>
      <c r="A8" s="588"/>
      <c r="B8" s="2747">
        <v>1</v>
      </c>
      <c r="C8" s="2355"/>
      <c r="D8" s="2355"/>
      <c r="E8" s="2355"/>
      <c r="F8" s="2355"/>
      <c r="G8" s="2355"/>
      <c r="H8" s="2355"/>
      <c r="I8" s="2355"/>
      <c r="J8" s="2355"/>
      <c r="K8" s="2355"/>
      <c r="L8" s="2355"/>
      <c r="M8" s="2355"/>
      <c r="N8" s="2355"/>
      <c r="O8" s="2355"/>
      <c r="P8" s="2355"/>
      <c r="Q8" s="2355"/>
      <c r="R8" s="2355"/>
      <c r="S8" s="2355"/>
      <c r="T8" s="2355"/>
      <c r="U8" s="2355"/>
      <c r="V8" s="2355"/>
      <c r="W8" s="2355"/>
      <c r="X8" s="2355"/>
      <c r="Y8" s="2355"/>
      <c r="Z8" s="2355"/>
      <c r="AA8" s="2355"/>
      <c r="AB8" s="2355"/>
      <c r="AC8" s="2355"/>
      <c r="AD8" s="2355"/>
      <c r="AE8" s="2355"/>
      <c r="AF8" s="2355"/>
      <c r="AG8" s="2355"/>
      <c r="AH8" s="2355"/>
      <c r="AI8" s="2355"/>
      <c r="AJ8" s="2355"/>
      <c r="AK8" s="2355"/>
      <c r="AL8" s="2355"/>
      <c r="AM8" s="2355"/>
      <c r="AN8" s="2356"/>
      <c r="AO8" s="2354">
        <v>2</v>
      </c>
      <c r="AP8" s="2355"/>
      <c r="AQ8" s="2355"/>
      <c r="AR8" s="2355"/>
      <c r="AS8" s="2355"/>
      <c r="AT8" s="2521">
        <v>3</v>
      </c>
      <c r="AU8" s="2522"/>
      <c r="AV8" s="2522"/>
      <c r="AW8" s="2522"/>
      <c r="AX8" s="2522"/>
      <c r="AY8" s="2522"/>
      <c r="AZ8" s="2522"/>
      <c r="BA8" s="2522"/>
      <c r="BB8" s="2522"/>
      <c r="BC8" s="2522"/>
      <c r="BD8" s="2522"/>
      <c r="BE8" s="2522"/>
      <c r="BF8" s="2522"/>
      <c r="BG8" s="2522"/>
      <c r="BH8" s="2522"/>
      <c r="BI8" s="2522"/>
      <c r="BJ8" s="2522"/>
      <c r="BK8" s="2522"/>
      <c r="BL8" s="2522"/>
      <c r="BM8" s="2522"/>
      <c r="BN8" s="2522"/>
      <c r="BO8" s="2522"/>
      <c r="BP8" s="2522"/>
      <c r="BQ8" s="2522"/>
      <c r="BR8" s="2522"/>
      <c r="BS8" s="2522"/>
      <c r="BT8" s="2522"/>
      <c r="BU8" s="2522"/>
      <c r="BV8" s="2522"/>
      <c r="BW8" s="2522"/>
      <c r="BX8" s="2522"/>
      <c r="BY8" s="2522"/>
      <c r="BZ8" s="2522"/>
      <c r="CA8" s="2748"/>
      <c r="CB8" s="2521">
        <v>4</v>
      </c>
      <c r="CC8" s="2522"/>
      <c r="CD8" s="2522"/>
      <c r="CE8" s="2522"/>
      <c r="CF8" s="2522"/>
      <c r="CG8" s="2522"/>
      <c r="CH8" s="2522"/>
      <c r="CI8" s="2522"/>
      <c r="CJ8" s="2522"/>
      <c r="CK8" s="2522"/>
      <c r="CL8" s="2522"/>
      <c r="CM8" s="2522"/>
      <c r="CN8" s="2522"/>
      <c r="CO8" s="2522"/>
      <c r="CP8" s="2522"/>
      <c r="CQ8" s="2522"/>
      <c r="CR8" s="2522"/>
      <c r="CS8" s="2522"/>
      <c r="CT8" s="2522"/>
      <c r="CU8" s="2522"/>
      <c r="CV8" s="2522"/>
      <c r="CW8" s="2522"/>
      <c r="CX8" s="2522"/>
      <c r="CY8" s="2522"/>
      <c r="CZ8" s="2522"/>
      <c r="DA8" s="2522"/>
      <c r="DB8" s="2522"/>
      <c r="DC8" s="2522"/>
      <c r="DD8" s="2522"/>
      <c r="DE8" s="2522"/>
      <c r="DF8" s="2522"/>
      <c r="DG8" s="2522"/>
      <c r="DH8" s="2522"/>
      <c r="DI8" s="2522"/>
      <c r="DJ8" s="2522"/>
      <c r="DK8" s="2523"/>
      <c r="DL8" s="109"/>
    </row>
    <row r="9" spans="1:152" ht="52.5" customHeight="1">
      <c r="A9" s="591" t="s">
        <v>1373</v>
      </c>
      <c r="B9" s="157"/>
      <c r="C9" s="2740" t="s">
        <v>85</v>
      </c>
      <c r="D9" s="2740"/>
      <c r="E9" s="2740"/>
      <c r="F9" s="2740"/>
      <c r="G9" s="2740"/>
      <c r="H9" s="2740"/>
      <c r="I9" s="2740"/>
      <c r="J9" s="2740"/>
      <c r="K9" s="2740"/>
      <c r="L9" s="2740"/>
      <c r="M9" s="2740"/>
      <c r="N9" s="2740"/>
      <c r="O9" s="2740"/>
      <c r="P9" s="2740"/>
      <c r="Q9" s="2740"/>
      <c r="R9" s="2740"/>
      <c r="S9" s="2740"/>
      <c r="T9" s="2740"/>
      <c r="U9" s="2740"/>
      <c r="V9" s="2740"/>
      <c r="W9" s="2740"/>
      <c r="X9" s="2740"/>
      <c r="Y9" s="2740"/>
      <c r="Z9" s="2740"/>
      <c r="AA9" s="2740"/>
      <c r="AB9" s="2740"/>
      <c r="AC9" s="2740"/>
      <c r="AD9" s="2740"/>
      <c r="AE9" s="2740"/>
      <c r="AF9" s="2740"/>
      <c r="AG9" s="2740"/>
      <c r="AH9" s="2740"/>
      <c r="AI9" s="2740"/>
      <c r="AJ9" s="2740"/>
      <c r="AK9" s="2740"/>
      <c r="AL9" s="2740"/>
      <c r="AM9" s="2740"/>
      <c r="AN9" s="2741"/>
      <c r="AO9" s="2354">
        <v>5260</v>
      </c>
      <c r="AP9" s="2355"/>
      <c r="AQ9" s="2355"/>
      <c r="AR9" s="2355"/>
      <c r="AS9" s="2711"/>
      <c r="AT9" s="2742">
        <f>SUM(AT11:CA16)</f>
        <v>5454866</v>
      </c>
      <c r="AU9" s="2743"/>
      <c r="AV9" s="2743"/>
      <c r="AW9" s="2743"/>
      <c r="AX9" s="2743"/>
      <c r="AY9" s="2743"/>
      <c r="AZ9" s="2743"/>
      <c r="BA9" s="2743"/>
      <c r="BB9" s="2743"/>
      <c r="BC9" s="2743"/>
      <c r="BD9" s="2743"/>
      <c r="BE9" s="2743"/>
      <c r="BF9" s="2743"/>
      <c r="BG9" s="2743"/>
      <c r="BH9" s="2743"/>
      <c r="BI9" s="2743"/>
      <c r="BJ9" s="2743"/>
      <c r="BK9" s="2743"/>
      <c r="BL9" s="2743"/>
      <c r="BM9" s="2743"/>
      <c r="BN9" s="2743"/>
      <c r="BO9" s="2743"/>
      <c r="BP9" s="2743"/>
      <c r="BQ9" s="2743"/>
      <c r="BR9" s="2743"/>
      <c r="BS9" s="2743"/>
      <c r="BT9" s="2743"/>
      <c r="BU9" s="2743"/>
      <c r="BV9" s="2743"/>
      <c r="BW9" s="2743"/>
      <c r="BX9" s="2743"/>
      <c r="BY9" s="2743"/>
      <c r="BZ9" s="2743"/>
      <c r="CA9" s="2744"/>
      <c r="CB9" s="2745">
        <f>SUM(CB11:DK16)</f>
        <v>3212464</v>
      </c>
      <c r="CC9" s="2743"/>
      <c r="CD9" s="2743"/>
      <c r="CE9" s="2743"/>
      <c r="CF9" s="2743"/>
      <c r="CG9" s="2743"/>
      <c r="CH9" s="2743"/>
      <c r="CI9" s="2743"/>
      <c r="CJ9" s="2743"/>
      <c r="CK9" s="2743"/>
      <c r="CL9" s="2743"/>
      <c r="CM9" s="2743"/>
      <c r="CN9" s="2743"/>
      <c r="CO9" s="2743"/>
      <c r="CP9" s="2743"/>
      <c r="CQ9" s="2743"/>
      <c r="CR9" s="2743"/>
      <c r="CS9" s="2743"/>
      <c r="CT9" s="2743"/>
      <c r="CU9" s="2743"/>
      <c r="CV9" s="2743"/>
      <c r="CW9" s="2743"/>
      <c r="CX9" s="2743"/>
      <c r="CY9" s="2743"/>
      <c r="CZ9" s="2743"/>
      <c r="DA9" s="2743"/>
      <c r="DB9" s="2743"/>
      <c r="DC9" s="2743"/>
      <c r="DD9" s="2743"/>
      <c r="DE9" s="2743"/>
      <c r="DF9" s="2743"/>
      <c r="DG9" s="2743"/>
      <c r="DH9" s="2743"/>
      <c r="DI9" s="2743"/>
      <c r="DJ9" s="2743"/>
      <c r="DK9" s="2746"/>
      <c r="DL9" s="154"/>
    </row>
    <row r="10" spans="1:152" ht="13.5" customHeight="1">
      <c r="B10" s="157"/>
      <c r="C10" s="2727" t="s">
        <v>17</v>
      </c>
      <c r="D10" s="2727"/>
      <c r="E10" s="2727"/>
      <c r="F10" s="2727"/>
      <c r="G10" s="2727"/>
      <c r="H10" s="2727"/>
      <c r="I10" s="2727"/>
      <c r="J10" s="2727"/>
      <c r="K10" s="2727"/>
      <c r="L10" s="2727"/>
      <c r="M10" s="2727"/>
      <c r="N10" s="2727"/>
      <c r="O10" s="2727"/>
      <c r="P10" s="2727"/>
      <c r="Q10" s="2727"/>
      <c r="R10" s="2727"/>
      <c r="S10" s="2727"/>
      <c r="T10" s="2727"/>
      <c r="U10" s="2727"/>
      <c r="V10" s="2727"/>
      <c r="W10" s="2727"/>
      <c r="X10" s="2727"/>
      <c r="Y10" s="2727"/>
      <c r="Z10" s="2727"/>
      <c r="AA10" s="2727"/>
      <c r="AB10" s="2727"/>
      <c r="AC10" s="2727"/>
      <c r="AD10" s="2727"/>
      <c r="AE10" s="2727"/>
      <c r="AF10" s="2727"/>
      <c r="AG10" s="2727"/>
      <c r="AH10" s="2727"/>
      <c r="AI10" s="2727"/>
      <c r="AJ10" s="2727"/>
      <c r="AK10" s="2727"/>
      <c r="AL10" s="2727"/>
      <c r="AM10" s="2727"/>
      <c r="AN10" s="2728"/>
      <c r="AO10" s="2477"/>
      <c r="AP10" s="2478"/>
      <c r="AQ10" s="2478"/>
      <c r="AR10" s="2478"/>
      <c r="AS10" s="2483"/>
      <c r="AT10" s="2749"/>
      <c r="AU10" s="2750"/>
      <c r="AV10" s="2750"/>
      <c r="AW10" s="2750"/>
      <c r="AX10" s="2750"/>
      <c r="AY10" s="2750"/>
      <c r="AZ10" s="2750"/>
      <c r="BA10" s="2750"/>
      <c r="BB10" s="2750"/>
      <c r="BC10" s="2750"/>
      <c r="BD10" s="2750"/>
      <c r="BE10" s="2750"/>
      <c r="BF10" s="2750"/>
      <c r="BG10" s="2750"/>
      <c r="BH10" s="2750"/>
      <c r="BI10" s="2750"/>
      <c r="BJ10" s="2750"/>
      <c r="BK10" s="2750"/>
      <c r="BL10" s="2750"/>
      <c r="BM10" s="2750"/>
      <c r="BN10" s="2750"/>
      <c r="BO10" s="2750"/>
      <c r="BP10" s="2750"/>
      <c r="BQ10" s="2750"/>
      <c r="BR10" s="2750"/>
      <c r="BS10" s="2750"/>
      <c r="BT10" s="2750"/>
      <c r="BU10" s="2750"/>
      <c r="BV10" s="2750"/>
      <c r="BW10" s="2750"/>
      <c r="BX10" s="2750"/>
      <c r="BY10" s="2750"/>
      <c r="BZ10" s="2750"/>
      <c r="CA10" s="2751"/>
      <c r="CB10" s="2752"/>
      <c r="CC10" s="2750"/>
      <c r="CD10" s="2750"/>
      <c r="CE10" s="2750"/>
      <c r="CF10" s="2750"/>
      <c r="CG10" s="2750"/>
      <c r="CH10" s="2750"/>
      <c r="CI10" s="2750"/>
      <c r="CJ10" s="2750"/>
      <c r="CK10" s="2750"/>
      <c r="CL10" s="2750"/>
      <c r="CM10" s="2750"/>
      <c r="CN10" s="2750"/>
      <c r="CO10" s="2750"/>
      <c r="CP10" s="2750"/>
      <c r="CQ10" s="2750"/>
      <c r="CR10" s="2750"/>
      <c r="CS10" s="2750"/>
      <c r="CT10" s="2750"/>
      <c r="CU10" s="2750"/>
      <c r="CV10" s="2750"/>
      <c r="CW10" s="2750"/>
      <c r="CX10" s="2750"/>
      <c r="CY10" s="2750"/>
      <c r="CZ10" s="2750"/>
      <c r="DA10" s="2750"/>
      <c r="DB10" s="2750"/>
      <c r="DC10" s="2750"/>
      <c r="DD10" s="2750"/>
      <c r="DE10" s="2750"/>
      <c r="DF10" s="2750"/>
      <c r="DG10" s="2750"/>
      <c r="DH10" s="2750"/>
      <c r="DI10" s="2750"/>
      <c r="DJ10" s="2750"/>
      <c r="DK10" s="2753"/>
      <c r="DL10" s="154"/>
    </row>
    <row r="11" spans="1:152" ht="13.5" customHeight="1">
      <c r="B11" s="157"/>
      <c r="C11" s="2384" t="s">
        <v>949</v>
      </c>
      <c r="D11" s="2384"/>
      <c r="E11" s="2384"/>
      <c r="F11" s="2384"/>
      <c r="G11" s="2384"/>
      <c r="H11" s="2384"/>
      <c r="I11" s="2384"/>
      <c r="J11" s="2384"/>
      <c r="K11" s="2384"/>
      <c r="L11" s="2384"/>
      <c r="M11" s="2384"/>
      <c r="N11" s="2384"/>
      <c r="O11" s="2384"/>
      <c r="P11" s="2384"/>
      <c r="Q11" s="2384"/>
      <c r="R11" s="2384"/>
      <c r="S11" s="2384"/>
      <c r="T11" s="2384"/>
      <c r="U11" s="2384"/>
      <c r="V11" s="2384"/>
      <c r="W11" s="2384"/>
      <c r="X11" s="2384"/>
      <c r="Y11" s="2384"/>
      <c r="Z11" s="2384"/>
      <c r="AA11" s="2384"/>
      <c r="AB11" s="2384"/>
      <c r="AC11" s="2384"/>
      <c r="AD11" s="2384"/>
      <c r="AE11" s="2384"/>
      <c r="AF11" s="2384"/>
      <c r="AG11" s="2384"/>
      <c r="AH11" s="2384"/>
      <c r="AI11" s="2384"/>
      <c r="AJ11" s="2384"/>
      <c r="AK11" s="2384"/>
      <c r="AL11" s="2384"/>
      <c r="AM11" s="2384"/>
      <c r="AN11" s="2385"/>
      <c r="AO11" s="2354">
        <v>5261</v>
      </c>
      <c r="AP11" s="2355"/>
      <c r="AQ11" s="2355"/>
      <c r="AR11" s="2355"/>
      <c r="AS11" s="2711"/>
      <c r="AT11" s="2736">
        <v>189261</v>
      </c>
      <c r="AU11" s="2710"/>
      <c r="AV11" s="2710"/>
      <c r="AW11" s="2710"/>
      <c r="AX11" s="2710"/>
      <c r="AY11" s="2710"/>
      <c r="AZ11" s="2710"/>
      <c r="BA11" s="2710"/>
      <c r="BB11" s="2710"/>
      <c r="BC11" s="2710"/>
      <c r="BD11" s="2710"/>
      <c r="BE11" s="2710"/>
      <c r="BF11" s="2710"/>
      <c r="BG11" s="2710"/>
      <c r="BH11" s="2710"/>
      <c r="BI11" s="2710"/>
      <c r="BJ11" s="2710"/>
      <c r="BK11" s="2710"/>
      <c r="BL11" s="2710"/>
      <c r="BM11" s="2710"/>
      <c r="BN11" s="2710"/>
      <c r="BO11" s="2710"/>
      <c r="BP11" s="2710"/>
      <c r="BQ11" s="2710"/>
      <c r="BR11" s="2710"/>
      <c r="BS11" s="2710"/>
      <c r="BT11" s="2710"/>
      <c r="BU11" s="2710"/>
      <c r="BV11" s="2710"/>
      <c r="BW11" s="2710"/>
      <c r="BX11" s="2710"/>
      <c r="BY11" s="2710"/>
      <c r="BZ11" s="2710"/>
      <c r="CA11" s="2737"/>
      <c r="CB11" s="2738">
        <v>416505</v>
      </c>
      <c r="CC11" s="2710"/>
      <c r="CD11" s="2710"/>
      <c r="CE11" s="2710"/>
      <c r="CF11" s="2710"/>
      <c r="CG11" s="2710"/>
      <c r="CH11" s="2710"/>
      <c r="CI11" s="2710"/>
      <c r="CJ11" s="2710"/>
      <c r="CK11" s="2710"/>
      <c r="CL11" s="2710"/>
      <c r="CM11" s="2710"/>
      <c r="CN11" s="2710"/>
      <c r="CO11" s="2710"/>
      <c r="CP11" s="2710"/>
      <c r="CQ11" s="2710"/>
      <c r="CR11" s="2710"/>
      <c r="CS11" s="2710"/>
      <c r="CT11" s="2710"/>
      <c r="CU11" s="2710"/>
      <c r="CV11" s="2710"/>
      <c r="CW11" s="2710"/>
      <c r="CX11" s="2710"/>
      <c r="CY11" s="2710"/>
      <c r="CZ11" s="2710"/>
      <c r="DA11" s="2710"/>
      <c r="DB11" s="2710"/>
      <c r="DC11" s="2710"/>
      <c r="DD11" s="2710"/>
      <c r="DE11" s="2710"/>
      <c r="DF11" s="2710"/>
      <c r="DG11" s="2710"/>
      <c r="DH11" s="2710"/>
      <c r="DI11" s="2710"/>
      <c r="DJ11" s="2710"/>
      <c r="DK11" s="2739"/>
      <c r="DL11" s="154"/>
    </row>
    <row r="12" spans="1:152" ht="12.75">
      <c r="B12" s="157"/>
      <c r="C12" s="2384" t="s">
        <v>950</v>
      </c>
      <c r="D12" s="2384"/>
      <c r="E12" s="2384"/>
      <c r="F12" s="2384"/>
      <c r="G12" s="2384"/>
      <c r="H12" s="2384"/>
      <c r="I12" s="2384"/>
      <c r="J12" s="2384"/>
      <c r="K12" s="2384"/>
      <c r="L12" s="2384"/>
      <c r="M12" s="2384"/>
      <c r="N12" s="2384"/>
      <c r="O12" s="2384"/>
      <c r="P12" s="2384"/>
      <c r="Q12" s="2384"/>
      <c r="R12" s="2384"/>
      <c r="S12" s="2384"/>
      <c r="T12" s="2384"/>
      <c r="U12" s="2384"/>
      <c r="V12" s="2384"/>
      <c r="W12" s="2384"/>
      <c r="X12" s="2384"/>
      <c r="Y12" s="2384"/>
      <c r="Z12" s="2384"/>
      <c r="AA12" s="2384"/>
      <c r="AB12" s="2384"/>
      <c r="AC12" s="2384"/>
      <c r="AD12" s="2384"/>
      <c r="AE12" s="2384"/>
      <c r="AF12" s="2384"/>
      <c r="AG12" s="2384"/>
      <c r="AH12" s="2384"/>
      <c r="AI12" s="2384"/>
      <c r="AJ12" s="2384"/>
      <c r="AK12" s="2384"/>
      <c r="AL12" s="2384"/>
      <c r="AM12" s="2384"/>
      <c r="AN12" s="2385"/>
      <c r="AO12" s="2354">
        <v>5262</v>
      </c>
      <c r="AP12" s="2355"/>
      <c r="AQ12" s="2355"/>
      <c r="AR12" s="2355"/>
      <c r="AS12" s="2711"/>
      <c r="AT12" s="2736">
        <v>1640162</v>
      </c>
      <c r="AU12" s="2710"/>
      <c r="AV12" s="2710"/>
      <c r="AW12" s="2710"/>
      <c r="AX12" s="2710"/>
      <c r="AY12" s="2710"/>
      <c r="AZ12" s="2710"/>
      <c r="BA12" s="2710"/>
      <c r="BB12" s="2710"/>
      <c r="BC12" s="2710"/>
      <c r="BD12" s="2710"/>
      <c r="BE12" s="2710"/>
      <c r="BF12" s="2710"/>
      <c r="BG12" s="2710"/>
      <c r="BH12" s="2710"/>
      <c r="BI12" s="2710"/>
      <c r="BJ12" s="2710"/>
      <c r="BK12" s="2710"/>
      <c r="BL12" s="2710"/>
      <c r="BM12" s="2710"/>
      <c r="BN12" s="2710"/>
      <c r="BO12" s="2710"/>
      <c r="BP12" s="2710"/>
      <c r="BQ12" s="2710"/>
      <c r="BR12" s="2710"/>
      <c r="BS12" s="2710"/>
      <c r="BT12" s="2710"/>
      <c r="BU12" s="2710"/>
      <c r="BV12" s="2710"/>
      <c r="BW12" s="2710"/>
      <c r="BX12" s="2710"/>
      <c r="BY12" s="2710"/>
      <c r="BZ12" s="2710"/>
      <c r="CA12" s="2737"/>
      <c r="CB12" s="2738">
        <v>633038</v>
      </c>
      <c r="CC12" s="2710"/>
      <c r="CD12" s="2710"/>
      <c r="CE12" s="2710"/>
      <c r="CF12" s="2710"/>
      <c r="CG12" s="2710"/>
      <c r="CH12" s="2710"/>
      <c r="CI12" s="2710"/>
      <c r="CJ12" s="2710"/>
      <c r="CK12" s="2710"/>
      <c r="CL12" s="2710"/>
      <c r="CM12" s="2710"/>
      <c r="CN12" s="2710"/>
      <c r="CO12" s="2710"/>
      <c r="CP12" s="2710"/>
      <c r="CQ12" s="2710"/>
      <c r="CR12" s="2710"/>
      <c r="CS12" s="2710"/>
      <c r="CT12" s="2710"/>
      <c r="CU12" s="2710"/>
      <c r="CV12" s="2710"/>
      <c r="CW12" s="2710"/>
      <c r="CX12" s="2710"/>
      <c r="CY12" s="2710"/>
      <c r="CZ12" s="2710"/>
      <c r="DA12" s="2710"/>
      <c r="DB12" s="2710"/>
      <c r="DC12" s="2710"/>
      <c r="DD12" s="2710"/>
      <c r="DE12" s="2710"/>
      <c r="DF12" s="2710"/>
      <c r="DG12" s="2710"/>
      <c r="DH12" s="2710"/>
      <c r="DI12" s="2710"/>
      <c r="DJ12" s="2710"/>
      <c r="DK12" s="2739"/>
      <c r="DL12" s="154"/>
    </row>
    <row r="13" spans="1:152" ht="27" customHeight="1">
      <c r="B13" s="157"/>
      <c r="C13" s="2384" t="s">
        <v>951</v>
      </c>
      <c r="D13" s="2384"/>
      <c r="E13" s="2384"/>
      <c r="F13" s="2384"/>
      <c r="G13" s="2384"/>
      <c r="H13" s="2384"/>
      <c r="I13" s="2384"/>
      <c r="J13" s="2384"/>
      <c r="K13" s="2384"/>
      <c r="L13" s="2384"/>
      <c r="M13" s="2384"/>
      <c r="N13" s="2384"/>
      <c r="O13" s="2384"/>
      <c r="P13" s="2384"/>
      <c r="Q13" s="2384"/>
      <c r="R13" s="2384"/>
      <c r="S13" s="2384"/>
      <c r="T13" s="2384"/>
      <c r="U13" s="2384"/>
      <c r="V13" s="2384"/>
      <c r="W13" s="2384"/>
      <c r="X13" s="2384"/>
      <c r="Y13" s="2384"/>
      <c r="Z13" s="2384"/>
      <c r="AA13" s="2384"/>
      <c r="AB13" s="2384"/>
      <c r="AC13" s="2384"/>
      <c r="AD13" s="2384"/>
      <c r="AE13" s="2384"/>
      <c r="AF13" s="2384"/>
      <c r="AG13" s="2384"/>
      <c r="AH13" s="2384"/>
      <c r="AI13" s="2384"/>
      <c r="AJ13" s="2384"/>
      <c r="AK13" s="2384"/>
      <c r="AL13" s="2384"/>
      <c r="AM13" s="2384"/>
      <c r="AN13" s="2385"/>
      <c r="AO13" s="2354">
        <v>5263</v>
      </c>
      <c r="AP13" s="2355"/>
      <c r="AQ13" s="2355"/>
      <c r="AR13" s="2355"/>
      <c r="AS13" s="2711"/>
      <c r="AT13" s="2736">
        <v>1892185</v>
      </c>
      <c r="AU13" s="2710"/>
      <c r="AV13" s="2710"/>
      <c r="AW13" s="2710"/>
      <c r="AX13" s="2710"/>
      <c r="AY13" s="2710"/>
      <c r="AZ13" s="2710"/>
      <c r="BA13" s="2710"/>
      <c r="BB13" s="2710"/>
      <c r="BC13" s="2710"/>
      <c r="BD13" s="2710"/>
      <c r="BE13" s="2710"/>
      <c r="BF13" s="2710"/>
      <c r="BG13" s="2710"/>
      <c r="BH13" s="2710"/>
      <c r="BI13" s="2710"/>
      <c r="BJ13" s="2710"/>
      <c r="BK13" s="2710"/>
      <c r="BL13" s="2710"/>
      <c r="BM13" s="2710"/>
      <c r="BN13" s="2710"/>
      <c r="BO13" s="2710"/>
      <c r="BP13" s="2710"/>
      <c r="BQ13" s="2710"/>
      <c r="BR13" s="2710"/>
      <c r="BS13" s="2710"/>
      <c r="BT13" s="2710"/>
      <c r="BU13" s="2710"/>
      <c r="BV13" s="2710"/>
      <c r="BW13" s="2710"/>
      <c r="BX13" s="2710"/>
      <c r="BY13" s="2710"/>
      <c r="BZ13" s="2710"/>
      <c r="CA13" s="2737"/>
      <c r="CB13" s="2738">
        <v>938359</v>
      </c>
      <c r="CC13" s="2710"/>
      <c r="CD13" s="2710"/>
      <c r="CE13" s="2710"/>
      <c r="CF13" s="2710"/>
      <c r="CG13" s="2710"/>
      <c r="CH13" s="2710"/>
      <c r="CI13" s="2710"/>
      <c r="CJ13" s="2710"/>
      <c r="CK13" s="2710"/>
      <c r="CL13" s="2710"/>
      <c r="CM13" s="2710"/>
      <c r="CN13" s="2710"/>
      <c r="CO13" s="2710"/>
      <c r="CP13" s="2710"/>
      <c r="CQ13" s="2710"/>
      <c r="CR13" s="2710"/>
      <c r="CS13" s="2710"/>
      <c r="CT13" s="2710"/>
      <c r="CU13" s="2710"/>
      <c r="CV13" s="2710"/>
      <c r="CW13" s="2710"/>
      <c r="CX13" s="2710"/>
      <c r="CY13" s="2710"/>
      <c r="CZ13" s="2710"/>
      <c r="DA13" s="2710"/>
      <c r="DB13" s="2710"/>
      <c r="DC13" s="2710"/>
      <c r="DD13" s="2710"/>
      <c r="DE13" s="2710"/>
      <c r="DF13" s="2710"/>
      <c r="DG13" s="2710"/>
      <c r="DH13" s="2710"/>
      <c r="DI13" s="2710"/>
      <c r="DJ13" s="2710"/>
      <c r="DK13" s="2739"/>
      <c r="DL13" s="154"/>
    </row>
    <row r="14" spans="1:152" ht="54.75" customHeight="1">
      <c r="B14" s="157"/>
      <c r="C14" s="2384" t="s">
        <v>954</v>
      </c>
      <c r="D14" s="2384"/>
      <c r="E14" s="2384"/>
      <c r="F14" s="2384"/>
      <c r="G14" s="2384"/>
      <c r="H14" s="2384"/>
      <c r="I14" s="2384"/>
      <c r="J14" s="2384"/>
      <c r="K14" s="2384"/>
      <c r="L14" s="2384"/>
      <c r="M14" s="2384"/>
      <c r="N14" s="2384"/>
      <c r="O14" s="2384"/>
      <c r="P14" s="2384"/>
      <c r="Q14" s="2384"/>
      <c r="R14" s="2384"/>
      <c r="S14" s="2384"/>
      <c r="T14" s="2384"/>
      <c r="U14" s="2384"/>
      <c r="V14" s="2384"/>
      <c r="W14" s="2384"/>
      <c r="X14" s="2384"/>
      <c r="Y14" s="2384"/>
      <c r="Z14" s="2384"/>
      <c r="AA14" s="2384"/>
      <c r="AB14" s="2384"/>
      <c r="AC14" s="2384"/>
      <c r="AD14" s="2384"/>
      <c r="AE14" s="2384"/>
      <c r="AF14" s="2384"/>
      <c r="AG14" s="2384"/>
      <c r="AH14" s="2384"/>
      <c r="AI14" s="2384"/>
      <c r="AJ14" s="2384"/>
      <c r="AK14" s="2384"/>
      <c r="AL14" s="2384"/>
      <c r="AM14" s="2384"/>
      <c r="AN14" s="2385"/>
      <c r="AO14" s="2354">
        <v>5264</v>
      </c>
      <c r="AP14" s="2355"/>
      <c r="AQ14" s="2355"/>
      <c r="AR14" s="2355"/>
      <c r="AS14" s="2711"/>
      <c r="AT14" s="2736">
        <v>1405710</v>
      </c>
      <c r="AU14" s="2710"/>
      <c r="AV14" s="2710"/>
      <c r="AW14" s="2710"/>
      <c r="AX14" s="2710"/>
      <c r="AY14" s="2710"/>
      <c r="AZ14" s="2710"/>
      <c r="BA14" s="2710"/>
      <c r="BB14" s="2710"/>
      <c r="BC14" s="2710"/>
      <c r="BD14" s="2710"/>
      <c r="BE14" s="2710"/>
      <c r="BF14" s="2710"/>
      <c r="BG14" s="2710"/>
      <c r="BH14" s="2710"/>
      <c r="BI14" s="2710"/>
      <c r="BJ14" s="2710"/>
      <c r="BK14" s="2710"/>
      <c r="BL14" s="2710"/>
      <c r="BM14" s="2710"/>
      <c r="BN14" s="2710"/>
      <c r="BO14" s="2710"/>
      <c r="BP14" s="2710"/>
      <c r="BQ14" s="2710"/>
      <c r="BR14" s="2710"/>
      <c r="BS14" s="2710"/>
      <c r="BT14" s="2710"/>
      <c r="BU14" s="2710"/>
      <c r="BV14" s="2710"/>
      <c r="BW14" s="2710"/>
      <c r="BX14" s="2710"/>
      <c r="BY14" s="2710"/>
      <c r="BZ14" s="2710"/>
      <c r="CA14" s="2737"/>
      <c r="CB14" s="2738">
        <v>922266</v>
      </c>
      <c r="CC14" s="2710"/>
      <c r="CD14" s="2710"/>
      <c r="CE14" s="2710"/>
      <c r="CF14" s="2710"/>
      <c r="CG14" s="2710"/>
      <c r="CH14" s="2710"/>
      <c r="CI14" s="2710"/>
      <c r="CJ14" s="2710"/>
      <c r="CK14" s="2710"/>
      <c r="CL14" s="2710"/>
      <c r="CM14" s="2710"/>
      <c r="CN14" s="2710"/>
      <c r="CO14" s="2710"/>
      <c r="CP14" s="2710"/>
      <c r="CQ14" s="2710"/>
      <c r="CR14" s="2710"/>
      <c r="CS14" s="2710"/>
      <c r="CT14" s="2710"/>
      <c r="CU14" s="2710"/>
      <c r="CV14" s="2710"/>
      <c r="CW14" s="2710"/>
      <c r="CX14" s="2710"/>
      <c r="CY14" s="2710"/>
      <c r="CZ14" s="2710"/>
      <c r="DA14" s="2710"/>
      <c r="DB14" s="2710"/>
      <c r="DC14" s="2710"/>
      <c r="DD14" s="2710"/>
      <c r="DE14" s="2710"/>
      <c r="DF14" s="2710"/>
      <c r="DG14" s="2710"/>
      <c r="DH14" s="2710"/>
      <c r="DI14" s="2710"/>
      <c r="DJ14" s="2710"/>
      <c r="DK14" s="2739"/>
      <c r="DL14" s="154"/>
    </row>
    <row r="15" spans="1:152" ht="27" customHeight="1">
      <c r="B15" s="157"/>
      <c r="C15" s="2384" t="s">
        <v>952</v>
      </c>
      <c r="D15" s="2384"/>
      <c r="E15" s="2384"/>
      <c r="F15" s="2384"/>
      <c r="G15" s="2384"/>
      <c r="H15" s="2384"/>
      <c r="I15" s="2384"/>
      <c r="J15" s="2384"/>
      <c r="K15" s="2384"/>
      <c r="L15" s="2384"/>
      <c r="M15" s="2384"/>
      <c r="N15" s="2384"/>
      <c r="O15" s="2384"/>
      <c r="P15" s="2384"/>
      <c r="Q15" s="2384"/>
      <c r="R15" s="2384"/>
      <c r="S15" s="2384"/>
      <c r="T15" s="2384"/>
      <c r="U15" s="2384"/>
      <c r="V15" s="2384"/>
      <c r="W15" s="2384"/>
      <c r="X15" s="2384"/>
      <c r="Y15" s="2384"/>
      <c r="Z15" s="2384"/>
      <c r="AA15" s="2384"/>
      <c r="AB15" s="2384"/>
      <c r="AC15" s="2384"/>
      <c r="AD15" s="2384"/>
      <c r="AE15" s="2384"/>
      <c r="AF15" s="2384"/>
      <c r="AG15" s="2384"/>
      <c r="AH15" s="2384"/>
      <c r="AI15" s="2384"/>
      <c r="AJ15" s="2384"/>
      <c r="AK15" s="2384"/>
      <c r="AL15" s="2384"/>
      <c r="AM15" s="2384"/>
      <c r="AN15" s="2385"/>
      <c r="AO15" s="2354">
        <v>5265</v>
      </c>
      <c r="AP15" s="2355"/>
      <c r="AQ15" s="2355"/>
      <c r="AR15" s="2355"/>
      <c r="AS15" s="2711"/>
      <c r="AT15" s="2736">
        <v>0</v>
      </c>
      <c r="AU15" s="2710"/>
      <c r="AV15" s="2710"/>
      <c r="AW15" s="2710"/>
      <c r="AX15" s="2710"/>
      <c r="AY15" s="2710"/>
      <c r="AZ15" s="2710"/>
      <c r="BA15" s="2710"/>
      <c r="BB15" s="2710"/>
      <c r="BC15" s="2710"/>
      <c r="BD15" s="2710"/>
      <c r="BE15" s="2710"/>
      <c r="BF15" s="2710"/>
      <c r="BG15" s="2710"/>
      <c r="BH15" s="2710"/>
      <c r="BI15" s="2710"/>
      <c r="BJ15" s="2710"/>
      <c r="BK15" s="2710"/>
      <c r="BL15" s="2710"/>
      <c r="BM15" s="2710"/>
      <c r="BN15" s="2710"/>
      <c r="BO15" s="2710"/>
      <c r="BP15" s="2710"/>
      <c r="BQ15" s="2710"/>
      <c r="BR15" s="2710"/>
      <c r="BS15" s="2710"/>
      <c r="BT15" s="2710"/>
      <c r="BU15" s="2710"/>
      <c r="BV15" s="2710"/>
      <c r="BW15" s="2710"/>
      <c r="BX15" s="2710"/>
      <c r="BY15" s="2710"/>
      <c r="BZ15" s="2710"/>
      <c r="CA15" s="2737"/>
      <c r="CB15" s="2738">
        <v>110</v>
      </c>
      <c r="CC15" s="2710"/>
      <c r="CD15" s="2710"/>
      <c r="CE15" s="2710"/>
      <c r="CF15" s="2710"/>
      <c r="CG15" s="2710"/>
      <c r="CH15" s="2710"/>
      <c r="CI15" s="2710"/>
      <c r="CJ15" s="2710"/>
      <c r="CK15" s="2710"/>
      <c r="CL15" s="2710"/>
      <c r="CM15" s="2710"/>
      <c r="CN15" s="2710"/>
      <c r="CO15" s="2710"/>
      <c r="CP15" s="2710"/>
      <c r="CQ15" s="2710"/>
      <c r="CR15" s="2710"/>
      <c r="CS15" s="2710"/>
      <c r="CT15" s="2710"/>
      <c r="CU15" s="2710"/>
      <c r="CV15" s="2710"/>
      <c r="CW15" s="2710"/>
      <c r="CX15" s="2710"/>
      <c r="CY15" s="2710"/>
      <c r="CZ15" s="2710"/>
      <c r="DA15" s="2710"/>
      <c r="DB15" s="2710"/>
      <c r="DC15" s="2710"/>
      <c r="DD15" s="2710"/>
      <c r="DE15" s="2710"/>
      <c r="DF15" s="2710"/>
      <c r="DG15" s="2710"/>
      <c r="DH15" s="2710"/>
      <c r="DI15" s="2710"/>
      <c r="DJ15" s="2710"/>
      <c r="DK15" s="2739"/>
      <c r="DL15" s="154"/>
    </row>
    <row r="16" spans="1:152" ht="13.5" customHeight="1">
      <c r="B16" s="157"/>
      <c r="C16" s="2384" t="s">
        <v>953</v>
      </c>
      <c r="D16" s="2384"/>
      <c r="E16" s="2384"/>
      <c r="F16" s="2384"/>
      <c r="G16" s="2384"/>
      <c r="H16" s="2384"/>
      <c r="I16" s="2384"/>
      <c r="J16" s="2384"/>
      <c r="K16" s="2384"/>
      <c r="L16" s="2384"/>
      <c r="M16" s="2384"/>
      <c r="N16" s="2384"/>
      <c r="O16" s="2384"/>
      <c r="P16" s="2384"/>
      <c r="Q16" s="2384"/>
      <c r="R16" s="2384"/>
      <c r="S16" s="2384"/>
      <c r="T16" s="2384"/>
      <c r="U16" s="2384"/>
      <c r="V16" s="2384"/>
      <c r="W16" s="2384"/>
      <c r="X16" s="2384"/>
      <c r="Y16" s="2384"/>
      <c r="Z16" s="2384"/>
      <c r="AA16" s="2384"/>
      <c r="AB16" s="2384"/>
      <c r="AC16" s="2384"/>
      <c r="AD16" s="2384"/>
      <c r="AE16" s="2384"/>
      <c r="AF16" s="2384"/>
      <c r="AG16" s="2384"/>
      <c r="AH16" s="2384"/>
      <c r="AI16" s="2384"/>
      <c r="AJ16" s="2384"/>
      <c r="AK16" s="2384"/>
      <c r="AL16" s="2384"/>
      <c r="AM16" s="2384"/>
      <c r="AN16" s="2385"/>
      <c r="AO16" s="2354">
        <v>5266</v>
      </c>
      <c r="AP16" s="2355"/>
      <c r="AQ16" s="2355"/>
      <c r="AR16" s="2355"/>
      <c r="AS16" s="2711"/>
      <c r="AT16" s="2736">
        <v>327548</v>
      </c>
      <c r="AU16" s="2710"/>
      <c r="AV16" s="2710"/>
      <c r="AW16" s="2710"/>
      <c r="AX16" s="2710"/>
      <c r="AY16" s="2710"/>
      <c r="AZ16" s="2710"/>
      <c r="BA16" s="2710"/>
      <c r="BB16" s="2710"/>
      <c r="BC16" s="2710"/>
      <c r="BD16" s="2710"/>
      <c r="BE16" s="2710"/>
      <c r="BF16" s="2710"/>
      <c r="BG16" s="2710"/>
      <c r="BH16" s="2710"/>
      <c r="BI16" s="2710"/>
      <c r="BJ16" s="2710"/>
      <c r="BK16" s="2710"/>
      <c r="BL16" s="2710"/>
      <c r="BM16" s="2710"/>
      <c r="BN16" s="2710"/>
      <c r="BO16" s="2710"/>
      <c r="BP16" s="2710"/>
      <c r="BQ16" s="2710"/>
      <c r="BR16" s="2710"/>
      <c r="BS16" s="2710"/>
      <c r="BT16" s="2710"/>
      <c r="BU16" s="2710"/>
      <c r="BV16" s="2710"/>
      <c r="BW16" s="2710"/>
      <c r="BX16" s="2710"/>
      <c r="BY16" s="2710"/>
      <c r="BZ16" s="2710"/>
      <c r="CA16" s="2737"/>
      <c r="CB16" s="2738">
        <v>302186</v>
      </c>
      <c r="CC16" s="2710"/>
      <c r="CD16" s="2710"/>
      <c r="CE16" s="2710"/>
      <c r="CF16" s="2710"/>
      <c r="CG16" s="2710"/>
      <c r="CH16" s="2710"/>
      <c r="CI16" s="2710"/>
      <c r="CJ16" s="2710"/>
      <c r="CK16" s="2710"/>
      <c r="CL16" s="2710"/>
      <c r="CM16" s="2710"/>
      <c r="CN16" s="2710"/>
      <c r="CO16" s="2710"/>
      <c r="CP16" s="2710"/>
      <c r="CQ16" s="2710"/>
      <c r="CR16" s="2710"/>
      <c r="CS16" s="2710"/>
      <c r="CT16" s="2710"/>
      <c r="CU16" s="2710"/>
      <c r="CV16" s="2710"/>
      <c r="CW16" s="2710"/>
      <c r="CX16" s="2710"/>
      <c r="CY16" s="2710"/>
      <c r="CZ16" s="2710"/>
      <c r="DA16" s="2710"/>
      <c r="DB16" s="2710"/>
      <c r="DC16" s="2710"/>
      <c r="DD16" s="2710"/>
      <c r="DE16" s="2710"/>
      <c r="DF16" s="2710"/>
      <c r="DG16" s="2710"/>
      <c r="DH16" s="2710"/>
      <c r="DI16" s="2710"/>
      <c r="DJ16" s="2710"/>
      <c r="DK16" s="2739"/>
      <c r="DL16" s="154"/>
    </row>
    <row r="17" spans="1:164" ht="42" customHeight="1">
      <c r="B17" s="157"/>
      <c r="C17" s="2384" t="s">
        <v>87</v>
      </c>
      <c r="D17" s="2384"/>
      <c r="E17" s="2384"/>
      <c r="F17" s="2384"/>
      <c r="G17" s="2384"/>
      <c r="H17" s="2384"/>
      <c r="I17" s="2384"/>
      <c r="J17" s="2384"/>
      <c r="K17" s="2384"/>
      <c r="L17" s="2384"/>
      <c r="M17" s="2384"/>
      <c r="N17" s="2384"/>
      <c r="O17" s="2384"/>
      <c r="P17" s="2384"/>
      <c r="Q17" s="2384"/>
      <c r="R17" s="2384"/>
      <c r="S17" s="2384"/>
      <c r="T17" s="2384"/>
      <c r="U17" s="2384"/>
      <c r="V17" s="2384"/>
      <c r="W17" s="2384"/>
      <c r="X17" s="2384"/>
      <c r="Y17" s="2384"/>
      <c r="Z17" s="2384"/>
      <c r="AA17" s="2384"/>
      <c r="AB17" s="2384"/>
      <c r="AC17" s="2384"/>
      <c r="AD17" s="2384"/>
      <c r="AE17" s="2384"/>
      <c r="AF17" s="2384"/>
      <c r="AG17" s="2384"/>
      <c r="AH17" s="2384"/>
      <c r="AI17" s="2384"/>
      <c r="AJ17" s="2384"/>
      <c r="AK17" s="2384"/>
      <c r="AL17" s="2384"/>
      <c r="AM17" s="2384"/>
      <c r="AN17" s="2385"/>
      <c r="AO17" s="2354">
        <v>5270</v>
      </c>
      <c r="AP17" s="2355"/>
      <c r="AQ17" s="2355"/>
      <c r="AR17" s="2355"/>
      <c r="AS17" s="2711"/>
      <c r="AT17" s="2731">
        <f>SUM(AV19:BY24)</f>
        <v>46151</v>
      </c>
      <c r="AU17" s="2732"/>
      <c r="AV17" s="2732"/>
      <c r="AW17" s="2732"/>
      <c r="AX17" s="2732"/>
      <c r="AY17" s="2732"/>
      <c r="AZ17" s="2732"/>
      <c r="BA17" s="2732"/>
      <c r="BB17" s="2732"/>
      <c r="BC17" s="2732"/>
      <c r="BD17" s="2732"/>
      <c r="BE17" s="2732"/>
      <c r="BF17" s="2732"/>
      <c r="BG17" s="2732"/>
      <c r="BH17" s="2732"/>
      <c r="BI17" s="2732"/>
      <c r="BJ17" s="2732"/>
      <c r="BK17" s="2732"/>
      <c r="BL17" s="2732"/>
      <c r="BM17" s="2732"/>
      <c r="BN17" s="2732"/>
      <c r="BO17" s="2732"/>
      <c r="BP17" s="2732"/>
      <c r="BQ17" s="2732"/>
      <c r="BR17" s="2732"/>
      <c r="BS17" s="2732"/>
      <c r="BT17" s="2732"/>
      <c r="BU17" s="2732"/>
      <c r="BV17" s="2732"/>
      <c r="BW17" s="2732"/>
      <c r="BX17" s="2732"/>
      <c r="BY17" s="2732"/>
      <c r="BZ17" s="2732"/>
      <c r="CA17" s="2733"/>
      <c r="CB17" s="2734">
        <f>SUM(CD19:DI24)</f>
        <v>10517</v>
      </c>
      <c r="CC17" s="2732"/>
      <c r="CD17" s="2732"/>
      <c r="CE17" s="2732"/>
      <c r="CF17" s="2732"/>
      <c r="CG17" s="2732"/>
      <c r="CH17" s="2732"/>
      <c r="CI17" s="2732"/>
      <c r="CJ17" s="2732"/>
      <c r="CK17" s="2732"/>
      <c r="CL17" s="2732"/>
      <c r="CM17" s="2732"/>
      <c r="CN17" s="2732"/>
      <c r="CO17" s="2732"/>
      <c r="CP17" s="2732"/>
      <c r="CQ17" s="2732"/>
      <c r="CR17" s="2732"/>
      <c r="CS17" s="2732"/>
      <c r="CT17" s="2732"/>
      <c r="CU17" s="2732"/>
      <c r="CV17" s="2732"/>
      <c r="CW17" s="2732"/>
      <c r="CX17" s="2732"/>
      <c r="CY17" s="2732"/>
      <c r="CZ17" s="2732"/>
      <c r="DA17" s="2732"/>
      <c r="DB17" s="2732"/>
      <c r="DC17" s="2732"/>
      <c r="DD17" s="2732"/>
      <c r="DE17" s="2732"/>
      <c r="DF17" s="2732"/>
      <c r="DG17" s="2732"/>
      <c r="DH17" s="2732"/>
      <c r="DI17" s="2732"/>
      <c r="DJ17" s="2732"/>
      <c r="DK17" s="2735"/>
      <c r="DL17" s="154"/>
    </row>
    <row r="18" spans="1:164" ht="13.5" customHeight="1">
      <c r="B18" s="157"/>
      <c r="C18" s="2727" t="s">
        <v>17</v>
      </c>
      <c r="D18" s="2727"/>
      <c r="E18" s="2727"/>
      <c r="F18" s="2727"/>
      <c r="G18" s="2727"/>
      <c r="H18" s="2727"/>
      <c r="I18" s="2727"/>
      <c r="J18" s="2727"/>
      <c r="K18" s="2727"/>
      <c r="L18" s="2727"/>
      <c r="M18" s="2727"/>
      <c r="N18" s="2727"/>
      <c r="O18" s="2727"/>
      <c r="P18" s="2727"/>
      <c r="Q18" s="2727"/>
      <c r="R18" s="2727"/>
      <c r="S18" s="2727"/>
      <c r="T18" s="2727"/>
      <c r="U18" s="2727"/>
      <c r="V18" s="2727"/>
      <c r="W18" s="2727"/>
      <c r="X18" s="2727"/>
      <c r="Y18" s="2727"/>
      <c r="Z18" s="2727"/>
      <c r="AA18" s="2727"/>
      <c r="AB18" s="2727"/>
      <c r="AC18" s="2727"/>
      <c r="AD18" s="2727"/>
      <c r="AE18" s="2727"/>
      <c r="AF18" s="2727"/>
      <c r="AG18" s="2727"/>
      <c r="AH18" s="2727"/>
      <c r="AI18" s="2727"/>
      <c r="AJ18" s="2727"/>
      <c r="AK18" s="2727"/>
      <c r="AL18" s="2727"/>
      <c r="AM18" s="2727"/>
      <c r="AN18" s="2728"/>
      <c r="AO18" s="2477"/>
      <c r="AP18" s="2478"/>
      <c r="AQ18" s="2478"/>
      <c r="AR18" s="2478"/>
      <c r="AS18" s="2483"/>
      <c r="AT18" s="1458"/>
      <c r="AU18" s="1459"/>
      <c r="AV18" s="1459"/>
      <c r="AW18" s="1459"/>
      <c r="AX18" s="1459"/>
      <c r="AY18" s="1459"/>
      <c r="AZ18" s="1459"/>
      <c r="BA18" s="1459"/>
      <c r="BB18" s="1459"/>
      <c r="BC18" s="1459"/>
      <c r="BD18" s="1459"/>
      <c r="BE18" s="1459"/>
      <c r="BF18" s="1459"/>
      <c r="BG18" s="1459"/>
      <c r="BH18" s="1459"/>
      <c r="BI18" s="1459"/>
      <c r="BJ18" s="1459"/>
      <c r="BK18" s="1459"/>
      <c r="BL18" s="1459"/>
      <c r="BM18" s="1459"/>
      <c r="BN18" s="1459"/>
      <c r="BO18" s="1459"/>
      <c r="BP18" s="1459"/>
      <c r="BQ18" s="1459"/>
      <c r="BR18" s="1459"/>
      <c r="BS18" s="1459"/>
      <c r="BT18" s="1459"/>
      <c r="BU18" s="1459"/>
      <c r="BV18" s="1459"/>
      <c r="BW18" s="1459"/>
      <c r="BX18" s="1459"/>
      <c r="BY18" s="1459"/>
      <c r="BZ18" s="1459"/>
      <c r="CA18" s="2729"/>
      <c r="CB18" s="2730"/>
      <c r="CC18" s="1459"/>
      <c r="CD18" s="1459"/>
      <c r="CE18" s="1459"/>
      <c r="CF18" s="1459"/>
      <c r="CG18" s="1459"/>
      <c r="CH18" s="1459"/>
      <c r="CI18" s="1459"/>
      <c r="CJ18" s="1459"/>
      <c r="CK18" s="1459"/>
      <c r="CL18" s="1459"/>
      <c r="CM18" s="1459"/>
      <c r="CN18" s="1459"/>
      <c r="CO18" s="1459"/>
      <c r="CP18" s="1459"/>
      <c r="CQ18" s="1459"/>
      <c r="CR18" s="1459"/>
      <c r="CS18" s="1459"/>
      <c r="CT18" s="1459"/>
      <c r="CU18" s="1459"/>
      <c r="CV18" s="1459"/>
      <c r="CW18" s="1459"/>
      <c r="CX18" s="1459"/>
      <c r="CY18" s="1459"/>
      <c r="CZ18" s="1459"/>
      <c r="DA18" s="1459"/>
      <c r="DB18" s="1459"/>
      <c r="DC18" s="1459"/>
      <c r="DD18" s="1459"/>
      <c r="DE18" s="1459"/>
      <c r="DF18" s="1459"/>
      <c r="DG18" s="1459"/>
      <c r="DH18" s="1459"/>
      <c r="DI18" s="1459"/>
      <c r="DJ18" s="1459"/>
      <c r="DK18" s="1460"/>
      <c r="DL18" s="154"/>
    </row>
    <row r="19" spans="1:164" ht="13.5" customHeight="1">
      <c r="B19" s="157"/>
      <c r="C19" s="2384" t="s">
        <v>955</v>
      </c>
      <c r="D19" s="2384"/>
      <c r="E19" s="2384"/>
      <c r="F19" s="2384"/>
      <c r="G19" s="2384"/>
      <c r="H19" s="2384"/>
      <c r="I19" s="2384"/>
      <c r="J19" s="2384"/>
      <c r="K19" s="2384"/>
      <c r="L19" s="2384"/>
      <c r="M19" s="2384"/>
      <c r="N19" s="2384"/>
      <c r="O19" s="2384"/>
      <c r="P19" s="2384"/>
      <c r="Q19" s="2384"/>
      <c r="R19" s="2384"/>
      <c r="S19" s="2384"/>
      <c r="T19" s="2384"/>
      <c r="U19" s="2384"/>
      <c r="V19" s="2384"/>
      <c r="W19" s="2384"/>
      <c r="X19" s="2384"/>
      <c r="Y19" s="2384"/>
      <c r="Z19" s="2384"/>
      <c r="AA19" s="2384"/>
      <c r="AB19" s="2384"/>
      <c r="AC19" s="2384"/>
      <c r="AD19" s="2384"/>
      <c r="AE19" s="2384"/>
      <c r="AF19" s="2384"/>
      <c r="AG19" s="2384"/>
      <c r="AH19" s="2384"/>
      <c r="AI19" s="2384"/>
      <c r="AJ19" s="2384"/>
      <c r="AK19" s="2384"/>
      <c r="AL19" s="2384"/>
      <c r="AM19" s="2384"/>
      <c r="AN19" s="2385"/>
      <c r="AO19" s="2354">
        <v>5271</v>
      </c>
      <c r="AP19" s="2355"/>
      <c r="AQ19" s="2355"/>
      <c r="AR19" s="2355"/>
      <c r="AS19" s="2711"/>
      <c r="AT19" s="2726" t="s">
        <v>39</v>
      </c>
      <c r="AU19" s="2724"/>
      <c r="AV19" s="2710">
        <v>399</v>
      </c>
      <c r="AW19" s="2710"/>
      <c r="AX19" s="2710"/>
      <c r="AY19" s="2710"/>
      <c r="AZ19" s="2710"/>
      <c r="BA19" s="2710"/>
      <c r="BB19" s="2710"/>
      <c r="BC19" s="2710"/>
      <c r="BD19" s="2710"/>
      <c r="BE19" s="2710"/>
      <c r="BF19" s="2710"/>
      <c r="BG19" s="2710"/>
      <c r="BH19" s="2710"/>
      <c r="BI19" s="2710"/>
      <c r="BJ19" s="2710"/>
      <c r="BK19" s="2710"/>
      <c r="BL19" s="2710"/>
      <c r="BM19" s="2710"/>
      <c r="BN19" s="2710"/>
      <c r="BO19" s="2710"/>
      <c r="BP19" s="2710"/>
      <c r="BQ19" s="2710"/>
      <c r="BR19" s="2710"/>
      <c r="BS19" s="2710"/>
      <c r="BT19" s="2710"/>
      <c r="BU19" s="2710"/>
      <c r="BV19" s="2710"/>
      <c r="BW19" s="2710"/>
      <c r="BX19" s="2710"/>
      <c r="BY19" s="2710"/>
      <c r="BZ19" s="2721" t="s">
        <v>40</v>
      </c>
      <c r="CA19" s="2722"/>
      <c r="CB19" s="2723" t="s">
        <v>39</v>
      </c>
      <c r="CC19" s="2724"/>
      <c r="CD19" s="2710">
        <v>11</v>
      </c>
      <c r="CE19" s="2710"/>
      <c r="CF19" s="2710"/>
      <c r="CG19" s="2710"/>
      <c r="CH19" s="2710"/>
      <c r="CI19" s="2710"/>
      <c r="CJ19" s="2710"/>
      <c r="CK19" s="2710"/>
      <c r="CL19" s="2710"/>
      <c r="CM19" s="2710"/>
      <c r="CN19" s="2710"/>
      <c r="CO19" s="2710"/>
      <c r="CP19" s="2710"/>
      <c r="CQ19" s="2710"/>
      <c r="CR19" s="2710"/>
      <c r="CS19" s="2710"/>
      <c r="CT19" s="2710"/>
      <c r="CU19" s="2710"/>
      <c r="CV19" s="2710"/>
      <c r="CW19" s="2710"/>
      <c r="CX19" s="2710"/>
      <c r="CY19" s="2710"/>
      <c r="CZ19" s="2710"/>
      <c r="DA19" s="2710"/>
      <c r="DB19" s="2710"/>
      <c r="DC19" s="2710"/>
      <c r="DD19" s="2710"/>
      <c r="DE19" s="2710"/>
      <c r="DF19" s="2710"/>
      <c r="DG19" s="2710"/>
      <c r="DH19" s="2710"/>
      <c r="DI19" s="2710"/>
      <c r="DJ19" s="2721" t="s">
        <v>40</v>
      </c>
      <c r="DK19" s="2725"/>
      <c r="DL19" s="154"/>
    </row>
    <row r="20" spans="1:164" ht="12.75">
      <c r="B20" s="157"/>
      <c r="C20" s="2384" t="s">
        <v>956</v>
      </c>
      <c r="D20" s="2384"/>
      <c r="E20" s="2384"/>
      <c r="F20" s="2384"/>
      <c r="G20" s="2384"/>
      <c r="H20" s="2384"/>
      <c r="I20" s="2384"/>
      <c r="J20" s="2384"/>
      <c r="K20" s="2384"/>
      <c r="L20" s="2384"/>
      <c r="M20" s="2384"/>
      <c r="N20" s="2384"/>
      <c r="O20" s="2384"/>
      <c r="P20" s="2384"/>
      <c r="Q20" s="2384"/>
      <c r="R20" s="2384"/>
      <c r="S20" s="2384"/>
      <c r="T20" s="2384"/>
      <c r="U20" s="2384"/>
      <c r="V20" s="2384"/>
      <c r="W20" s="2384"/>
      <c r="X20" s="2384"/>
      <c r="Y20" s="2384"/>
      <c r="Z20" s="2384"/>
      <c r="AA20" s="2384"/>
      <c r="AB20" s="2384"/>
      <c r="AC20" s="2384"/>
      <c r="AD20" s="2384"/>
      <c r="AE20" s="2384"/>
      <c r="AF20" s="2384"/>
      <c r="AG20" s="2384"/>
      <c r="AH20" s="2384"/>
      <c r="AI20" s="2384"/>
      <c r="AJ20" s="2384"/>
      <c r="AK20" s="2384"/>
      <c r="AL20" s="2384"/>
      <c r="AM20" s="2384"/>
      <c r="AN20" s="2385"/>
      <c r="AO20" s="2354">
        <v>5272</v>
      </c>
      <c r="AP20" s="2355"/>
      <c r="AQ20" s="2355"/>
      <c r="AR20" s="2355"/>
      <c r="AS20" s="2711"/>
      <c r="AT20" s="2716" t="s">
        <v>39</v>
      </c>
      <c r="AU20" s="2717"/>
      <c r="AV20" s="2710">
        <v>6731</v>
      </c>
      <c r="AW20" s="2710"/>
      <c r="AX20" s="2710"/>
      <c r="AY20" s="2710"/>
      <c r="AZ20" s="2710"/>
      <c r="BA20" s="2710"/>
      <c r="BB20" s="2710"/>
      <c r="BC20" s="2710"/>
      <c r="BD20" s="2710"/>
      <c r="BE20" s="2710"/>
      <c r="BF20" s="2710"/>
      <c r="BG20" s="2710"/>
      <c r="BH20" s="2710"/>
      <c r="BI20" s="2710"/>
      <c r="BJ20" s="2710"/>
      <c r="BK20" s="2710"/>
      <c r="BL20" s="2710"/>
      <c r="BM20" s="2710"/>
      <c r="BN20" s="2710"/>
      <c r="BO20" s="2710"/>
      <c r="BP20" s="2710"/>
      <c r="BQ20" s="2710"/>
      <c r="BR20" s="2710"/>
      <c r="BS20" s="2710"/>
      <c r="BT20" s="2710"/>
      <c r="BU20" s="2710"/>
      <c r="BV20" s="2710"/>
      <c r="BW20" s="2710"/>
      <c r="BX20" s="2710"/>
      <c r="BY20" s="2710"/>
      <c r="BZ20" s="2440" t="s">
        <v>40</v>
      </c>
      <c r="CA20" s="2720"/>
      <c r="CB20" s="2437" t="s">
        <v>39</v>
      </c>
      <c r="CC20" s="2438"/>
      <c r="CD20" s="2710">
        <v>0</v>
      </c>
      <c r="CE20" s="2710"/>
      <c r="CF20" s="2710"/>
      <c r="CG20" s="2710"/>
      <c r="CH20" s="2710"/>
      <c r="CI20" s="2710"/>
      <c r="CJ20" s="2710"/>
      <c r="CK20" s="2710"/>
      <c r="CL20" s="2710"/>
      <c r="CM20" s="2710"/>
      <c r="CN20" s="2710"/>
      <c r="CO20" s="2710"/>
      <c r="CP20" s="2710"/>
      <c r="CQ20" s="2710"/>
      <c r="CR20" s="2710"/>
      <c r="CS20" s="2710"/>
      <c r="CT20" s="2710"/>
      <c r="CU20" s="2710"/>
      <c r="CV20" s="2710"/>
      <c r="CW20" s="2710"/>
      <c r="CX20" s="2710"/>
      <c r="CY20" s="2710"/>
      <c r="CZ20" s="2710"/>
      <c r="DA20" s="2710"/>
      <c r="DB20" s="2710"/>
      <c r="DC20" s="2710"/>
      <c r="DD20" s="2710"/>
      <c r="DE20" s="2710"/>
      <c r="DF20" s="2710"/>
      <c r="DG20" s="2710"/>
      <c r="DH20" s="2710"/>
      <c r="DI20" s="2710"/>
      <c r="DJ20" s="2440" t="s">
        <v>40</v>
      </c>
      <c r="DK20" s="2715"/>
      <c r="DL20" s="154"/>
    </row>
    <row r="21" spans="1:164" ht="26.25" customHeight="1">
      <c r="B21" s="157"/>
      <c r="C21" s="2384" t="s">
        <v>957</v>
      </c>
      <c r="D21" s="2384"/>
      <c r="E21" s="2384"/>
      <c r="F21" s="2384"/>
      <c r="G21" s="2384"/>
      <c r="H21" s="2384"/>
      <c r="I21" s="2384"/>
      <c r="J21" s="2384"/>
      <c r="K21" s="2384"/>
      <c r="L21" s="2384"/>
      <c r="M21" s="2384"/>
      <c r="N21" s="2384"/>
      <c r="O21" s="2384"/>
      <c r="P21" s="2384"/>
      <c r="Q21" s="2384"/>
      <c r="R21" s="2384"/>
      <c r="S21" s="2384"/>
      <c r="T21" s="2384"/>
      <c r="U21" s="2384"/>
      <c r="V21" s="2384"/>
      <c r="W21" s="2384"/>
      <c r="X21" s="2384"/>
      <c r="Y21" s="2384"/>
      <c r="Z21" s="2384"/>
      <c r="AA21" s="2384"/>
      <c r="AB21" s="2384"/>
      <c r="AC21" s="2384"/>
      <c r="AD21" s="2384"/>
      <c r="AE21" s="2384"/>
      <c r="AF21" s="2384"/>
      <c r="AG21" s="2384"/>
      <c r="AH21" s="2384"/>
      <c r="AI21" s="2384"/>
      <c r="AJ21" s="2384"/>
      <c r="AK21" s="2384"/>
      <c r="AL21" s="2384"/>
      <c r="AM21" s="2384"/>
      <c r="AN21" s="2385"/>
      <c r="AO21" s="2354">
        <v>5273</v>
      </c>
      <c r="AP21" s="2355"/>
      <c r="AQ21" s="2355"/>
      <c r="AR21" s="2355"/>
      <c r="AS21" s="2711"/>
      <c r="AT21" s="2716" t="s">
        <v>39</v>
      </c>
      <c r="AU21" s="2717"/>
      <c r="AV21" s="2710">
        <v>20198</v>
      </c>
      <c r="AW21" s="2710"/>
      <c r="AX21" s="2710"/>
      <c r="AY21" s="2710"/>
      <c r="AZ21" s="2710"/>
      <c r="BA21" s="2710"/>
      <c r="BB21" s="2710"/>
      <c r="BC21" s="2710"/>
      <c r="BD21" s="2710"/>
      <c r="BE21" s="2710"/>
      <c r="BF21" s="2710"/>
      <c r="BG21" s="2710"/>
      <c r="BH21" s="2710"/>
      <c r="BI21" s="2710"/>
      <c r="BJ21" s="2710"/>
      <c r="BK21" s="2710"/>
      <c r="BL21" s="2710"/>
      <c r="BM21" s="2710"/>
      <c r="BN21" s="2710"/>
      <c r="BO21" s="2710"/>
      <c r="BP21" s="2710"/>
      <c r="BQ21" s="2710"/>
      <c r="BR21" s="2710"/>
      <c r="BS21" s="2710"/>
      <c r="BT21" s="2710"/>
      <c r="BU21" s="2710"/>
      <c r="BV21" s="2710"/>
      <c r="BW21" s="2710"/>
      <c r="BX21" s="2710"/>
      <c r="BY21" s="2710"/>
      <c r="BZ21" s="241" t="s">
        <v>40</v>
      </c>
      <c r="CA21" s="252"/>
      <c r="CB21" s="2718" t="s">
        <v>39</v>
      </c>
      <c r="CC21" s="2719"/>
      <c r="CD21" s="1276">
        <v>6629</v>
      </c>
      <c r="CE21" s="1276"/>
      <c r="CF21" s="1276"/>
      <c r="CG21" s="1276"/>
      <c r="CH21" s="1276"/>
      <c r="CI21" s="1276"/>
      <c r="CJ21" s="1276"/>
      <c r="CK21" s="1276"/>
      <c r="CL21" s="1276"/>
      <c r="CM21" s="1276"/>
      <c r="CN21" s="1276"/>
      <c r="CO21" s="1276"/>
      <c r="CP21" s="1276"/>
      <c r="CQ21" s="1276"/>
      <c r="CR21" s="1276"/>
      <c r="CS21" s="1276"/>
      <c r="CT21" s="1276"/>
      <c r="CU21" s="1276"/>
      <c r="CV21" s="1276"/>
      <c r="CW21" s="1276"/>
      <c r="CX21" s="1276"/>
      <c r="CY21" s="1276"/>
      <c r="CZ21" s="1276"/>
      <c r="DA21" s="1276"/>
      <c r="DB21" s="1276"/>
      <c r="DC21" s="1276"/>
      <c r="DD21" s="1276"/>
      <c r="DE21" s="1276"/>
      <c r="DF21" s="1276"/>
      <c r="DG21" s="1276"/>
      <c r="DH21" s="1276"/>
      <c r="DI21" s="1276"/>
      <c r="DJ21" s="2713" t="s">
        <v>40</v>
      </c>
      <c r="DK21" s="2714"/>
      <c r="DL21" s="154"/>
    </row>
    <row r="22" spans="1:164" ht="53.25" customHeight="1">
      <c r="B22" s="157"/>
      <c r="C22" s="2384" t="s">
        <v>958</v>
      </c>
      <c r="D22" s="2384"/>
      <c r="E22" s="2384"/>
      <c r="F22" s="2384"/>
      <c r="G22" s="2384"/>
      <c r="H22" s="2384"/>
      <c r="I22" s="2384"/>
      <c r="J22" s="2384"/>
      <c r="K22" s="2384"/>
      <c r="L22" s="2384"/>
      <c r="M22" s="2384"/>
      <c r="N22" s="2384"/>
      <c r="O22" s="2384"/>
      <c r="P22" s="2384"/>
      <c r="Q22" s="2384"/>
      <c r="R22" s="2384"/>
      <c r="S22" s="2384"/>
      <c r="T22" s="2384"/>
      <c r="U22" s="2384"/>
      <c r="V22" s="2384"/>
      <c r="W22" s="2384"/>
      <c r="X22" s="2384"/>
      <c r="Y22" s="2384"/>
      <c r="Z22" s="2384"/>
      <c r="AA22" s="2384"/>
      <c r="AB22" s="2384"/>
      <c r="AC22" s="2384"/>
      <c r="AD22" s="2384"/>
      <c r="AE22" s="2384"/>
      <c r="AF22" s="2384"/>
      <c r="AG22" s="2384"/>
      <c r="AH22" s="2384"/>
      <c r="AI22" s="2384"/>
      <c r="AJ22" s="2384"/>
      <c r="AK22" s="2384"/>
      <c r="AL22" s="2384"/>
      <c r="AM22" s="2384"/>
      <c r="AN22" s="2385"/>
      <c r="AO22" s="2354">
        <v>5274</v>
      </c>
      <c r="AP22" s="2355"/>
      <c r="AQ22" s="2355"/>
      <c r="AR22" s="2355"/>
      <c r="AS22" s="2711"/>
      <c r="AT22" s="2712" t="s">
        <v>39</v>
      </c>
      <c r="AU22" s="2438"/>
      <c r="AV22" s="2710">
        <v>18774</v>
      </c>
      <c r="AW22" s="2710"/>
      <c r="AX22" s="2710"/>
      <c r="AY22" s="2710"/>
      <c r="AZ22" s="2710"/>
      <c r="BA22" s="2710"/>
      <c r="BB22" s="2710"/>
      <c r="BC22" s="2710"/>
      <c r="BD22" s="2710"/>
      <c r="BE22" s="2710"/>
      <c r="BF22" s="2710"/>
      <c r="BG22" s="2710"/>
      <c r="BH22" s="2710"/>
      <c r="BI22" s="2710"/>
      <c r="BJ22" s="2710"/>
      <c r="BK22" s="2710"/>
      <c r="BL22" s="2710"/>
      <c r="BM22" s="2710"/>
      <c r="BN22" s="2710"/>
      <c r="BO22" s="2710"/>
      <c r="BP22" s="2710"/>
      <c r="BQ22" s="2710"/>
      <c r="BR22" s="2710"/>
      <c r="BS22" s="2710"/>
      <c r="BT22" s="2710"/>
      <c r="BU22" s="2710"/>
      <c r="BV22" s="2710"/>
      <c r="BW22" s="2710"/>
      <c r="BX22" s="2710"/>
      <c r="BY22" s="2710"/>
      <c r="BZ22" s="241" t="s">
        <v>40</v>
      </c>
      <c r="CA22" s="252"/>
      <c r="CB22" s="2437" t="s">
        <v>39</v>
      </c>
      <c r="CC22" s="2438"/>
      <c r="CD22" s="2710">
        <v>3417</v>
      </c>
      <c r="CE22" s="2710"/>
      <c r="CF22" s="2710"/>
      <c r="CG22" s="2710"/>
      <c r="CH22" s="2710"/>
      <c r="CI22" s="2710"/>
      <c r="CJ22" s="2710"/>
      <c r="CK22" s="2710"/>
      <c r="CL22" s="2710"/>
      <c r="CM22" s="2710"/>
      <c r="CN22" s="2710"/>
      <c r="CO22" s="2710"/>
      <c r="CP22" s="2710"/>
      <c r="CQ22" s="2710"/>
      <c r="CR22" s="2710"/>
      <c r="CS22" s="2710"/>
      <c r="CT22" s="2710"/>
      <c r="CU22" s="2710"/>
      <c r="CV22" s="2710"/>
      <c r="CW22" s="2710"/>
      <c r="CX22" s="2710"/>
      <c r="CY22" s="2710"/>
      <c r="CZ22" s="2710"/>
      <c r="DA22" s="2710"/>
      <c r="DB22" s="2710"/>
      <c r="DC22" s="2710"/>
      <c r="DD22" s="2710"/>
      <c r="DE22" s="2710"/>
      <c r="DF22" s="2710"/>
      <c r="DG22" s="2710"/>
      <c r="DH22" s="2710"/>
      <c r="DI22" s="2710"/>
      <c r="DJ22" s="2440" t="s">
        <v>40</v>
      </c>
      <c r="DK22" s="2715"/>
      <c r="DL22" s="154"/>
    </row>
    <row r="23" spans="1:164" ht="27" customHeight="1">
      <c r="B23" s="157"/>
      <c r="C23" s="2384" t="s">
        <v>952</v>
      </c>
      <c r="D23" s="2384"/>
      <c r="E23" s="2384"/>
      <c r="F23" s="2384"/>
      <c r="G23" s="2384"/>
      <c r="H23" s="2384"/>
      <c r="I23" s="2384"/>
      <c r="J23" s="2384"/>
      <c r="K23" s="2384"/>
      <c r="L23" s="2384"/>
      <c r="M23" s="2384"/>
      <c r="N23" s="2384"/>
      <c r="O23" s="2384"/>
      <c r="P23" s="2384"/>
      <c r="Q23" s="2384"/>
      <c r="R23" s="2384"/>
      <c r="S23" s="2384"/>
      <c r="T23" s="2384"/>
      <c r="U23" s="2384"/>
      <c r="V23" s="2384"/>
      <c r="W23" s="2384"/>
      <c r="X23" s="2384"/>
      <c r="Y23" s="2384"/>
      <c r="Z23" s="2384"/>
      <c r="AA23" s="2384"/>
      <c r="AB23" s="2384"/>
      <c r="AC23" s="2384"/>
      <c r="AD23" s="2384"/>
      <c r="AE23" s="2384"/>
      <c r="AF23" s="2384"/>
      <c r="AG23" s="2384"/>
      <c r="AH23" s="2384"/>
      <c r="AI23" s="2384"/>
      <c r="AJ23" s="2384"/>
      <c r="AK23" s="2384"/>
      <c r="AL23" s="2384"/>
      <c r="AM23" s="2384"/>
      <c r="AN23" s="2385"/>
      <c r="AO23" s="2354">
        <v>5275</v>
      </c>
      <c r="AP23" s="2355"/>
      <c r="AQ23" s="2355"/>
      <c r="AR23" s="2355"/>
      <c r="AS23" s="2711"/>
      <c r="AT23" s="2712" t="s">
        <v>39</v>
      </c>
      <c r="AU23" s="2438"/>
      <c r="AV23" s="2710">
        <v>0</v>
      </c>
      <c r="AW23" s="2710"/>
      <c r="AX23" s="2710"/>
      <c r="AY23" s="2710"/>
      <c r="AZ23" s="2710"/>
      <c r="BA23" s="2710"/>
      <c r="BB23" s="2710"/>
      <c r="BC23" s="2710"/>
      <c r="BD23" s="2710"/>
      <c r="BE23" s="2710"/>
      <c r="BF23" s="2710"/>
      <c r="BG23" s="2710"/>
      <c r="BH23" s="2710"/>
      <c r="BI23" s="2710"/>
      <c r="BJ23" s="2710"/>
      <c r="BK23" s="2710"/>
      <c r="BL23" s="2710"/>
      <c r="BM23" s="2710"/>
      <c r="BN23" s="2710"/>
      <c r="BO23" s="2710"/>
      <c r="BP23" s="2710"/>
      <c r="BQ23" s="2710"/>
      <c r="BR23" s="2710"/>
      <c r="BS23" s="2710"/>
      <c r="BT23" s="2710"/>
      <c r="BU23" s="2710"/>
      <c r="BV23" s="2710"/>
      <c r="BW23" s="2710"/>
      <c r="BX23" s="2710"/>
      <c r="BY23" s="2710"/>
      <c r="BZ23" s="241" t="s">
        <v>40</v>
      </c>
      <c r="CA23" s="252"/>
      <c r="CB23" s="2437" t="s">
        <v>39</v>
      </c>
      <c r="CC23" s="2438"/>
      <c r="CD23" s="2710">
        <v>5</v>
      </c>
      <c r="CE23" s="2710"/>
      <c r="CF23" s="2710"/>
      <c r="CG23" s="2710"/>
      <c r="CH23" s="2710"/>
      <c r="CI23" s="2710"/>
      <c r="CJ23" s="2710"/>
      <c r="CK23" s="2710"/>
      <c r="CL23" s="2710"/>
      <c r="CM23" s="2710"/>
      <c r="CN23" s="2710"/>
      <c r="CO23" s="2710"/>
      <c r="CP23" s="2710"/>
      <c r="CQ23" s="2710"/>
      <c r="CR23" s="2710"/>
      <c r="CS23" s="2710"/>
      <c r="CT23" s="2710"/>
      <c r="CU23" s="2710"/>
      <c r="CV23" s="2710"/>
      <c r="CW23" s="2710"/>
      <c r="CX23" s="2710"/>
      <c r="CY23" s="2710"/>
      <c r="CZ23" s="2710"/>
      <c r="DA23" s="2710"/>
      <c r="DB23" s="2710"/>
      <c r="DC23" s="2710"/>
      <c r="DD23" s="2710"/>
      <c r="DE23" s="2710"/>
      <c r="DF23" s="2710"/>
      <c r="DG23" s="2710"/>
      <c r="DH23" s="2710"/>
      <c r="DI23" s="2710"/>
      <c r="DJ23" s="2440" t="s">
        <v>40</v>
      </c>
      <c r="DK23" s="2715"/>
      <c r="DL23" s="154"/>
    </row>
    <row r="24" spans="1:164" ht="13.5" customHeight="1" thickBot="1">
      <c r="B24" s="253"/>
      <c r="C24" s="2703" t="s">
        <v>953</v>
      </c>
      <c r="D24" s="2703"/>
      <c r="E24" s="2703"/>
      <c r="F24" s="2703"/>
      <c r="G24" s="2703"/>
      <c r="H24" s="2703"/>
      <c r="I24" s="2703"/>
      <c r="J24" s="2703"/>
      <c r="K24" s="2703"/>
      <c r="L24" s="2703"/>
      <c r="M24" s="2703"/>
      <c r="N24" s="2703"/>
      <c r="O24" s="2703"/>
      <c r="P24" s="2703"/>
      <c r="Q24" s="2703"/>
      <c r="R24" s="2703"/>
      <c r="S24" s="2703"/>
      <c r="T24" s="2703"/>
      <c r="U24" s="2703"/>
      <c r="V24" s="2703"/>
      <c r="W24" s="2703"/>
      <c r="X24" s="2703"/>
      <c r="Y24" s="2703"/>
      <c r="Z24" s="2703"/>
      <c r="AA24" s="2703"/>
      <c r="AB24" s="2703"/>
      <c r="AC24" s="2703"/>
      <c r="AD24" s="2703"/>
      <c r="AE24" s="2703"/>
      <c r="AF24" s="2703"/>
      <c r="AG24" s="2703"/>
      <c r="AH24" s="2703"/>
      <c r="AI24" s="2703"/>
      <c r="AJ24" s="2703"/>
      <c r="AK24" s="2703"/>
      <c r="AL24" s="2703"/>
      <c r="AM24" s="2703"/>
      <c r="AN24" s="2704"/>
      <c r="AO24" s="2395">
        <v>5276</v>
      </c>
      <c r="AP24" s="2396"/>
      <c r="AQ24" s="2396"/>
      <c r="AR24" s="2396"/>
      <c r="AS24" s="2705"/>
      <c r="AT24" s="2706" t="s">
        <v>39</v>
      </c>
      <c r="AU24" s="2707"/>
      <c r="AV24" s="2700">
        <v>49</v>
      </c>
      <c r="AW24" s="2700"/>
      <c r="AX24" s="2700"/>
      <c r="AY24" s="2700"/>
      <c r="AZ24" s="2700"/>
      <c r="BA24" s="2700"/>
      <c r="BB24" s="2700"/>
      <c r="BC24" s="2700"/>
      <c r="BD24" s="2700"/>
      <c r="BE24" s="2700"/>
      <c r="BF24" s="2700"/>
      <c r="BG24" s="2700"/>
      <c r="BH24" s="2700"/>
      <c r="BI24" s="2700"/>
      <c r="BJ24" s="2700"/>
      <c r="BK24" s="2700"/>
      <c r="BL24" s="2700"/>
      <c r="BM24" s="2700"/>
      <c r="BN24" s="2700"/>
      <c r="BO24" s="2700"/>
      <c r="BP24" s="2700"/>
      <c r="BQ24" s="2700"/>
      <c r="BR24" s="2700"/>
      <c r="BS24" s="2700"/>
      <c r="BT24" s="2700"/>
      <c r="BU24" s="2700"/>
      <c r="BV24" s="2700"/>
      <c r="BW24" s="2700"/>
      <c r="BX24" s="2700"/>
      <c r="BY24" s="2700"/>
      <c r="BZ24" s="2701" t="s">
        <v>40</v>
      </c>
      <c r="CA24" s="2708"/>
      <c r="CB24" s="2709" t="s">
        <v>39</v>
      </c>
      <c r="CC24" s="2707"/>
      <c r="CD24" s="2700">
        <v>455</v>
      </c>
      <c r="CE24" s="2700"/>
      <c r="CF24" s="2700"/>
      <c r="CG24" s="2700"/>
      <c r="CH24" s="2700"/>
      <c r="CI24" s="2700"/>
      <c r="CJ24" s="2700"/>
      <c r="CK24" s="2700"/>
      <c r="CL24" s="2700"/>
      <c r="CM24" s="2700"/>
      <c r="CN24" s="2700"/>
      <c r="CO24" s="2700"/>
      <c r="CP24" s="2700"/>
      <c r="CQ24" s="2700"/>
      <c r="CR24" s="2700"/>
      <c r="CS24" s="2700"/>
      <c r="CT24" s="2700"/>
      <c r="CU24" s="2700"/>
      <c r="CV24" s="2700"/>
      <c r="CW24" s="2700"/>
      <c r="CX24" s="2700"/>
      <c r="CY24" s="2700"/>
      <c r="CZ24" s="2700"/>
      <c r="DA24" s="2700"/>
      <c r="DB24" s="2700"/>
      <c r="DC24" s="2700"/>
      <c r="DD24" s="2700"/>
      <c r="DE24" s="2700"/>
      <c r="DF24" s="2700"/>
      <c r="DG24" s="2700"/>
      <c r="DH24" s="2700"/>
      <c r="DI24" s="2700"/>
      <c r="DJ24" s="2701" t="s">
        <v>40</v>
      </c>
      <c r="DK24" s="2702"/>
      <c r="DL24" s="154"/>
    </row>
    <row r="25" spans="1:164" s="106" customFormat="1" ht="12.75" customHeight="1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>
      <c r="A26" s="588"/>
      <c r="B26" s="109"/>
      <c r="C26" s="109"/>
      <c r="D26" s="109"/>
      <c r="E26" s="109"/>
      <c r="F26" s="1392" t="s">
        <v>431</v>
      </c>
      <c r="G26" s="1392"/>
      <c r="H26" s="1392"/>
      <c r="I26" s="1392"/>
      <c r="J26" s="1392"/>
      <c r="K26" s="1392"/>
      <c r="L26" s="1392"/>
      <c r="M26" s="1392"/>
      <c r="N26" s="1392"/>
      <c r="O26" s="1392"/>
      <c r="P26" s="1392"/>
      <c r="Q26" s="1392"/>
      <c r="R26" s="1392"/>
      <c r="S26" s="1392"/>
      <c r="T26" s="1392"/>
      <c r="U26" s="1392"/>
      <c r="V26" s="1392"/>
      <c r="W26" s="1392"/>
      <c r="X26" s="1392"/>
      <c r="Y26" s="1392"/>
      <c r="Z26" s="1392"/>
      <c r="AA26" s="1392"/>
      <c r="AB26" s="1392"/>
      <c r="AC26" s="1392"/>
      <c r="AD26" s="1392"/>
      <c r="AE26" s="1392"/>
      <c r="AF26" s="1392"/>
      <c r="AG26" s="1392"/>
      <c r="AH26" s="1392"/>
      <c r="AI26" s="1392"/>
      <c r="AJ26" s="1392"/>
      <c r="AK26" s="1392"/>
      <c r="AL26" s="1392"/>
      <c r="AM26" s="1392"/>
      <c r="AN26" s="1392"/>
      <c r="AO26" s="1392"/>
      <c r="AP26" s="1392"/>
      <c r="AQ26" s="1392"/>
      <c r="AR26" s="1392"/>
      <c r="AS26" s="1392"/>
      <c r="AT26" s="1392"/>
      <c r="AU26" s="1392"/>
      <c r="AV26" s="1392"/>
      <c r="AW26" s="1392"/>
      <c r="AX26" s="1392"/>
      <c r="AY26" s="1392"/>
      <c r="AZ26" s="1392"/>
      <c r="BA26" s="1392"/>
      <c r="BB26" s="1392"/>
      <c r="BC26" s="1392"/>
      <c r="BD26" s="1392"/>
      <c r="BE26" s="1392"/>
      <c r="BF26" s="1392"/>
      <c r="BG26" s="1392"/>
      <c r="BH26" s="1392"/>
      <c r="BI26" s="1392"/>
      <c r="BJ26" s="1392"/>
      <c r="BK26" s="1392"/>
      <c r="BL26" s="1392"/>
      <c r="BM26" s="1392"/>
      <c r="BN26" s="1392"/>
      <c r="BO26" s="1392"/>
      <c r="BP26" s="1392"/>
      <c r="BQ26" s="1392"/>
      <c r="BR26" s="1392"/>
      <c r="BS26" s="1392"/>
      <c r="BT26" s="1392"/>
      <c r="BU26" s="1392"/>
      <c r="BV26" s="1392"/>
      <c r="BW26" s="1392"/>
      <c r="BX26" s="1392"/>
      <c r="BY26" s="1392"/>
      <c r="BZ26" s="1392"/>
      <c r="CA26" s="1392"/>
      <c r="CB26" s="1392"/>
      <c r="CC26" s="1392"/>
      <c r="CD26" s="1392"/>
      <c r="CE26" s="1392"/>
      <c r="CF26" s="1392"/>
      <c r="CG26" s="1392"/>
      <c r="CH26" s="1392"/>
      <c r="CI26" s="1392"/>
      <c r="CJ26" s="1392"/>
      <c r="CK26" s="1392"/>
      <c r="CL26" s="1392"/>
      <c r="CM26" s="1392"/>
      <c r="CN26" s="1392"/>
      <c r="CO26" s="1392"/>
      <c r="CP26" s="1392"/>
      <c r="CQ26" s="1392"/>
      <c r="CR26" s="1392"/>
      <c r="CS26" s="1392"/>
      <c r="CT26" s="1392"/>
      <c r="CU26" s="1392"/>
      <c r="CV26" s="1392"/>
      <c r="CW26" s="1392"/>
      <c r="CX26" s="1392"/>
      <c r="CY26" s="1392"/>
      <c r="CZ26" s="1392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>
      <c r="A27" s="592"/>
      <c r="B27" s="110"/>
      <c r="C27" s="110"/>
      <c r="D27" s="110"/>
      <c r="E27" s="110"/>
      <c r="F27" s="1392" t="s">
        <v>432</v>
      </c>
      <c r="G27" s="1392"/>
      <c r="H27" s="1392"/>
      <c r="I27" s="1392"/>
      <c r="J27" s="1392"/>
      <c r="K27" s="1392"/>
      <c r="L27" s="1392"/>
      <c r="M27" s="1392"/>
      <c r="N27" s="1392"/>
      <c r="O27" s="1392"/>
      <c r="P27" s="1392"/>
      <c r="Q27" s="1392"/>
      <c r="R27" s="1392"/>
      <c r="S27" s="1392"/>
      <c r="T27" s="1392"/>
      <c r="U27" s="1392"/>
      <c r="V27" s="1392"/>
      <c r="W27" s="1392"/>
      <c r="X27" s="1392"/>
      <c r="Y27" s="1392"/>
      <c r="Z27" s="1392"/>
      <c r="AA27" s="1392"/>
      <c r="AB27" s="1392"/>
      <c r="AC27" s="1392"/>
      <c r="AD27" s="1392"/>
      <c r="AE27" s="1392"/>
      <c r="AF27" s="1392"/>
      <c r="AG27" s="1392"/>
      <c r="AH27" s="1392"/>
      <c r="AI27" s="1392"/>
      <c r="AJ27" s="1392"/>
      <c r="AK27" s="1392"/>
      <c r="AL27" s="1392"/>
      <c r="AM27" s="1392"/>
      <c r="AN27" s="1392"/>
      <c r="AO27" s="1392"/>
      <c r="AP27" s="1392"/>
      <c r="AQ27" s="1392"/>
      <c r="AR27" s="1392"/>
      <c r="AS27" s="1392"/>
      <c r="AT27" s="1392"/>
      <c r="AU27" s="1392"/>
      <c r="AV27" s="1392"/>
      <c r="AW27" s="1392"/>
      <c r="AX27" s="1392"/>
      <c r="AY27" s="1392"/>
      <c r="AZ27" s="1392"/>
      <c r="BA27" s="1392"/>
      <c r="BB27" s="1392"/>
      <c r="BC27" s="1392"/>
      <c r="BD27" s="1392"/>
      <c r="BE27" s="1392"/>
      <c r="BF27" s="1392"/>
      <c r="BG27" s="1392"/>
      <c r="BH27" s="1392"/>
      <c r="BI27" s="1392"/>
      <c r="BJ27" s="1392"/>
      <c r="BK27" s="1392"/>
      <c r="BL27" s="1392"/>
      <c r="BM27" s="1392"/>
      <c r="BN27" s="1392"/>
      <c r="BO27" s="1392"/>
      <c r="BP27" s="1392"/>
      <c r="BQ27" s="1392"/>
      <c r="BR27" s="1392"/>
      <c r="BS27" s="1392"/>
      <c r="BT27" s="1392"/>
      <c r="BU27" s="1392"/>
      <c r="BV27" s="1392"/>
      <c r="BW27" s="1392"/>
      <c r="BX27" s="1392"/>
      <c r="BY27" s="1392"/>
      <c r="BZ27" s="1392"/>
      <c r="CA27" s="1392"/>
      <c r="CB27" s="1392"/>
      <c r="CC27" s="1392"/>
      <c r="CD27" s="1392"/>
      <c r="CE27" s="1392"/>
      <c r="CF27" s="1392"/>
      <c r="CG27" s="1392"/>
      <c r="CH27" s="1392"/>
      <c r="CI27" s="1392"/>
      <c r="CJ27" s="1392"/>
      <c r="CK27" s="1392"/>
      <c r="CL27" s="1392"/>
      <c r="CM27" s="1392"/>
      <c r="CN27" s="1392"/>
      <c r="CO27" s="1392"/>
      <c r="CP27" s="1392"/>
      <c r="CQ27" s="1392"/>
      <c r="CR27" s="1392"/>
      <c r="CS27" s="1392"/>
      <c r="CT27" s="1392"/>
      <c r="CU27" s="1392"/>
      <c r="CV27" s="1392"/>
      <c r="CW27" s="1392"/>
      <c r="CX27" s="1392"/>
      <c r="CY27" s="1392"/>
      <c r="CZ27" s="1392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>
      <c r="A28" s="587"/>
    </row>
    <row r="29" spans="1:164" s="45" customFormat="1" ht="12.75" customHeight="1">
      <c r="A29" s="587"/>
    </row>
    <row r="30" spans="1:164" s="102" customFormat="1" ht="12.75" customHeight="1">
      <c r="A30" s="593"/>
    </row>
  </sheetData>
  <sheetProtection password="CF7A" sheet="1" objects="1" scenarios="1" formatCells="0" formatColumns="0" autoFilter="0"/>
  <mergeCells count="99">
    <mergeCell ref="B3:DL3"/>
    <mergeCell ref="B4:DK4"/>
    <mergeCell ref="B6:AN7"/>
    <mergeCell ref="AO6:AS7"/>
    <mergeCell ref="BN6:BS6"/>
    <mergeCell ref="CV6:DA6"/>
    <mergeCell ref="BW6:BY6"/>
    <mergeCell ref="DE6:DG6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/>
  <cols>
    <col min="1" max="1" width="11.85546875" style="697" hidden="1" customWidth="1"/>
    <col min="2" max="16384" width="0.85546875" style="154"/>
  </cols>
  <sheetData>
    <row r="1" spans="1:169" s="205" customFormat="1" ht="15.75" customHeight="1">
      <c r="A1" s="700"/>
      <c r="FM1" s="237"/>
    </row>
    <row r="2" spans="1:169" s="708" customFormat="1" ht="15">
      <c r="A2" s="707"/>
      <c r="B2" s="2317" t="s">
        <v>88</v>
      </c>
      <c r="C2" s="2317"/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  <c r="P2" s="2317"/>
      <c r="Q2" s="2317"/>
      <c r="R2" s="2317"/>
      <c r="S2" s="2317"/>
      <c r="T2" s="2317"/>
      <c r="U2" s="2317"/>
      <c r="V2" s="2317"/>
      <c r="W2" s="2317"/>
      <c r="X2" s="2317"/>
      <c r="Y2" s="2317"/>
      <c r="Z2" s="2317"/>
      <c r="AA2" s="2317"/>
      <c r="AB2" s="2317"/>
      <c r="AC2" s="2317"/>
      <c r="AD2" s="2317"/>
      <c r="AE2" s="2317"/>
      <c r="AF2" s="2317"/>
      <c r="AG2" s="2317"/>
      <c r="AH2" s="2317"/>
      <c r="AI2" s="2317"/>
      <c r="AJ2" s="2317"/>
      <c r="AK2" s="2317"/>
      <c r="AL2" s="2317"/>
      <c r="AM2" s="2317"/>
      <c r="AN2" s="2317"/>
      <c r="AO2" s="2317"/>
      <c r="AP2" s="2317"/>
      <c r="AQ2" s="2317"/>
      <c r="AR2" s="2317"/>
      <c r="AS2" s="2317"/>
      <c r="AT2" s="2317"/>
      <c r="AU2" s="2317"/>
      <c r="AV2" s="2317"/>
      <c r="AW2" s="2317"/>
      <c r="AX2" s="2317"/>
      <c r="AY2" s="2317"/>
      <c r="AZ2" s="2317"/>
      <c r="BA2" s="2317"/>
      <c r="BB2" s="2317"/>
      <c r="BC2" s="2317"/>
      <c r="BD2" s="2317"/>
      <c r="BE2" s="2317"/>
      <c r="BF2" s="2317"/>
      <c r="BG2" s="2317"/>
      <c r="BH2" s="2317"/>
      <c r="BI2" s="2317"/>
      <c r="BJ2" s="2317"/>
      <c r="BK2" s="2317"/>
      <c r="BL2" s="2317"/>
      <c r="BM2" s="2317"/>
      <c r="BN2" s="2317"/>
      <c r="BO2" s="2317"/>
      <c r="BP2" s="2317"/>
      <c r="BQ2" s="2317"/>
      <c r="BR2" s="2317"/>
      <c r="BS2" s="2317"/>
      <c r="BT2" s="2317"/>
      <c r="BU2" s="2317"/>
      <c r="BV2" s="2317"/>
      <c r="BW2" s="2317"/>
      <c r="BX2" s="2317"/>
      <c r="BY2" s="2317"/>
      <c r="BZ2" s="2317"/>
      <c r="CA2" s="2317"/>
      <c r="CB2" s="2317"/>
      <c r="CC2" s="2317"/>
      <c r="CD2" s="2317"/>
      <c r="CE2" s="2317"/>
      <c r="CF2" s="2317"/>
      <c r="CG2" s="2317"/>
      <c r="CH2" s="2317"/>
      <c r="CI2" s="2317"/>
      <c r="CJ2" s="2317"/>
      <c r="CK2" s="2317"/>
      <c r="CL2" s="2317"/>
      <c r="CM2" s="2317"/>
      <c r="CN2" s="2317"/>
      <c r="CO2" s="2317"/>
      <c r="CP2" s="2317"/>
      <c r="CQ2" s="2317"/>
      <c r="CR2" s="2317"/>
      <c r="CS2" s="2317"/>
      <c r="CT2" s="2317"/>
      <c r="CU2" s="2317"/>
      <c r="CV2" s="2317"/>
      <c r="CW2" s="2317"/>
      <c r="CX2" s="2317"/>
      <c r="CY2" s="2317"/>
      <c r="CZ2" s="2317"/>
      <c r="DA2" s="2317"/>
      <c r="DB2" s="2317"/>
      <c r="DC2" s="2317"/>
      <c r="DD2" s="2317"/>
      <c r="DE2" s="2317"/>
      <c r="DF2" s="2317"/>
      <c r="DG2" s="2317"/>
      <c r="DH2" s="2317"/>
      <c r="DI2" s="2317"/>
      <c r="DJ2" s="2317"/>
      <c r="DK2" s="2317"/>
      <c r="DL2" s="2317"/>
      <c r="DM2" s="2317"/>
      <c r="DN2" s="2317"/>
      <c r="DO2" s="2317"/>
      <c r="DP2" s="2317"/>
      <c r="DQ2" s="2317"/>
      <c r="DR2" s="2317"/>
      <c r="DS2" s="2317"/>
      <c r="DT2" s="2317"/>
      <c r="DU2" s="2317"/>
      <c r="DV2" s="2317"/>
      <c r="DW2" s="2317"/>
      <c r="DX2" s="2317"/>
      <c r="DY2" s="2317"/>
      <c r="DZ2" s="2317"/>
    </row>
    <row r="3" spans="1:169" ht="12" customHeight="1" thickBot="1"/>
    <row r="4" spans="1:169" s="205" customFormat="1" ht="13.5" customHeight="1">
      <c r="A4" s="700"/>
      <c r="B4" s="2775" t="s">
        <v>26</v>
      </c>
      <c r="C4" s="2776"/>
      <c r="D4" s="2776"/>
      <c r="E4" s="2776"/>
      <c r="F4" s="2776"/>
      <c r="G4" s="2776"/>
      <c r="H4" s="2776"/>
      <c r="I4" s="2776"/>
      <c r="J4" s="2776"/>
      <c r="K4" s="2776"/>
      <c r="L4" s="2776"/>
      <c r="M4" s="2776"/>
      <c r="N4" s="2776"/>
      <c r="O4" s="2776"/>
      <c r="P4" s="2776"/>
      <c r="Q4" s="2776"/>
      <c r="R4" s="2776"/>
      <c r="S4" s="2776"/>
      <c r="T4" s="2776"/>
      <c r="U4" s="2776"/>
      <c r="V4" s="2776"/>
      <c r="W4" s="2776"/>
      <c r="X4" s="2776"/>
      <c r="Y4" s="2776"/>
      <c r="Z4" s="2776"/>
      <c r="AA4" s="2776"/>
      <c r="AB4" s="2776"/>
      <c r="AC4" s="2776"/>
      <c r="AD4" s="2776"/>
      <c r="AE4" s="2776"/>
      <c r="AF4" s="2776"/>
      <c r="AG4" s="2776"/>
      <c r="AH4" s="2776"/>
      <c r="AI4" s="2776"/>
      <c r="AJ4" s="2776"/>
      <c r="AK4" s="2776"/>
      <c r="AL4" s="2776"/>
      <c r="AM4" s="2776"/>
      <c r="AN4" s="2777"/>
      <c r="AO4" s="2784" t="s">
        <v>10</v>
      </c>
      <c r="AP4" s="2776"/>
      <c r="AQ4" s="2776"/>
      <c r="AR4" s="2776"/>
      <c r="AS4" s="2777"/>
      <c r="AT4" s="709"/>
      <c r="AU4" s="710"/>
      <c r="AV4" s="710"/>
      <c r="AW4" s="710"/>
      <c r="AX4" s="710" t="s">
        <v>89</v>
      </c>
      <c r="AY4" s="710"/>
      <c r="AZ4" s="565"/>
      <c r="BA4" s="565"/>
      <c r="BB4" s="1408" t="s">
        <v>989</v>
      </c>
      <c r="BC4" s="1408"/>
      <c r="BD4" s="1408"/>
      <c r="BE4" s="1408"/>
      <c r="BF4" s="1408"/>
      <c r="BG4" s="1408"/>
      <c r="BH4" s="1408"/>
      <c r="BI4" s="1408"/>
      <c r="BJ4" s="1408"/>
      <c r="BK4" s="1408"/>
      <c r="BL4" s="1408"/>
      <c r="BM4" s="1408"/>
      <c r="BN4" s="1408"/>
      <c r="BO4" s="1408"/>
      <c r="BP4" s="1408"/>
      <c r="BQ4" s="1408"/>
      <c r="BR4" s="1408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87" t="s">
        <v>989</v>
      </c>
      <c r="CF4" s="2787"/>
      <c r="CG4" s="2787"/>
      <c r="CH4" s="2787"/>
      <c r="CI4" s="2787"/>
      <c r="CJ4" s="2787"/>
      <c r="CK4" s="2787"/>
      <c r="CL4" s="2787"/>
      <c r="CM4" s="2787"/>
      <c r="CN4" s="2787"/>
      <c r="CO4" s="2787"/>
      <c r="CP4" s="2787"/>
      <c r="CQ4" s="2787"/>
      <c r="CR4" s="2787"/>
      <c r="CS4" s="2787"/>
      <c r="CT4" s="2787"/>
      <c r="CU4" s="2787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87" t="s">
        <v>989</v>
      </c>
      <c r="DH4" s="2787"/>
      <c r="DI4" s="2787"/>
      <c r="DJ4" s="2787"/>
      <c r="DK4" s="2787"/>
      <c r="DL4" s="2787"/>
      <c r="DM4" s="2787"/>
      <c r="DN4" s="2787"/>
      <c r="DO4" s="2787"/>
      <c r="DP4" s="2787"/>
      <c r="DQ4" s="2787"/>
      <c r="DR4" s="2787"/>
      <c r="DS4" s="2787"/>
      <c r="DT4" s="2787"/>
      <c r="DU4" s="2787"/>
      <c r="DV4" s="2787"/>
      <c r="DW4" s="2787"/>
      <c r="DX4" s="565"/>
      <c r="DY4" s="710"/>
      <c r="DZ4" s="712"/>
    </row>
    <row r="5" spans="1:169" s="205" customFormat="1" ht="14.25" customHeight="1">
      <c r="A5" s="700"/>
      <c r="B5" s="2778"/>
      <c r="C5" s="2779"/>
      <c r="D5" s="2779"/>
      <c r="E5" s="2779"/>
      <c r="F5" s="2779"/>
      <c r="G5" s="2779"/>
      <c r="H5" s="2779"/>
      <c r="I5" s="2779"/>
      <c r="J5" s="2779"/>
      <c r="K5" s="2779"/>
      <c r="L5" s="2779"/>
      <c r="M5" s="2779"/>
      <c r="N5" s="2779"/>
      <c r="O5" s="2779"/>
      <c r="P5" s="2779"/>
      <c r="Q5" s="2779"/>
      <c r="R5" s="2779"/>
      <c r="S5" s="2779"/>
      <c r="T5" s="2779"/>
      <c r="U5" s="2779"/>
      <c r="V5" s="2779"/>
      <c r="W5" s="2779"/>
      <c r="X5" s="2779"/>
      <c r="Y5" s="2779"/>
      <c r="Z5" s="2779"/>
      <c r="AA5" s="2779"/>
      <c r="AB5" s="2779"/>
      <c r="AC5" s="2779"/>
      <c r="AD5" s="2779"/>
      <c r="AE5" s="2779"/>
      <c r="AF5" s="2779"/>
      <c r="AG5" s="2779"/>
      <c r="AH5" s="2779"/>
      <c r="AI5" s="2779"/>
      <c r="AJ5" s="2779"/>
      <c r="AK5" s="2779"/>
      <c r="AL5" s="2779"/>
      <c r="AM5" s="2779"/>
      <c r="AN5" s="2780"/>
      <c r="AO5" s="2785"/>
      <c r="AP5" s="2779"/>
      <c r="AQ5" s="2779"/>
      <c r="AR5" s="2779"/>
      <c r="AS5" s="2780"/>
      <c r="AT5" s="713"/>
      <c r="BB5" s="2772">
        <v>20</v>
      </c>
      <c r="BC5" s="2772"/>
      <c r="BD5" s="2772"/>
      <c r="BE5" s="2772"/>
      <c r="BF5" s="1035" t="s">
        <v>1350</v>
      </c>
      <c r="BG5" s="1035"/>
      <c r="BH5" s="1035"/>
      <c r="BI5" s="1035"/>
      <c r="BJ5" s="205" t="s">
        <v>38</v>
      </c>
      <c r="BM5" s="2774" t="s">
        <v>438</v>
      </c>
      <c r="BN5" s="2774"/>
      <c r="BO5" s="2774"/>
      <c r="BV5" s="714"/>
      <c r="BW5" s="713"/>
      <c r="CE5" s="2772">
        <v>20</v>
      </c>
      <c r="CF5" s="2772"/>
      <c r="CG5" s="2772"/>
      <c r="CH5" s="2772"/>
      <c r="CI5" s="1035" t="s">
        <v>1351</v>
      </c>
      <c r="CJ5" s="1035"/>
      <c r="CK5" s="1035"/>
      <c r="CL5" s="1035"/>
      <c r="CM5" s="205" t="s">
        <v>38</v>
      </c>
      <c r="CP5" s="2774" t="s">
        <v>436</v>
      </c>
      <c r="CQ5" s="2774"/>
      <c r="CR5" s="2774"/>
      <c r="CY5" s="713"/>
      <c r="DG5" s="2772">
        <v>20</v>
      </c>
      <c r="DH5" s="2772"/>
      <c r="DI5" s="2772"/>
      <c r="DJ5" s="2772"/>
      <c r="DK5" s="1035" t="s">
        <v>1352</v>
      </c>
      <c r="DL5" s="1035"/>
      <c r="DM5" s="1035"/>
      <c r="DN5" s="1035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>
      <c r="A6" s="700"/>
      <c r="B6" s="2781"/>
      <c r="C6" s="2782"/>
      <c r="D6" s="2782"/>
      <c r="E6" s="2782"/>
      <c r="F6" s="2782"/>
      <c r="G6" s="2782"/>
      <c r="H6" s="2782"/>
      <c r="I6" s="2782"/>
      <c r="J6" s="2782"/>
      <c r="K6" s="2782"/>
      <c r="L6" s="2782"/>
      <c r="M6" s="2782"/>
      <c r="N6" s="2782"/>
      <c r="O6" s="2782"/>
      <c r="P6" s="2782"/>
      <c r="Q6" s="2782"/>
      <c r="R6" s="2782"/>
      <c r="S6" s="2782"/>
      <c r="T6" s="2782"/>
      <c r="U6" s="2782"/>
      <c r="V6" s="2782"/>
      <c r="W6" s="2782"/>
      <c r="X6" s="2782"/>
      <c r="Y6" s="2782"/>
      <c r="Z6" s="2782"/>
      <c r="AA6" s="2782"/>
      <c r="AB6" s="2782"/>
      <c r="AC6" s="2782"/>
      <c r="AD6" s="2782"/>
      <c r="AE6" s="2782"/>
      <c r="AF6" s="2782"/>
      <c r="AG6" s="2782"/>
      <c r="AH6" s="2782"/>
      <c r="AI6" s="2782"/>
      <c r="AJ6" s="2782"/>
      <c r="AK6" s="2782"/>
      <c r="AL6" s="2782"/>
      <c r="AM6" s="2782"/>
      <c r="AN6" s="2783"/>
      <c r="AO6" s="2786"/>
      <c r="AP6" s="2782"/>
      <c r="AQ6" s="2782"/>
      <c r="AR6" s="2782"/>
      <c r="AS6" s="2783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>
      <c r="A7" s="699" t="s">
        <v>1373</v>
      </c>
      <c r="B7" s="2765">
        <v>1</v>
      </c>
      <c r="C7" s="2551"/>
      <c r="D7" s="2551"/>
      <c r="E7" s="2551"/>
      <c r="F7" s="2551"/>
      <c r="G7" s="2551"/>
      <c r="H7" s="2551"/>
      <c r="I7" s="2551"/>
      <c r="J7" s="2551"/>
      <c r="K7" s="2551"/>
      <c r="L7" s="2551"/>
      <c r="M7" s="2551"/>
      <c r="N7" s="2551"/>
      <c r="O7" s="2551"/>
      <c r="P7" s="2551"/>
      <c r="Q7" s="2551"/>
      <c r="R7" s="2551"/>
      <c r="S7" s="2551"/>
      <c r="T7" s="2551"/>
      <c r="U7" s="2551"/>
      <c r="V7" s="2551"/>
      <c r="W7" s="2551"/>
      <c r="X7" s="2551"/>
      <c r="Y7" s="2551"/>
      <c r="Z7" s="2551"/>
      <c r="AA7" s="2551"/>
      <c r="AB7" s="2551"/>
      <c r="AC7" s="2551"/>
      <c r="AD7" s="2551"/>
      <c r="AE7" s="2551"/>
      <c r="AF7" s="2551"/>
      <c r="AG7" s="2551"/>
      <c r="AH7" s="2551"/>
      <c r="AI7" s="2551"/>
      <c r="AJ7" s="2551"/>
      <c r="AK7" s="2551"/>
      <c r="AL7" s="2551"/>
      <c r="AM7" s="2551"/>
      <c r="AN7" s="2559"/>
      <c r="AO7" s="2550">
        <v>2</v>
      </c>
      <c r="AP7" s="2551"/>
      <c r="AQ7" s="2551"/>
      <c r="AR7" s="2551"/>
      <c r="AS7" s="2559"/>
      <c r="AT7" s="2766">
        <v>3</v>
      </c>
      <c r="AU7" s="2767"/>
      <c r="AV7" s="2767"/>
      <c r="AW7" s="2767"/>
      <c r="AX7" s="2767"/>
      <c r="AY7" s="2767"/>
      <c r="AZ7" s="2767"/>
      <c r="BA7" s="2767"/>
      <c r="BB7" s="2767"/>
      <c r="BC7" s="2767"/>
      <c r="BD7" s="2767"/>
      <c r="BE7" s="2767"/>
      <c r="BF7" s="2767"/>
      <c r="BG7" s="2767"/>
      <c r="BH7" s="2767"/>
      <c r="BI7" s="2767"/>
      <c r="BJ7" s="2767"/>
      <c r="BK7" s="2767"/>
      <c r="BL7" s="2767"/>
      <c r="BM7" s="2767"/>
      <c r="BN7" s="2767"/>
      <c r="BO7" s="2767"/>
      <c r="BP7" s="2767"/>
      <c r="BQ7" s="2767"/>
      <c r="BR7" s="2767"/>
      <c r="BS7" s="2767"/>
      <c r="BT7" s="2767"/>
      <c r="BU7" s="2767"/>
      <c r="BV7" s="2768"/>
      <c r="BW7" s="2769">
        <v>4</v>
      </c>
      <c r="BX7" s="2770"/>
      <c r="BY7" s="2770"/>
      <c r="BZ7" s="2770"/>
      <c r="CA7" s="2770"/>
      <c r="CB7" s="2770"/>
      <c r="CC7" s="2770"/>
      <c r="CD7" s="2770"/>
      <c r="CE7" s="2770"/>
      <c r="CF7" s="2770"/>
      <c r="CG7" s="2770"/>
      <c r="CH7" s="2770"/>
      <c r="CI7" s="2770"/>
      <c r="CJ7" s="2770"/>
      <c r="CK7" s="2770"/>
      <c r="CL7" s="2770"/>
      <c r="CM7" s="2770"/>
      <c r="CN7" s="2770"/>
      <c r="CO7" s="2770"/>
      <c r="CP7" s="2770"/>
      <c r="CQ7" s="2770"/>
      <c r="CR7" s="2770"/>
      <c r="CS7" s="2770"/>
      <c r="CT7" s="2770"/>
      <c r="CU7" s="2770"/>
      <c r="CV7" s="2770"/>
      <c r="CW7" s="2770"/>
      <c r="CX7" s="2771"/>
      <c r="CY7" s="2769">
        <v>5</v>
      </c>
      <c r="CZ7" s="2770"/>
      <c r="DA7" s="2770"/>
      <c r="DB7" s="2770"/>
      <c r="DC7" s="2770"/>
      <c r="DD7" s="2770"/>
      <c r="DE7" s="2770"/>
      <c r="DF7" s="2770"/>
      <c r="DG7" s="2770"/>
      <c r="DH7" s="2770"/>
      <c r="DI7" s="2770"/>
      <c r="DJ7" s="2770"/>
      <c r="DK7" s="2770"/>
      <c r="DL7" s="2770"/>
      <c r="DM7" s="2770"/>
      <c r="DN7" s="2770"/>
      <c r="DO7" s="2770"/>
      <c r="DP7" s="2770"/>
      <c r="DQ7" s="2770"/>
      <c r="DR7" s="2770"/>
      <c r="DS7" s="2770"/>
      <c r="DT7" s="2770"/>
      <c r="DU7" s="2770"/>
      <c r="DV7" s="2770"/>
      <c r="DW7" s="2770"/>
      <c r="DX7" s="2770"/>
      <c r="DY7" s="2770"/>
      <c r="DZ7" s="2773"/>
    </row>
    <row r="8" spans="1:169" s="541" customFormat="1" ht="30" customHeight="1">
      <c r="A8" s="720"/>
      <c r="B8" s="121"/>
      <c r="C8" s="2762" t="s">
        <v>90</v>
      </c>
      <c r="D8" s="2762"/>
      <c r="E8" s="2762"/>
      <c r="F8" s="2762"/>
      <c r="G8" s="2762"/>
      <c r="H8" s="2762"/>
      <c r="I8" s="2762"/>
      <c r="J8" s="2762"/>
      <c r="K8" s="2762"/>
      <c r="L8" s="2762"/>
      <c r="M8" s="2762"/>
      <c r="N8" s="2762"/>
      <c r="O8" s="2762"/>
      <c r="P8" s="2762"/>
      <c r="Q8" s="2762"/>
      <c r="R8" s="2762"/>
      <c r="S8" s="2762"/>
      <c r="T8" s="2762"/>
      <c r="U8" s="2762"/>
      <c r="V8" s="2762"/>
      <c r="W8" s="2762"/>
      <c r="X8" s="2762"/>
      <c r="Y8" s="2762"/>
      <c r="Z8" s="2762"/>
      <c r="AA8" s="2762"/>
      <c r="AB8" s="2762"/>
      <c r="AC8" s="2762"/>
      <c r="AD8" s="2762"/>
      <c r="AE8" s="2762"/>
      <c r="AF8" s="2762"/>
      <c r="AG8" s="2762"/>
      <c r="AH8" s="2762"/>
      <c r="AI8" s="2762"/>
      <c r="AJ8" s="2762"/>
      <c r="AK8" s="2762"/>
      <c r="AL8" s="2762"/>
      <c r="AM8" s="2762"/>
      <c r="AN8" s="2762"/>
      <c r="AO8" s="2354">
        <v>5280</v>
      </c>
      <c r="AP8" s="2355"/>
      <c r="AQ8" s="2355"/>
      <c r="AR8" s="2355"/>
      <c r="AS8" s="2711"/>
      <c r="AT8" s="2788">
        <v>162063</v>
      </c>
      <c r="AU8" s="2789"/>
      <c r="AV8" s="2789"/>
      <c r="AW8" s="2789"/>
      <c r="AX8" s="2789"/>
      <c r="AY8" s="2789"/>
      <c r="AZ8" s="2789"/>
      <c r="BA8" s="2789"/>
      <c r="BB8" s="2789"/>
      <c r="BC8" s="2789"/>
      <c r="BD8" s="2789"/>
      <c r="BE8" s="2789"/>
      <c r="BF8" s="2789"/>
      <c r="BG8" s="2789"/>
      <c r="BH8" s="2789"/>
      <c r="BI8" s="2789"/>
      <c r="BJ8" s="2789"/>
      <c r="BK8" s="2789"/>
      <c r="BL8" s="2789"/>
      <c r="BM8" s="2789"/>
      <c r="BN8" s="2789"/>
      <c r="BO8" s="2789"/>
      <c r="BP8" s="2789"/>
      <c r="BQ8" s="2789"/>
      <c r="BR8" s="2789"/>
      <c r="BS8" s="2789"/>
      <c r="BT8" s="2789"/>
      <c r="BU8" s="2789"/>
      <c r="BV8" s="2790"/>
      <c r="BW8" s="2791">
        <v>292899</v>
      </c>
      <c r="BX8" s="2789"/>
      <c r="BY8" s="2789"/>
      <c r="BZ8" s="2789"/>
      <c r="CA8" s="2789"/>
      <c r="CB8" s="2789"/>
      <c r="CC8" s="2789"/>
      <c r="CD8" s="2789"/>
      <c r="CE8" s="2789"/>
      <c r="CF8" s="2789"/>
      <c r="CG8" s="2789"/>
      <c r="CH8" s="2789"/>
      <c r="CI8" s="2789"/>
      <c r="CJ8" s="2789"/>
      <c r="CK8" s="2789"/>
      <c r="CL8" s="2789"/>
      <c r="CM8" s="2789"/>
      <c r="CN8" s="2789"/>
      <c r="CO8" s="2789"/>
      <c r="CP8" s="2789"/>
      <c r="CQ8" s="2789"/>
      <c r="CR8" s="2789"/>
      <c r="CS8" s="2789"/>
      <c r="CT8" s="2789"/>
      <c r="CU8" s="2789"/>
      <c r="CV8" s="2789"/>
      <c r="CW8" s="2789"/>
      <c r="CX8" s="2790"/>
      <c r="CY8" s="2791">
        <v>688777</v>
      </c>
      <c r="CZ8" s="2789"/>
      <c r="DA8" s="2789"/>
      <c r="DB8" s="2789"/>
      <c r="DC8" s="2789"/>
      <c r="DD8" s="2789"/>
      <c r="DE8" s="2789"/>
      <c r="DF8" s="2789"/>
      <c r="DG8" s="2789"/>
      <c r="DH8" s="2789"/>
      <c r="DI8" s="2789"/>
      <c r="DJ8" s="2789"/>
      <c r="DK8" s="2789"/>
      <c r="DL8" s="2789"/>
      <c r="DM8" s="2789"/>
      <c r="DN8" s="2789"/>
      <c r="DO8" s="2789"/>
      <c r="DP8" s="2789"/>
      <c r="DQ8" s="2789"/>
      <c r="DR8" s="2789"/>
      <c r="DS8" s="2789"/>
      <c r="DT8" s="2789"/>
      <c r="DU8" s="2789"/>
      <c r="DV8" s="2789"/>
      <c r="DW8" s="2789"/>
      <c r="DX8" s="2789"/>
      <c r="DY8" s="2789"/>
      <c r="DZ8" s="2792"/>
    </row>
    <row r="9" spans="1:169" s="541" customFormat="1" ht="30" customHeight="1">
      <c r="A9" s="720"/>
      <c r="B9" s="122"/>
      <c r="C9" s="2740" t="s">
        <v>91</v>
      </c>
      <c r="D9" s="2740"/>
      <c r="E9" s="2740"/>
      <c r="F9" s="2740"/>
      <c r="G9" s="2740"/>
      <c r="H9" s="2740"/>
      <c r="I9" s="2740"/>
      <c r="J9" s="2740"/>
      <c r="K9" s="2740"/>
      <c r="L9" s="2740"/>
      <c r="M9" s="2740"/>
      <c r="N9" s="2740"/>
      <c r="O9" s="2740"/>
      <c r="P9" s="2740"/>
      <c r="Q9" s="2740"/>
      <c r="R9" s="2740"/>
      <c r="S9" s="2740"/>
      <c r="T9" s="2740"/>
      <c r="U9" s="2740"/>
      <c r="V9" s="2740"/>
      <c r="W9" s="2740"/>
      <c r="X9" s="2740"/>
      <c r="Y9" s="2740"/>
      <c r="Z9" s="2740"/>
      <c r="AA9" s="2740"/>
      <c r="AB9" s="2740"/>
      <c r="AC9" s="2740"/>
      <c r="AD9" s="2740"/>
      <c r="AE9" s="2740"/>
      <c r="AF9" s="2740"/>
      <c r="AG9" s="2740"/>
      <c r="AH9" s="2740"/>
      <c r="AI9" s="2740"/>
      <c r="AJ9" s="2740"/>
      <c r="AK9" s="2740"/>
      <c r="AL9" s="2740"/>
      <c r="AM9" s="2740"/>
      <c r="AN9" s="2740"/>
      <c r="AO9" s="2354">
        <v>5281</v>
      </c>
      <c r="AP9" s="2355"/>
      <c r="AQ9" s="2355"/>
      <c r="AR9" s="2355"/>
      <c r="AS9" s="2711"/>
      <c r="AT9" s="2749">
        <v>34590</v>
      </c>
      <c r="AU9" s="2750"/>
      <c r="AV9" s="2750"/>
      <c r="AW9" s="2750"/>
      <c r="AX9" s="2750"/>
      <c r="AY9" s="2750"/>
      <c r="AZ9" s="2750"/>
      <c r="BA9" s="2750"/>
      <c r="BB9" s="2750"/>
      <c r="BC9" s="2750"/>
      <c r="BD9" s="2750"/>
      <c r="BE9" s="2750"/>
      <c r="BF9" s="2750"/>
      <c r="BG9" s="2750"/>
      <c r="BH9" s="2750"/>
      <c r="BI9" s="2750"/>
      <c r="BJ9" s="2750"/>
      <c r="BK9" s="2750"/>
      <c r="BL9" s="2750"/>
      <c r="BM9" s="2750"/>
      <c r="BN9" s="2750"/>
      <c r="BO9" s="2750"/>
      <c r="BP9" s="2750"/>
      <c r="BQ9" s="2750"/>
      <c r="BR9" s="2750"/>
      <c r="BS9" s="2750"/>
      <c r="BT9" s="2750"/>
      <c r="BU9" s="2750"/>
      <c r="BV9" s="2751"/>
      <c r="BW9" s="2752">
        <v>34590</v>
      </c>
      <c r="BX9" s="2750"/>
      <c r="BY9" s="2750"/>
      <c r="BZ9" s="2750"/>
      <c r="CA9" s="2750"/>
      <c r="CB9" s="2750"/>
      <c r="CC9" s="2750"/>
      <c r="CD9" s="2750"/>
      <c r="CE9" s="2750"/>
      <c r="CF9" s="2750"/>
      <c r="CG9" s="2750"/>
      <c r="CH9" s="2750"/>
      <c r="CI9" s="2750"/>
      <c r="CJ9" s="2750"/>
      <c r="CK9" s="2750"/>
      <c r="CL9" s="2750"/>
      <c r="CM9" s="2750"/>
      <c r="CN9" s="2750"/>
      <c r="CO9" s="2750"/>
      <c r="CP9" s="2750"/>
      <c r="CQ9" s="2750"/>
      <c r="CR9" s="2750"/>
      <c r="CS9" s="2750"/>
      <c r="CT9" s="2750"/>
      <c r="CU9" s="2750"/>
      <c r="CV9" s="2750"/>
      <c r="CW9" s="2750"/>
      <c r="CX9" s="2751"/>
      <c r="CY9" s="2752">
        <v>34680</v>
      </c>
      <c r="CZ9" s="2750"/>
      <c r="DA9" s="2750"/>
      <c r="DB9" s="2750"/>
      <c r="DC9" s="2750"/>
      <c r="DD9" s="2750"/>
      <c r="DE9" s="2750"/>
      <c r="DF9" s="2750"/>
      <c r="DG9" s="2750"/>
      <c r="DH9" s="2750"/>
      <c r="DI9" s="2750"/>
      <c r="DJ9" s="2750"/>
      <c r="DK9" s="2750"/>
      <c r="DL9" s="2750"/>
      <c r="DM9" s="2750"/>
      <c r="DN9" s="2750"/>
      <c r="DO9" s="2750"/>
      <c r="DP9" s="2750"/>
      <c r="DQ9" s="2750"/>
      <c r="DR9" s="2750"/>
      <c r="DS9" s="2750"/>
      <c r="DT9" s="2750"/>
      <c r="DU9" s="2750"/>
      <c r="DV9" s="2750"/>
      <c r="DW9" s="2750"/>
      <c r="DX9" s="2750"/>
      <c r="DY9" s="2750"/>
      <c r="DZ9" s="2753"/>
    </row>
    <row r="10" spans="1:169" s="541" customFormat="1" ht="30" customHeight="1">
      <c r="A10" s="720"/>
      <c r="B10" s="121"/>
      <c r="C10" s="2762" t="s">
        <v>92</v>
      </c>
      <c r="D10" s="2762"/>
      <c r="E10" s="2762"/>
      <c r="F10" s="2762"/>
      <c r="G10" s="2762"/>
      <c r="H10" s="2762"/>
      <c r="I10" s="2762"/>
      <c r="J10" s="2762"/>
      <c r="K10" s="2762"/>
      <c r="L10" s="2762"/>
      <c r="M10" s="2762"/>
      <c r="N10" s="2762"/>
      <c r="O10" s="2762"/>
      <c r="P10" s="2762"/>
      <c r="Q10" s="2762"/>
      <c r="R10" s="2762"/>
      <c r="S10" s="2762"/>
      <c r="T10" s="2762"/>
      <c r="U10" s="2762"/>
      <c r="V10" s="2762"/>
      <c r="W10" s="2762"/>
      <c r="X10" s="2762"/>
      <c r="Y10" s="2762"/>
      <c r="Z10" s="2762"/>
      <c r="AA10" s="2762"/>
      <c r="AB10" s="2762"/>
      <c r="AC10" s="2762"/>
      <c r="AD10" s="2762"/>
      <c r="AE10" s="2762"/>
      <c r="AF10" s="2762"/>
      <c r="AG10" s="2762"/>
      <c r="AH10" s="2762"/>
      <c r="AI10" s="2762"/>
      <c r="AJ10" s="2762"/>
      <c r="AK10" s="2762"/>
      <c r="AL10" s="2762"/>
      <c r="AM10" s="2762"/>
      <c r="AN10" s="2762"/>
      <c r="AO10" s="2354">
        <v>5282</v>
      </c>
      <c r="AP10" s="2355"/>
      <c r="AQ10" s="2355"/>
      <c r="AR10" s="2355"/>
      <c r="AS10" s="2711"/>
      <c r="AT10" s="2736">
        <v>18928</v>
      </c>
      <c r="AU10" s="2710"/>
      <c r="AV10" s="2710"/>
      <c r="AW10" s="2710"/>
      <c r="AX10" s="2710"/>
      <c r="AY10" s="2710"/>
      <c r="AZ10" s="2710"/>
      <c r="BA10" s="2710"/>
      <c r="BB10" s="2710"/>
      <c r="BC10" s="2710"/>
      <c r="BD10" s="2710"/>
      <c r="BE10" s="2710"/>
      <c r="BF10" s="2710"/>
      <c r="BG10" s="2710"/>
      <c r="BH10" s="2710"/>
      <c r="BI10" s="2710"/>
      <c r="BJ10" s="2710"/>
      <c r="BK10" s="2710"/>
      <c r="BL10" s="2710"/>
      <c r="BM10" s="2710"/>
      <c r="BN10" s="2710"/>
      <c r="BO10" s="2710"/>
      <c r="BP10" s="2710"/>
      <c r="BQ10" s="2710"/>
      <c r="BR10" s="2710"/>
      <c r="BS10" s="2710"/>
      <c r="BT10" s="2710"/>
      <c r="BU10" s="2710"/>
      <c r="BV10" s="2737"/>
      <c r="BW10" s="2738">
        <v>120996</v>
      </c>
      <c r="BX10" s="2710"/>
      <c r="BY10" s="2710"/>
      <c r="BZ10" s="2710"/>
      <c r="CA10" s="2710"/>
      <c r="CB10" s="2710"/>
      <c r="CC10" s="2710"/>
      <c r="CD10" s="2710"/>
      <c r="CE10" s="2710"/>
      <c r="CF10" s="2710"/>
      <c r="CG10" s="2710"/>
      <c r="CH10" s="2710"/>
      <c r="CI10" s="2710"/>
      <c r="CJ10" s="2710"/>
      <c r="CK10" s="2710"/>
      <c r="CL10" s="2710"/>
      <c r="CM10" s="2710"/>
      <c r="CN10" s="2710"/>
      <c r="CO10" s="2710"/>
      <c r="CP10" s="2710"/>
      <c r="CQ10" s="2710"/>
      <c r="CR10" s="2710"/>
      <c r="CS10" s="2710"/>
      <c r="CT10" s="2710"/>
      <c r="CU10" s="2710"/>
      <c r="CV10" s="2710"/>
      <c r="CW10" s="2710"/>
      <c r="CX10" s="2737"/>
      <c r="CY10" s="2738">
        <v>154510</v>
      </c>
      <c r="CZ10" s="2710"/>
      <c r="DA10" s="2710"/>
      <c r="DB10" s="2710"/>
      <c r="DC10" s="2710"/>
      <c r="DD10" s="2710"/>
      <c r="DE10" s="2710"/>
      <c r="DF10" s="2710"/>
      <c r="DG10" s="2710"/>
      <c r="DH10" s="2710"/>
      <c r="DI10" s="2710"/>
      <c r="DJ10" s="2710"/>
      <c r="DK10" s="2710"/>
      <c r="DL10" s="2710"/>
      <c r="DM10" s="2710"/>
      <c r="DN10" s="2710"/>
      <c r="DO10" s="2710"/>
      <c r="DP10" s="2710"/>
      <c r="DQ10" s="2710"/>
      <c r="DR10" s="2710"/>
      <c r="DS10" s="2710"/>
      <c r="DT10" s="2710"/>
      <c r="DU10" s="2710"/>
      <c r="DV10" s="2710"/>
      <c r="DW10" s="2710"/>
      <c r="DX10" s="2710"/>
      <c r="DY10" s="2710"/>
      <c r="DZ10" s="2739"/>
    </row>
    <row r="11" spans="1:169" s="541" customFormat="1" ht="30" customHeight="1">
      <c r="A11" s="720"/>
      <c r="B11" s="121"/>
      <c r="C11" s="2762" t="s">
        <v>93</v>
      </c>
      <c r="D11" s="2762"/>
      <c r="E11" s="2762"/>
      <c r="F11" s="2762"/>
      <c r="G11" s="2762"/>
      <c r="H11" s="2762"/>
      <c r="I11" s="2762"/>
      <c r="J11" s="2762"/>
      <c r="K11" s="2762"/>
      <c r="L11" s="2762"/>
      <c r="M11" s="2762"/>
      <c r="N11" s="2762"/>
      <c r="O11" s="2762"/>
      <c r="P11" s="2762"/>
      <c r="Q11" s="2762"/>
      <c r="R11" s="2762"/>
      <c r="S11" s="2762"/>
      <c r="T11" s="2762"/>
      <c r="U11" s="2762"/>
      <c r="V11" s="2762"/>
      <c r="W11" s="2762"/>
      <c r="X11" s="2762"/>
      <c r="Y11" s="2762"/>
      <c r="Z11" s="2762"/>
      <c r="AA11" s="2762"/>
      <c r="AB11" s="2762"/>
      <c r="AC11" s="2762"/>
      <c r="AD11" s="2762"/>
      <c r="AE11" s="2762"/>
      <c r="AF11" s="2762"/>
      <c r="AG11" s="2762"/>
      <c r="AH11" s="2762"/>
      <c r="AI11" s="2762"/>
      <c r="AJ11" s="2762"/>
      <c r="AK11" s="2762"/>
      <c r="AL11" s="2762"/>
      <c r="AM11" s="2762"/>
      <c r="AN11" s="2762"/>
      <c r="AO11" s="2354">
        <v>5283</v>
      </c>
      <c r="AP11" s="2355"/>
      <c r="AQ11" s="2355"/>
      <c r="AR11" s="2355"/>
      <c r="AS11" s="2711"/>
      <c r="AT11" s="2736">
        <v>19640043</v>
      </c>
      <c r="AU11" s="2710"/>
      <c r="AV11" s="2710"/>
      <c r="AW11" s="2710"/>
      <c r="AX11" s="2710"/>
      <c r="AY11" s="2710"/>
      <c r="AZ11" s="2710"/>
      <c r="BA11" s="2710"/>
      <c r="BB11" s="2710"/>
      <c r="BC11" s="2710"/>
      <c r="BD11" s="2710"/>
      <c r="BE11" s="2710"/>
      <c r="BF11" s="2710"/>
      <c r="BG11" s="2710"/>
      <c r="BH11" s="2710"/>
      <c r="BI11" s="2710"/>
      <c r="BJ11" s="2710"/>
      <c r="BK11" s="2710"/>
      <c r="BL11" s="2710"/>
      <c r="BM11" s="2710"/>
      <c r="BN11" s="2710"/>
      <c r="BO11" s="2710"/>
      <c r="BP11" s="2710"/>
      <c r="BQ11" s="2710"/>
      <c r="BR11" s="2710"/>
      <c r="BS11" s="2710"/>
      <c r="BT11" s="2710"/>
      <c r="BU11" s="2710"/>
      <c r="BV11" s="2737"/>
      <c r="BW11" s="2738">
        <v>16445928</v>
      </c>
      <c r="BX11" s="2710"/>
      <c r="BY11" s="2710"/>
      <c r="BZ11" s="2710"/>
      <c r="CA11" s="2710"/>
      <c r="CB11" s="2710"/>
      <c r="CC11" s="2710"/>
      <c r="CD11" s="2710"/>
      <c r="CE11" s="2710"/>
      <c r="CF11" s="2710"/>
      <c r="CG11" s="2710"/>
      <c r="CH11" s="2710"/>
      <c r="CI11" s="2710"/>
      <c r="CJ11" s="2710"/>
      <c r="CK11" s="2710"/>
      <c r="CL11" s="2710"/>
      <c r="CM11" s="2710"/>
      <c r="CN11" s="2710"/>
      <c r="CO11" s="2710"/>
      <c r="CP11" s="2710"/>
      <c r="CQ11" s="2710"/>
      <c r="CR11" s="2710"/>
      <c r="CS11" s="2710"/>
      <c r="CT11" s="2710"/>
      <c r="CU11" s="2710"/>
      <c r="CV11" s="2710"/>
      <c r="CW11" s="2710"/>
      <c r="CX11" s="2737"/>
      <c r="CY11" s="2738">
        <v>14195898</v>
      </c>
      <c r="CZ11" s="2710"/>
      <c r="DA11" s="2710"/>
      <c r="DB11" s="2710"/>
      <c r="DC11" s="2710"/>
      <c r="DD11" s="2710"/>
      <c r="DE11" s="2710"/>
      <c r="DF11" s="2710"/>
      <c r="DG11" s="2710"/>
      <c r="DH11" s="2710"/>
      <c r="DI11" s="2710"/>
      <c r="DJ11" s="2710"/>
      <c r="DK11" s="2710"/>
      <c r="DL11" s="2710"/>
      <c r="DM11" s="2710"/>
      <c r="DN11" s="2710"/>
      <c r="DO11" s="2710"/>
      <c r="DP11" s="2710"/>
      <c r="DQ11" s="2710"/>
      <c r="DR11" s="2710"/>
      <c r="DS11" s="2710"/>
      <c r="DT11" s="2710"/>
      <c r="DU11" s="2710"/>
      <c r="DV11" s="2710"/>
      <c r="DW11" s="2710"/>
      <c r="DX11" s="2710"/>
      <c r="DY11" s="2710"/>
      <c r="DZ11" s="2739"/>
    </row>
    <row r="12" spans="1:169" s="541" customFormat="1" ht="65.25" customHeight="1">
      <c r="A12" s="720"/>
      <c r="B12" s="121"/>
      <c r="C12" s="2762" t="s">
        <v>94</v>
      </c>
      <c r="D12" s="2762"/>
      <c r="E12" s="2762"/>
      <c r="F12" s="2762"/>
      <c r="G12" s="2762"/>
      <c r="H12" s="2762"/>
      <c r="I12" s="2762"/>
      <c r="J12" s="2762"/>
      <c r="K12" s="2762"/>
      <c r="L12" s="2762"/>
      <c r="M12" s="2762"/>
      <c r="N12" s="2762"/>
      <c r="O12" s="2762"/>
      <c r="P12" s="2762"/>
      <c r="Q12" s="2762"/>
      <c r="R12" s="2762"/>
      <c r="S12" s="2762"/>
      <c r="T12" s="2762"/>
      <c r="U12" s="2762"/>
      <c r="V12" s="2762"/>
      <c r="W12" s="2762"/>
      <c r="X12" s="2762"/>
      <c r="Y12" s="2762"/>
      <c r="Z12" s="2762"/>
      <c r="AA12" s="2762"/>
      <c r="AB12" s="2762"/>
      <c r="AC12" s="2762"/>
      <c r="AD12" s="2762"/>
      <c r="AE12" s="2762"/>
      <c r="AF12" s="2762"/>
      <c r="AG12" s="2762"/>
      <c r="AH12" s="2762"/>
      <c r="AI12" s="2762"/>
      <c r="AJ12" s="2762"/>
      <c r="AK12" s="2762"/>
      <c r="AL12" s="2762"/>
      <c r="AM12" s="2762"/>
      <c r="AN12" s="2762"/>
      <c r="AO12" s="2354">
        <v>5284</v>
      </c>
      <c r="AP12" s="2355"/>
      <c r="AQ12" s="2355"/>
      <c r="AR12" s="2355"/>
      <c r="AS12" s="2711"/>
      <c r="AT12" s="2736">
        <v>452854</v>
      </c>
      <c r="AU12" s="2710"/>
      <c r="AV12" s="2710"/>
      <c r="AW12" s="2710"/>
      <c r="AX12" s="2710"/>
      <c r="AY12" s="2710"/>
      <c r="AZ12" s="2710"/>
      <c r="BA12" s="2710"/>
      <c r="BB12" s="2710"/>
      <c r="BC12" s="2710"/>
      <c r="BD12" s="2710"/>
      <c r="BE12" s="2710"/>
      <c r="BF12" s="2710"/>
      <c r="BG12" s="2710"/>
      <c r="BH12" s="2710"/>
      <c r="BI12" s="2710"/>
      <c r="BJ12" s="2710"/>
      <c r="BK12" s="2710"/>
      <c r="BL12" s="2710"/>
      <c r="BM12" s="2710"/>
      <c r="BN12" s="2710"/>
      <c r="BO12" s="2710"/>
      <c r="BP12" s="2710"/>
      <c r="BQ12" s="2710"/>
      <c r="BR12" s="2710"/>
      <c r="BS12" s="2710"/>
      <c r="BT12" s="2710"/>
      <c r="BU12" s="2710"/>
      <c r="BV12" s="2737"/>
      <c r="BW12" s="2738">
        <v>537318</v>
      </c>
      <c r="BX12" s="2710"/>
      <c r="BY12" s="2710"/>
      <c r="BZ12" s="2710"/>
      <c r="CA12" s="2710"/>
      <c r="CB12" s="2710"/>
      <c r="CC12" s="2710"/>
      <c r="CD12" s="2710"/>
      <c r="CE12" s="2710"/>
      <c r="CF12" s="2710"/>
      <c r="CG12" s="2710"/>
      <c r="CH12" s="2710"/>
      <c r="CI12" s="2710"/>
      <c r="CJ12" s="2710"/>
      <c r="CK12" s="2710"/>
      <c r="CL12" s="2710"/>
      <c r="CM12" s="2710"/>
      <c r="CN12" s="2710"/>
      <c r="CO12" s="2710"/>
      <c r="CP12" s="2710"/>
      <c r="CQ12" s="2710"/>
      <c r="CR12" s="2710"/>
      <c r="CS12" s="2710"/>
      <c r="CT12" s="2710"/>
      <c r="CU12" s="2710"/>
      <c r="CV12" s="2710"/>
      <c r="CW12" s="2710"/>
      <c r="CX12" s="2737"/>
      <c r="CY12" s="2738">
        <v>450486</v>
      </c>
      <c r="CZ12" s="2710"/>
      <c r="DA12" s="2710"/>
      <c r="DB12" s="2710"/>
      <c r="DC12" s="2710"/>
      <c r="DD12" s="2710"/>
      <c r="DE12" s="2710"/>
      <c r="DF12" s="2710"/>
      <c r="DG12" s="2710"/>
      <c r="DH12" s="2710"/>
      <c r="DI12" s="2710"/>
      <c r="DJ12" s="2710"/>
      <c r="DK12" s="2710"/>
      <c r="DL12" s="2710"/>
      <c r="DM12" s="2710"/>
      <c r="DN12" s="2710"/>
      <c r="DO12" s="2710"/>
      <c r="DP12" s="2710"/>
      <c r="DQ12" s="2710"/>
      <c r="DR12" s="2710"/>
      <c r="DS12" s="2710"/>
      <c r="DT12" s="2710"/>
      <c r="DU12" s="2710"/>
      <c r="DV12" s="2710"/>
      <c r="DW12" s="2710"/>
      <c r="DX12" s="2710"/>
      <c r="DY12" s="2710"/>
      <c r="DZ12" s="2739"/>
    </row>
    <row r="13" spans="1:169" s="541" customFormat="1" ht="30" customHeight="1">
      <c r="A13" s="720"/>
      <c r="B13" s="121"/>
      <c r="C13" s="2762" t="s">
        <v>95</v>
      </c>
      <c r="D13" s="2762"/>
      <c r="E13" s="2762"/>
      <c r="F13" s="2762"/>
      <c r="G13" s="2762"/>
      <c r="H13" s="2762"/>
      <c r="I13" s="2762"/>
      <c r="J13" s="2762"/>
      <c r="K13" s="2762"/>
      <c r="L13" s="2762"/>
      <c r="M13" s="2762"/>
      <c r="N13" s="2762"/>
      <c r="O13" s="2762"/>
      <c r="P13" s="2762"/>
      <c r="Q13" s="2762"/>
      <c r="R13" s="2762"/>
      <c r="S13" s="2762"/>
      <c r="T13" s="2762"/>
      <c r="U13" s="2762"/>
      <c r="V13" s="2762"/>
      <c r="W13" s="2762"/>
      <c r="X13" s="2762"/>
      <c r="Y13" s="2762"/>
      <c r="Z13" s="2762"/>
      <c r="AA13" s="2762"/>
      <c r="AB13" s="2762"/>
      <c r="AC13" s="2762"/>
      <c r="AD13" s="2762"/>
      <c r="AE13" s="2762"/>
      <c r="AF13" s="2762"/>
      <c r="AG13" s="2762"/>
      <c r="AH13" s="2762"/>
      <c r="AI13" s="2762"/>
      <c r="AJ13" s="2762"/>
      <c r="AK13" s="2762"/>
      <c r="AL13" s="2762"/>
      <c r="AM13" s="2762"/>
      <c r="AN13" s="2762"/>
      <c r="AO13" s="2354">
        <v>5285</v>
      </c>
      <c r="AP13" s="2355"/>
      <c r="AQ13" s="2355"/>
      <c r="AR13" s="2355"/>
      <c r="AS13" s="2711"/>
      <c r="AT13" s="2736">
        <v>3180</v>
      </c>
      <c r="AU13" s="2710"/>
      <c r="AV13" s="2710"/>
      <c r="AW13" s="2710"/>
      <c r="AX13" s="2710"/>
      <c r="AY13" s="2710"/>
      <c r="AZ13" s="2710"/>
      <c r="BA13" s="2710"/>
      <c r="BB13" s="2710"/>
      <c r="BC13" s="2710"/>
      <c r="BD13" s="2710"/>
      <c r="BE13" s="2710"/>
      <c r="BF13" s="2710"/>
      <c r="BG13" s="2710"/>
      <c r="BH13" s="2710"/>
      <c r="BI13" s="2710"/>
      <c r="BJ13" s="2710"/>
      <c r="BK13" s="2710"/>
      <c r="BL13" s="2710"/>
      <c r="BM13" s="2710"/>
      <c r="BN13" s="2710"/>
      <c r="BO13" s="2710"/>
      <c r="BP13" s="2710"/>
      <c r="BQ13" s="2710"/>
      <c r="BR13" s="2710"/>
      <c r="BS13" s="2710"/>
      <c r="BT13" s="2710"/>
      <c r="BU13" s="2710"/>
      <c r="BV13" s="2737"/>
      <c r="BW13" s="2738">
        <v>3180</v>
      </c>
      <c r="BX13" s="2710"/>
      <c r="BY13" s="2710"/>
      <c r="BZ13" s="2710"/>
      <c r="CA13" s="2710"/>
      <c r="CB13" s="2710"/>
      <c r="CC13" s="2710"/>
      <c r="CD13" s="2710"/>
      <c r="CE13" s="2710"/>
      <c r="CF13" s="2710"/>
      <c r="CG13" s="2710"/>
      <c r="CH13" s="2710"/>
      <c r="CI13" s="2710"/>
      <c r="CJ13" s="2710"/>
      <c r="CK13" s="2710"/>
      <c r="CL13" s="2710"/>
      <c r="CM13" s="2710"/>
      <c r="CN13" s="2710"/>
      <c r="CO13" s="2710"/>
      <c r="CP13" s="2710"/>
      <c r="CQ13" s="2710"/>
      <c r="CR13" s="2710"/>
      <c r="CS13" s="2710"/>
      <c r="CT13" s="2710"/>
      <c r="CU13" s="2710"/>
      <c r="CV13" s="2710"/>
      <c r="CW13" s="2710"/>
      <c r="CX13" s="2737"/>
      <c r="CY13" s="2738">
        <v>5144</v>
      </c>
      <c r="CZ13" s="2710"/>
      <c r="DA13" s="2710"/>
      <c r="DB13" s="2710"/>
      <c r="DC13" s="2710"/>
      <c r="DD13" s="2710"/>
      <c r="DE13" s="2710"/>
      <c r="DF13" s="2710"/>
      <c r="DG13" s="2710"/>
      <c r="DH13" s="2710"/>
      <c r="DI13" s="2710"/>
      <c r="DJ13" s="2710"/>
      <c r="DK13" s="2710"/>
      <c r="DL13" s="2710"/>
      <c r="DM13" s="2710"/>
      <c r="DN13" s="2710"/>
      <c r="DO13" s="2710"/>
      <c r="DP13" s="2710"/>
      <c r="DQ13" s="2710"/>
      <c r="DR13" s="2710"/>
      <c r="DS13" s="2710"/>
      <c r="DT13" s="2710"/>
      <c r="DU13" s="2710"/>
      <c r="DV13" s="2710"/>
      <c r="DW13" s="2710"/>
      <c r="DX13" s="2710"/>
      <c r="DY13" s="2710"/>
      <c r="DZ13" s="2739"/>
    </row>
    <row r="14" spans="1:169" s="541" customFormat="1" ht="28.5" customHeight="1" thickBot="1">
      <c r="A14" s="720"/>
      <c r="B14" s="127"/>
      <c r="C14" s="2703" t="s">
        <v>96</v>
      </c>
      <c r="D14" s="2703"/>
      <c r="E14" s="2703"/>
      <c r="F14" s="2703"/>
      <c r="G14" s="2703"/>
      <c r="H14" s="2703"/>
      <c r="I14" s="2703"/>
      <c r="J14" s="2703"/>
      <c r="K14" s="2703"/>
      <c r="L14" s="2703"/>
      <c r="M14" s="2703"/>
      <c r="N14" s="2703"/>
      <c r="O14" s="2703"/>
      <c r="P14" s="2703"/>
      <c r="Q14" s="2703"/>
      <c r="R14" s="2703"/>
      <c r="S14" s="2703"/>
      <c r="T14" s="2703"/>
      <c r="U14" s="2703"/>
      <c r="V14" s="2703"/>
      <c r="W14" s="2703"/>
      <c r="X14" s="2703"/>
      <c r="Y14" s="2703"/>
      <c r="Z14" s="2703"/>
      <c r="AA14" s="2703"/>
      <c r="AB14" s="2703"/>
      <c r="AC14" s="2703"/>
      <c r="AD14" s="2703"/>
      <c r="AE14" s="2703"/>
      <c r="AF14" s="2703"/>
      <c r="AG14" s="2703"/>
      <c r="AH14" s="2703"/>
      <c r="AI14" s="2703"/>
      <c r="AJ14" s="2703"/>
      <c r="AK14" s="2703"/>
      <c r="AL14" s="2703"/>
      <c r="AM14" s="2703"/>
      <c r="AN14" s="2703"/>
      <c r="AO14" s="2395">
        <v>5286</v>
      </c>
      <c r="AP14" s="2396"/>
      <c r="AQ14" s="2396"/>
      <c r="AR14" s="2396"/>
      <c r="AS14" s="2705"/>
      <c r="AT14" s="2760">
        <v>4611</v>
      </c>
      <c r="AU14" s="2700"/>
      <c r="AV14" s="2700"/>
      <c r="AW14" s="2700"/>
      <c r="AX14" s="2700"/>
      <c r="AY14" s="2700"/>
      <c r="AZ14" s="2700"/>
      <c r="BA14" s="2700"/>
      <c r="BB14" s="2700"/>
      <c r="BC14" s="2700"/>
      <c r="BD14" s="2700"/>
      <c r="BE14" s="2700"/>
      <c r="BF14" s="2700"/>
      <c r="BG14" s="2700"/>
      <c r="BH14" s="2700"/>
      <c r="BI14" s="2700"/>
      <c r="BJ14" s="2700"/>
      <c r="BK14" s="2700"/>
      <c r="BL14" s="2700"/>
      <c r="BM14" s="2700"/>
      <c r="BN14" s="2700"/>
      <c r="BO14" s="2700"/>
      <c r="BP14" s="2700"/>
      <c r="BQ14" s="2700"/>
      <c r="BR14" s="2700"/>
      <c r="BS14" s="2700"/>
      <c r="BT14" s="2700"/>
      <c r="BU14" s="2700"/>
      <c r="BV14" s="2761"/>
      <c r="BW14" s="2763">
        <v>755</v>
      </c>
      <c r="BX14" s="2700"/>
      <c r="BY14" s="2700"/>
      <c r="BZ14" s="2700"/>
      <c r="CA14" s="2700"/>
      <c r="CB14" s="2700"/>
      <c r="CC14" s="2700"/>
      <c r="CD14" s="2700"/>
      <c r="CE14" s="2700"/>
      <c r="CF14" s="2700"/>
      <c r="CG14" s="2700"/>
      <c r="CH14" s="2700"/>
      <c r="CI14" s="2700"/>
      <c r="CJ14" s="2700"/>
      <c r="CK14" s="2700"/>
      <c r="CL14" s="2700"/>
      <c r="CM14" s="2700"/>
      <c r="CN14" s="2700"/>
      <c r="CO14" s="2700"/>
      <c r="CP14" s="2700"/>
      <c r="CQ14" s="2700"/>
      <c r="CR14" s="2700"/>
      <c r="CS14" s="2700"/>
      <c r="CT14" s="2700"/>
      <c r="CU14" s="2700"/>
      <c r="CV14" s="2700"/>
      <c r="CW14" s="2700"/>
      <c r="CX14" s="2761"/>
      <c r="CY14" s="2763">
        <v>882</v>
      </c>
      <c r="CZ14" s="2700"/>
      <c r="DA14" s="2700"/>
      <c r="DB14" s="2700"/>
      <c r="DC14" s="2700"/>
      <c r="DD14" s="2700"/>
      <c r="DE14" s="2700"/>
      <c r="DF14" s="2700"/>
      <c r="DG14" s="2700"/>
      <c r="DH14" s="2700"/>
      <c r="DI14" s="2700"/>
      <c r="DJ14" s="2700"/>
      <c r="DK14" s="2700"/>
      <c r="DL14" s="2700"/>
      <c r="DM14" s="2700"/>
      <c r="DN14" s="2700"/>
      <c r="DO14" s="2700"/>
      <c r="DP14" s="2700"/>
      <c r="DQ14" s="2700"/>
      <c r="DR14" s="2700"/>
      <c r="DS14" s="2700"/>
      <c r="DT14" s="2700"/>
      <c r="DU14" s="2700"/>
      <c r="DV14" s="2700"/>
      <c r="DW14" s="2700"/>
      <c r="DX14" s="2700"/>
      <c r="DY14" s="2700"/>
      <c r="DZ14" s="2764"/>
    </row>
    <row r="15" spans="1:169" ht="12" customHeight="1">
      <c r="A15" s="697" t="s">
        <v>1374</v>
      </c>
    </row>
    <row r="16" spans="1:169" s="500" customFormat="1" ht="15.75" customHeight="1">
      <c r="A16" s="699"/>
      <c r="F16" s="1392" t="s">
        <v>439</v>
      </c>
      <c r="G16" s="1392"/>
      <c r="H16" s="1392"/>
      <c r="I16" s="1392"/>
      <c r="J16" s="1392"/>
      <c r="K16" s="1392"/>
      <c r="L16" s="1392"/>
      <c r="M16" s="1392"/>
      <c r="N16" s="1392"/>
      <c r="O16" s="1392"/>
      <c r="P16" s="1392"/>
      <c r="Q16" s="1392"/>
      <c r="R16" s="1392"/>
      <c r="S16" s="1392"/>
      <c r="T16" s="1392"/>
      <c r="U16" s="1392"/>
      <c r="V16" s="1392"/>
      <c r="W16" s="1392"/>
      <c r="X16" s="1392"/>
      <c r="Y16" s="1392"/>
      <c r="Z16" s="1392"/>
      <c r="AA16" s="1392"/>
      <c r="AB16" s="1392"/>
      <c r="AC16" s="1392"/>
      <c r="AD16" s="1392"/>
      <c r="AE16" s="1392"/>
      <c r="AF16" s="1392"/>
      <c r="AG16" s="1392"/>
      <c r="AH16" s="1392"/>
      <c r="AI16" s="1392"/>
      <c r="AJ16" s="1392"/>
      <c r="AK16" s="1392"/>
      <c r="AL16" s="1392"/>
      <c r="AM16" s="1392"/>
      <c r="AN16" s="1392"/>
      <c r="AO16" s="1392"/>
      <c r="AP16" s="1392"/>
      <c r="AQ16" s="1392"/>
      <c r="AR16" s="1392"/>
      <c r="AS16" s="1392"/>
      <c r="AT16" s="1392"/>
      <c r="AU16" s="1392"/>
      <c r="AV16" s="1392"/>
      <c r="AW16" s="1392"/>
      <c r="AX16" s="1392"/>
      <c r="AY16" s="1392"/>
      <c r="AZ16" s="1392"/>
      <c r="BA16" s="1392"/>
      <c r="BB16" s="1392"/>
      <c r="BC16" s="1392"/>
      <c r="BD16" s="1392"/>
      <c r="BE16" s="1392"/>
      <c r="BF16" s="1392"/>
      <c r="BG16" s="1392"/>
      <c r="BH16" s="1392"/>
      <c r="BI16" s="1392"/>
      <c r="BJ16" s="1392"/>
      <c r="BK16" s="1392"/>
      <c r="BL16" s="1392"/>
      <c r="BM16" s="1392"/>
      <c r="BN16" s="1392"/>
      <c r="BO16" s="1392"/>
      <c r="BP16" s="1392"/>
      <c r="BQ16" s="1392"/>
      <c r="BR16" s="1392"/>
      <c r="BS16" s="1392"/>
      <c r="BT16" s="1392"/>
      <c r="BU16" s="1392"/>
      <c r="BV16" s="1392"/>
      <c r="BW16" s="1392"/>
      <c r="BX16" s="1392"/>
      <c r="BY16" s="1392"/>
      <c r="BZ16" s="1392"/>
      <c r="CA16" s="1392"/>
      <c r="CB16" s="1392"/>
      <c r="CC16" s="1392"/>
      <c r="CD16" s="1392"/>
      <c r="CE16" s="1392"/>
      <c r="CF16" s="1392"/>
      <c r="CG16" s="1392"/>
      <c r="CH16" s="1392"/>
      <c r="CI16" s="1392"/>
      <c r="CJ16" s="1392"/>
      <c r="CK16" s="1392"/>
      <c r="CL16" s="1392"/>
      <c r="CM16" s="1392"/>
      <c r="CN16" s="1392"/>
      <c r="CO16" s="1392"/>
      <c r="CP16" s="1392"/>
      <c r="CQ16" s="1392"/>
      <c r="CR16" s="1392"/>
      <c r="CS16" s="1392"/>
      <c r="CT16" s="1392"/>
      <c r="CU16" s="1392"/>
      <c r="CV16" s="1392"/>
      <c r="CW16" s="1392"/>
      <c r="CX16" s="1392"/>
      <c r="CY16" s="1392"/>
      <c r="CZ16" s="1392"/>
      <c r="FH16" s="501"/>
    </row>
    <row r="17" spans="1:104" s="110" customFormat="1" ht="12.75" customHeight="1">
      <c r="A17" s="701"/>
      <c r="F17" s="1392" t="s">
        <v>432</v>
      </c>
      <c r="G17" s="1392"/>
      <c r="H17" s="1392"/>
      <c r="I17" s="1392"/>
      <c r="J17" s="1392"/>
      <c r="K17" s="1392"/>
      <c r="L17" s="1392"/>
      <c r="M17" s="1392"/>
      <c r="N17" s="1392"/>
      <c r="O17" s="1392"/>
      <c r="P17" s="1392"/>
      <c r="Q17" s="1392"/>
      <c r="R17" s="1392"/>
      <c r="S17" s="1392"/>
      <c r="T17" s="1392"/>
      <c r="U17" s="1392"/>
      <c r="V17" s="1392"/>
      <c r="W17" s="1392"/>
      <c r="X17" s="1392"/>
      <c r="Y17" s="1392"/>
      <c r="Z17" s="1392"/>
      <c r="AA17" s="1392"/>
      <c r="AB17" s="1392"/>
      <c r="AC17" s="1392"/>
      <c r="AD17" s="1392"/>
      <c r="AE17" s="1392"/>
      <c r="AF17" s="1392"/>
      <c r="AG17" s="1392"/>
      <c r="AH17" s="1392"/>
      <c r="AI17" s="1392"/>
      <c r="AJ17" s="1392"/>
      <c r="AK17" s="1392"/>
      <c r="AL17" s="1392"/>
      <c r="AM17" s="1392"/>
      <c r="AN17" s="1392"/>
      <c r="AO17" s="1392"/>
      <c r="AP17" s="1392"/>
      <c r="AQ17" s="1392"/>
      <c r="AR17" s="1392"/>
      <c r="AS17" s="1392"/>
      <c r="AT17" s="1392"/>
      <c r="AU17" s="1392"/>
      <c r="AV17" s="1392"/>
      <c r="AW17" s="1392"/>
      <c r="AX17" s="1392"/>
      <c r="AY17" s="1392"/>
      <c r="AZ17" s="1392"/>
      <c r="BA17" s="1392"/>
      <c r="BB17" s="1392"/>
      <c r="BC17" s="1392"/>
      <c r="BD17" s="1392"/>
      <c r="BE17" s="1392"/>
      <c r="BF17" s="1392"/>
      <c r="BG17" s="1392"/>
      <c r="BH17" s="1392"/>
      <c r="BI17" s="1392"/>
      <c r="BJ17" s="1392"/>
      <c r="BK17" s="1392"/>
      <c r="BL17" s="1392"/>
      <c r="BM17" s="1392"/>
      <c r="BN17" s="1392"/>
      <c r="BO17" s="1392"/>
      <c r="BP17" s="1392"/>
      <c r="BQ17" s="1392"/>
      <c r="BR17" s="1392"/>
      <c r="BS17" s="1392"/>
      <c r="BT17" s="1392"/>
      <c r="BU17" s="1392"/>
      <c r="BV17" s="1392"/>
      <c r="BW17" s="1392"/>
      <c r="BX17" s="1392"/>
      <c r="BY17" s="1392"/>
      <c r="BZ17" s="1392"/>
      <c r="CA17" s="1392"/>
      <c r="CB17" s="1392"/>
      <c r="CC17" s="1392"/>
      <c r="CD17" s="1392"/>
      <c r="CE17" s="1392"/>
      <c r="CF17" s="1392"/>
      <c r="CG17" s="1392"/>
      <c r="CH17" s="1392"/>
      <c r="CI17" s="1392"/>
      <c r="CJ17" s="1392"/>
      <c r="CK17" s="1392"/>
      <c r="CL17" s="1392"/>
      <c r="CM17" s="1392"/>
      <c r="CN17" s="1392"/>
      <c r="CO17" s="1392"/>
      <c r="CP17" s="1392"/>
      <c r="CQ17" s="1392"/>
      <c r="CR17" s="1392"/>
      <c r="CS17" s="1392"/>
      <c r="CT17" s="1392"/>
      <c r="CU17" s="1392"/>
      <c r="CV17" s="1392"/>
      <c r="CW17" s="1392"/>
      <c r="CX17" s="1392"/>
      <c r="CY17" s="1392"/>
      <c r="CZ17" s="1392"/>
    </row>
    <row r="18" spans="1:104" s="110" customFormat="1" ht="12.75" customHeight="1">
      <c r="A18" s="701"/>
      <c r="F18" s="1392" t="s">
        <v>507</v>
      </c>
      <c r="G18" s="1392"/>
      <c r="H18" s="1392"/>
      <c r="I18" s="1392"/>
      <c r="J18" s="1392"/>
      <c r="K18" s="1392"/>
      <c r="L18" s="1392"/>
      <c r="M18" s="1392"/>
      <c r="N18" s="1392"/>
      <c r="O18" s="1392"/>
      <c r="P18" s="1392"/>
      <c r="Q18" s="1392"/>
      <c r="R18" s="1392"/>
      <c r="S18" s="1392"/>
      <c r="T18" s="1392"/>
      <c r="U18" s="1392"/>
      <c r="V18" s="1392"/>
      <c r="W18" s="1392"/>
      <c r="X18" s="1392"/>
      <c r="Y18" s="1392"/>
      <c r="Z18" s="1392"/>
      <c r="AA18" s="1392"/>
      <c r="AB18" s="1392"/>
      <c r="AC18" s="1392"/>
      <c r="AD18" s="1392"/>
      <c r="AE18" s="1392"/>
      <c r="AF18" s="1392"/>
      <c r="AG18" s="1392"/>
      <c r="AH18" s="1392"/>
      <c r="AI18" s="1392"/>
      <c r="AJ18" s="1392"/>
      <c r="AK18" s="1392"/>
      <c r="AL18" s="1392"/>
      <c r="AM18" s="1392"/>
      <c r="AN18" s="1392"/>
      <c r="AO18" s="1392"/>
      <c r="AP18" s="1392"/>
      <c r="AQ18" s="1392"/>
      <c r="AR18" s="1392"/>
      <c r="AS18" s="1392"/>
      <c r="AT18" s="1392"/>
      <c r="AU18" s="1392"/>
      <c r="AV18" s="1392"/>
      <c r="AW18" s="1392"/>
      <c r="AX18" s="1392"/>
      <c r="AY18" s="1392"/>
      <c r="AZ18" s="1392"/>
      <c r="BA18" s="1392"/>
      <c r="BB18" s="1392"/>
      <c r="BC18" s="1392"/>
      <c r="BD18" s="1392"/>
      <c r="BE18" s="1392"/>
      <c r="BF18" s="1392"/>
      <c r="BG18" s="1392"/>
      <c r="BH18" s="1392"/>
      <c r="BI18" s="1392"/>
      <c r="BJ18" s="1392"/>
      <c r="BK18" s="1392"/>
      <c r="BL18" s="1392"/>
      <c r="BM18" s="1392"/>
      <c r="BN18" s="1392"/>
      <c r="BO18" s="1392"/>
      <c r="BP18" s="1392"/>
      <c r="BQ18" s="1392"/>
      <c r="BR18" s="1392"/>
      <c r="BS18" s="1392"/>
      <c r="BT18" s="1392"/>
      <c r="BU18" s="1392"/>
      <c r="BV18" s="1392"/>
      <c r="BW18" s="1392"/>
      <c r="BX18" s="1392"/>
      <c r="BY18" s="1392"/>
      <c r="BZ18" s="1392"/>
      <c r="CA18" s="1392"/>
      <c r="CB18" s="1392"/>
      <c r="CC18" s="1392"/>
      <c r="CD18" s="1392"/>
      <c r="CE18" s="1392"/>
      <c r="CF18" s="1392"/>
      <c r="CG18" s="1392"/>
      <c r="CH18" s="1392"/>
      <c r="CI18" s="1392"/>
      <c r="CJ18" s="1392"/>
      <c r="CK18" s="1392"/>
      <c r="CL18" s="1392"/>
      <c r="CM18" s="1392"/>
      <c r="CN18" s="1392"/>
      <c r="CO18" s="1392"/>
      <c r="CP18" s="1392"/>
      <c r="CQ18" s="1392"/>
      <c r="CR18" s="1392"/>
      <c r="CS18" s="1392"/>
      <c r="CT18" s="1392"/>
      <c r="CU18" s="1392"/>
      <c r="CV18" s="1392"/>
      <c r="CW18" s="1392"/>
      <c r="CX18" s="1392"/>
      <c r="CY18" s="1392"/>
      <c r="CZ18" s="1392"/>
    </row>
    <row r="19" spans="1:104" s="143" customFormat="1" ht="12.75" customHeight="1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>
      <c r="A21" s="585"/>
    </row>
    <row r="22" spans="1:104" s="52" customFormat="1" ht="12.75" customHeight="1">
      <c r="A22" s="585"/>
    </row>
    <row r="23" spans="1:104" s="583" customFormat="1" ht="12.75" customHeight="1">
      <c r="A23" s="554"/>
    </row>
  </sheetData>
  <sheetProtection password="CF7A" sheet="1" objects="1" scenarios="1" formatCells="0" formatColumns="0" autoFilter="0"/>
  <mergeCells count="58"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  <mergeCell ref="DG5:DJ5"/>
    <mergeCell ref="DK5:DN5"/>
    <mergeCell ref="CY7:DZ7"/>
    <mergeCell ref="BM5:BO5"/>
    <mergeCell ref="CP5:CR5"/>
    <mergeCell ref="B7:AN7"/>
    <mergeCell ref="AO7:AS7"/>
    <mergeCell ref="AT7:BV7"/>
    <mergeCell ref="BW7:CX7"/>
    <mergeCell ref="CI5:CL5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>
      <c r="A2" s="700"/>
      <c r="FM2" s="237"/>
    </row>
    <row r="3" spans="1:171" s="156" customFormat="1" ht="14.25" customHeight="1">
      <c r="A3" s="698"/>
      <c r="B3" s="2317" t="s">
        <v>97</v>
      </c>
      <c r="C3" s="2317"/>
      <c r="D3" s="2317"/>
      <c r="E3" s="2317"/>
      <c r="F3" s="2317"/>
      <c r="G3" s="2317"/>
      <c r="H3" s="2317"/>
      <c r="I3" s="2317"/>
      <c r="J3" s="2317"/>
      <c r="K3" s="2317"/>
      <c r="L3" s="2317"/>
      <c r="M3" s="2317"/>
      <c r="N3" s="2317"/>
      <c r="O3" s="2317"/>
      <c r="P3" s="2317"/>
      <c r="Q3" s="2317"/>
      <c r="R3" s="2317"/>
      <c r="S3" s="2317"/>
      <c r="T3" s="2317"/>
      <c r="U3" s="2317"/>
      <c r="V3" s="2317"/>
      <c r="W3" s="2317"/>
      <c r="X3" s="2317"/>
      <c r="Y3" s="2317"/>
      <c r="Z3" s="2317"/>
      <c r="AA3" s="2317"/>
      <c r="AB3" s="2317"/>
      <c r="AC3" s="2317"/>
      <c r="AD3" s="2317"/>
      <c r="AE3" s="2317"/>
      <c r="AF3" s="2317"/>
      <c r="AG3" s="2317"/>
      <c r="AH3" s="2317"/>
      <c r="AI3" s="2317"/>
      <c r="AJ3" s="2317"/>
      <c r="AK3" s="2317"/>
      <c r="AL3" s="2317"/>
      <c r="AM3" s="2317"/>
      <c r="AN3" s="2317"/>
      <c r="AO3" s="2317"/>
      <c r="AP3" s="2317"/>
      <c r="AQ3" s="2317"/>
      <c r="AR3" s="2317"/>
      <c r="AS3" s="2317"/>
      <c r="AT3" s="2317"/>
      <c r="AU3" s="2317"/>
      <c r="AV3" s="2317"/>
      <c r="AW3" s="2317"/>
      <c r="AX3" s="2317"/>
      <c r="AY3" s="2317"/>
      <c r="AZ3" s="2317"/>
      <c r="BA3" s="2317"/>
      <c r="BB3" s="2317"/>
      <c r="BC3" s="2317"/>
      <c r="BD3" s="2317"/>
      <c r="BE3" s="2317"/>
      <c r="BF3" s="2317"/>
      <c r="BG3" s="2317"/>
      <c r="BH3" s="2317"/>
      <c r="BI3" s="2317"/>
      <c r="BJ3" s="2317"/>
      <c r="BK3" s="2317"/>
      <c r="BL3" s="2317"/>
      <c r="BM3" s="2317"/>
      <c r="BN3" s="2317"/>
      <c r="BO3" s="2317"/>
      <c r="BP3" s="2317"/>
      <c r="BQ3" s="2317"/>
      <c r="BR3" s="2317"/>
      <c r="BS3" s="2317"/>
      <c r="BT3" s="2317"/>
      <c r="BU3" s="2317"/>
      <c r="BV3" s="2317"/>
      <c r="BW3" s="2317"/>
      <c r="BX3" s="2317"/>
      <c r="BY3" s="2317"/>
      <c r="BZ3" s="2317"/>
      <c r="CA3" s="2317"/>
      <c r="CB3" s="2317"/>
      <c r="CC3" s="2317"/>
      <c r="CD3" s="2317"/>
      <c r="CE3" s="2317"/>
      <c r="CF3" s="2317"/>
      <c r="CG3" s="2317"/>
      <c r="CH3" s="2317"/>
      <c r="CI3" s="2317"/>
      <c r="CJ3" s="2317"/>
      <c r="CK3" s="2317"/>
      <c r="CL3" s="2317"/>
      <c r="CM3" s="2317"/>
      <c r="CN3" s="2317"/>
      <c r="CO3" s="2317"/>
      <c r="CP3" s="2317"/>
      <c r="CQ3" s="2317"/>
      <c r="CR3" s="2317"/>
      <c r="CS3" s="2317"/>
      <c r="CT3" s="2317"/>
      <c r="CU3" s="2317"/>
      <c r="CV3" s="2317"/>
      <c r="CW3" s="2317"/>
      <c r="CX3" s="2317"/>
      <c r="CY3" s="2317"/>
      <c r="CZ3" s="2317"/>
      <c r="DA3" s="2317"/>
      <c r="DB3" s="2317"/>
      <c r="DC3" s="2317"/>
      <c r="DD3" s="2317"/>
      <c r="DE3" s="2317"/>
      <c r="DF3" s="2317"/>
      <c r="DG3" s="2317"/>
      <c r="DH3" s="2317"/>
      <c r="DI3" s="2317"/>
      <c r="DJ3" s="2317"/>
      <c r="DK3" s="2317"/>
      <c r="DL3" s="2317"/>
      <c r="DM3" s="2317"/>
      <c r="DN3" s="2317"/>
      <c r="DO3" s="2317"/>
      <c r="DP3" s="2317"/>
      <c r="DQ3" s="2317"/>
      <c r="DR3" s="2317"/>
      <c r="DS3" s="2317"/>
      <c r="DT3" s="2317"/>
      <c r="DU3" s="2317"/>
      <c r="DV3" s="2317"/>
      <c r="DW3" s="2317"/>
      <c r="DX3" s="2317"/>
      <c r="DY3" s="2317"/>
      <c r="DZ3" s="2317"/>
      <c r="EA3" s="2317"/>
      <c r="EB3" s="2317"/>
      <c r="EC3" s="2317"/>
      <c r="ED3" s="2317"/>
      <c r="EE3" s="2317"/>
      <c r="EF3" s="2317"/>
      <c r="EG3" s="2317"/>
      <c r="EH3" s="2317"/>
      <c r="EI3" s="2317"/>
      <c r="EJ3" s="2317"/>
      <c r="EK3" s="2317"/>
      <c r="EL3" s="2317"/>
      <c r="EM3" s="2317"/>
      <c r="EN3" s="2317"/>
      <c r="EO3" s="2317"/>
      <c r="EP3" s="2317"/>
      <c r="EQ3" s="2317"/>
      <c r="ER3" s="2317"/>
      <c r="ES3" s="2317"/>
      <c r="ET3" s="2317"/>
      <c r="EU3" s="2317"/>
      <c r="EV3" s="2317"/>
      <c r="EW3" s="2317"/>
      <c r="EX3" s="2317"/>
      <c r="EY3" s="2317"/>
      <c r="EZ3" s="2317"/>
      <c r="FA3" s="2317"/>
      <c r="FB3" s="2317"/>
      <c r="FC3" s="2317"/>
      <c r="FD3" s="2317"/>
      <c r="FE3" s="2317"/>
      <c r="FF3" s="2317"/>
      <c r="FG3" s="2317"/>
      <c r="FH3" s="2317"/>
      <c r="FI3" s="2317"/>
      <c r="FJ3" s="2317"/>
      <c r="FK3" s="2317"/>
      <c r="FL3" s="2317"/>
      <c r="FM3" s="2317"/>
    </row>
    <row r="4" spans="1:171" ht="3.75" customHeight="1" thickBot="1"/>
    <row r="5" spans="1:171" s="205" customFormat="1" ht="15" customHeight="1">
      <c r="A5" s="700"/>
      <c r="B5" s="2318" t="s">
        <v>26</v>
      </c>
      <c r="C5" s="2319"/>
      <c r="D5" s="2319"/>
      <c r="E5" s="2319"/>
      <c r="F5" s="2319"/>
      <c r="G5" s="2319"/>
      <c r="H5" s="2319"/>
      <c r="I5" s="2319"/>
      <c r="J5" s="2319"/>
      <c r="K5" s="2319"/>
      <c r="L5" s="2319"/>
      <c r="M5" s="2319"/>
      <c r="N5" s="2319"/>
      <c r="O5" s="2319"/>
      <c r="P5" s="2319"/>
      <c r="Q5" s="2319"/>
      <c r="R5" s="2319"/>
      <c r="S5" s="2319"/>
      <c r="T5" s="2319"/>
      <c r="U5" s="2319"/>
      <c r="V5" s="2319"/>
      <c r="W5" s="2319"/>
      <c r="X5" s="2319"/>
      <c r="Y5" s="2319"/>
      <c r="Z5" s="2319"/>
      <c r="AA5" s="2319"/>
      <c r="AB5" s="2319"/>
      <c r="AC5" s="2319"/>
      <c r="AD5" s="2319"/>
      <c r="AE5" s="2319"/>
      <c r="AF5" s="2319"/>
      <c r="AG5" s="2319"/>
      <c r="AH5" s="2319"/>
      <c r="AI5" s="2319"/>
      <c r="AJ5" s="2319"/>
      <c r="AK5" s="2319"/>
      <c r="AL5" s="2319"/>
      <c r="AM5" s="2319"/>
      <c r="AN5" s="2320"/>
      <c r="AO5" s="2324" t="s">
        <v>10</v>
      </c>
      <c r="AP5" s="2319"/>
      <c r="AQ5" s="2319"/>
      <c r="AR5" s="2319"/>
      <c r="AS5" s="2320"/>
      <c r="AT5" s="2324" t="s">
        <v>27</v>
      </c>
      <c r="AU5" s="2319"/>
      <c r="AV5" s="2319"/>
      <c r="AW5" s="2319"/>
      <c r="AX5" s="2319"/>
      <c r="AY5" s="2319"/>
      <c r="AZ5" s="2319"/>
      <c r="BA5" s="2319"/>
      <c r="BB5" s="2319"/>
      <c r="BC5" s="2319"/>
      <c r="BD5" s="2319"/>
      <c r="BE5" s="2319"/>
      <c r="BF5" s="2320"/>
      <c r="BG5" s="2324" t="s">
        <v>47</v>
      </c>
      <c r="BH5" s="2319"/>
      <c r="BI5" s="2319"/>
      <c r="BJ5" s="2319"/>
      <c r="BK5" s="2319"/>
      <c r="BL5" s="2319"/>
      <c r="BM5" s="2319"/>
      <c r="BN5" s="2319"/>
      <c r="BO5" s="2319"/>
      <c r="BP5" s="2319"/>
      <c r="BQ5" s="2319"/>
      <c r="BR5" s="2319"/>
      <c r="BS5" s="2319"/>
      <c r="BT5" s="2319"/>
      <c r="BU5" s="2319"/>
      <c r="BV5" s="2319"/>
      <c r="BW5" s="2320"/>
      <c r="BX5" s="2329" t="s">
        <v>3</v>
      </c>
      <c r="BY5" s="2330"/>
      <c r="BZ5" s="2330"/>
      <c r="CA5" s="2330"/>
      <c r="CB5" s="2330"/>
      <c r="CC5" s="2330"/>
      <c r="CD5" s="2330"/>
      <c r="CE5" s="2330"/>
      <c r="CF5" s="2330"/>
      <c r="CG5" s="2330"/>
      <c r="CH5" s="2330"/>
      <c r="CI5" s="2330"/>
      <c r="CJ5" s="2330"/>
      <c r="CK5" s="2330"/>
      <c r="CL5" s="2330"/>
      <c r="CM5" s="2330"/>
      <c r="CN5" s="2330"/>
      <c r="CO5" s="2330"/>
      <c r="CP5" s="2330"/>
      <c r="CQ5" s="2330"/>
      <c r="CR5" s="2330"/>
      <c r="CS5" s="2330"/>
      <c r="CT5" s="2330"/>
      <c r="CU5" s="2330"/>
      <c r="CV5" s="2330"/>
      <c r="CW5" s="2330"/>
      <c r="CX5" s="2330"/>
      <c r="CY5" s="2330"/>
      <c r="CZ5" s="2330"/>
      <c r="DA5" s="2330"/>
      <c r="DB5" s="2330"/>
      <c r="DC5" s="2330"/>
      <c r="DD5" s="2330"/>
      <c r="DE5" s="2330"/>
      <c r="DF5" s="2330"/>
      <c r="DG5" s="2330"/>
      <c r="DH5" s="2330"/>
      <c r="DI5" s="2330"/>
      <c r="DJ5" s="2330"/>
      <c r="DK5" s="2330"/>
      <c r="DL5" s="2330"/>
      <c r="DM5" s="2330"/>
      <c r="DN5" s="2330"/>
      <c r="DO5" s="2330"/>
      <c r="DP5" s="2330"/>
      <c r="DQ5" s="2330"/>
      <c r="DR5" s="2330"/>
      <c r="DS5" s="2330"/>
      <c r="DT5" s="2330"/>
      <c r="DU5" s="2330"/>
      <c r="DV5" s="2330"/>
      <c r="DW5" s="2330"/>
      <c r="DX5" s="2330"/>
      <c r="DY5" s="2330"/>
      <c r="DZ5" s="2330"/>
      <c r="EA5" s="2330"/>
      <c r="EB5" s="2330"/>
      <c r="EC5" s="2330"/>
      <c r="ED5" s="2330"/>
      <c r="EE5" s="2330"/>
      <c r="EF5" s="2330"/>
      <c r="EG5" s="2330"/>
      <c r="EH5" s="2330"/>
      <c r="EI5" s="2330"/>
      <c r="EJ5" s="2330"/>
      <c r="EK5" s="2330"/>
      <c r="EL5" s="2330"/>
      <c r="EM5" s="2330"/>
      <c r="EN5" s="2330"/>
      <c r="EO5" s="2330"/>
      <c r="EP5" s="2330"/>
      <c r="EQ5" s="2330"/>
      <c r="ER5" s="2330"/>
      <c r="ES5" s="2330"/>
      <c r="ET5" s="2330"/>
      <c r="EU5" s="2330"/>
      <c r="EV5" s="2331"/>
      <c r="EW5" s="2324" t="s">
        <v>29</v>
      </c>
      <c r="EX5" s="2319"/>
      <c r="EY5" s="2319"/>
      <c r="EZ5" s="2319"/>
      <c r="FA5" s="2319"/>
      <c r="FB5" s="2319"/>
      <c r="FC5" s="2319"/>
      <c r="FD5" s="2319"/>
      <c r="FE5" s="2319"/>
      <c r="FF5" s="2319"/>
      <c r="FG5" s="2319"/>
      <c r="FH5" s="2319"/>
      <c r="FI5" s="2319"/>
      <c r="FJ5" s="2319"/>
      <c r="FK5" s="2319"/>
      <c r="FL5" s="2319"/>
      <c r="FM5" s="2429"/>
      <c r="FO5" s="246"/>
    </row>
    <row r="6" spans="1:171" s="205" customFormat="1" ht="41.25" customHeight="1">
      <c r="A6" s="700"/>
      <c r="B6" s="2754"/>
      <c r="C6" s="2755"/>
      <c r="D6" s="2755"/>
      <c r="E6" s="2755"/>
      <c r="F6" s="2755"/>
      <c r="G6" s="2755"/>
      <c r="H6" s="2755"/>
      <c r="I6" s="2755"/>
      <c r="J6" s="2755"/>
      <c r="K6" s="2755"/>
      <c r="L6" s="2755"/>
      <c r="M6" s="2755"/>
      <c r="N6" s="2755"/>
      <c r="O6" s="2755"/>
      <c r="P6" s="2755"/>
      <c r="Q6" s="2755"/>
      <c r="R6" s="2755"/>
      <c r="S6" s="2755"/>
      <c r="T6" s="2755"/>
      <c r="U6" s="2755"/>
      <c r="V6" s="2755"/>
      <c r="W6" s="2755"/>
      <c r="X6" s="2755"/>
      <c r="Y6" s="2755"/>
      <c r="Z6" s="2755"/>
      <c r="AA6" s="2755"/>
      <c r="AB6" s="2755"/>
      <c r="AC6" s="2755"/>
      <c r="AD6" s="2755"/>
      <c r="AE6" s="2755"/>
      <c r="AF6" s="2755"/>
      <c r="AG6" s="2755"/>
      <c r="AH6" s="2755"/>
      <c r="AI6" s="2755"/>
      <c r="AJ6" s="2755"/>
      <c r="AK6" s="2755"/>
      <c r="AL6" s="2755"/>
      <c r="AM6" s="2755"/>
      <c r="AN6" s="2756"/>
      <c r="AO6" s="2757"/>
      <c r="AP6" s="2755"/>
      <c r="AQ6" s="2755"/>
      <c r="AR6" s="2755"/>
      <c r="AS6" s="2756"/>
      <c r="AT6" s="2757"/>
      <c r="AU6" s="2755"/>
      <c r="AV6" s="2755"/>
      <c r="AW6" s="2755"/>
      <c r="AX6" s="2755"/>
      <c r="AY6" s="2755"/>
      <c r="AZ6" s="2755"/>
      <c r="BA6" s="2755"/>
      <c r="BB6" s="2755"/>
      <c r="BC6" s="2755"/>
      <c r="BD6" s="2755"/>
      <c r="BE6" s="2755"/>
      <c r="BF6" s="2756"/>
      <c r="BG6" s="2757"/>
      <c r="BH6" s="2755"/>
      <c r="BI6" s="2755"/>
      <c r="BJ6" s="2755"/>
      <c r="BK6" s="2755"/>
      <c r="BL6" s="2755"/>
      <c r="BM6" s="2755"/>
      <c r="BN6" s="2755"/>
      <c r="BO6" s="2755"/>
      <c r="BP6" s="2755"/>
      <c r="BQ6" s="2755"/>
      <c r="BR6" s="2755"/>
      <c r="BS6" s="2755"/>
      <c r="BT6" s="2755"/>
      <c r="BU6" s="2755"/>
      <c r="BV6" s="2755"/>
      <c r="BW6" s="2756"/>
      <c r="BX6" s="2757" t="s">
        <v>48</v>
      </c>
      <c r="BY6" s="2755"/>
      <c r="BZ6" s="2755"/>
      <c r="CA6" s="2755"/>
      <c r="CB6" s="2755"/>
      <c r="CC6" s="2755"/>
      <c r="CD6" s="2755"/>
      <c r="CE6" s="2755"/>
      <c r="CF6" s="2755"/>
      <c r="CG6" s="2755"/>
      <c r="CH6" s="2755"/>
      <c r="CI6" s="2755"/>
      <c r="CJ6" s="2755"/>
      <c r="CK6" s="2755"/>
      <c r="CL6" s="2755"/>
      <c r="CM6" s="2755"/>
      <c r="CN6" s="2755"/>
      <c r="CO6" s="2755"/>
      <c r="CP6" s="2755"/>
      <c r="CQ6" s="2755"/>
      <c r="CR6" s="2755"/>
      <c r="CS6" s="2755"/>
      <c r="CT6" s="2755"/>
      <c r="CU6" s="2756"/>
      <c r="CV6" s="2341" t="s">
        <v>98</v>
      </c>
      <c r="CW6" s="2342"/>
      <c r="CX6" s="2342"/>
      <c r="CY6" s="2342"/>
      <c r="CZ6" s="2342"/>
      <c r="DA6" s="2342"/>
      <c r="DB6" s="2342"/>
      <c r="DC6" s="2342"/>
      <c r="DD6" s="2342"/>
      <c r="DE6" s="2342"/>
      <c r="DF6" s="2342"/>
      <c r="DG6" s="2342"/>
      <c r="DH6" s="2342"/>
      <c r="DI6" s="2342"/>
      <c r="DJ6" s="2342"/>
      <c r="DK6" s="2342"/>
      <c r="DL6" s="2342"/>
      <c r="DM6" s="2342"/>
      <c r="DN6" s="2342"/>
      <c r="DO6" s="2342"/>
      <c r="DP6" s="2342"/>
      <c r="DQ6" s="2342"/>
      <c r="DR6" s="2343"/>
      <c r="DS6" s="2757" t="s">
        <v>99</v>
      </c>
      <c r="DT6" s="2755"/>
      <c r="DU6" s="2755"/>
      <c r="DV6" s="2755"/>
      <c r="DW6" s="2755"/>
      <c r="DX6" s="2755"/>
      <c r="DY6" s="2755"/>
      <c r="DZ6" s="2755"/>
      <c r="EA6" s="2755"/>
      <c r="EB6" s="2755"/>
      <c r="EC6" s="2755"/>
      <c r="ED6" s="2755"/>
      <c r="EE6" s="2755"/>
      <c r="EF6" s="2755"/>
      <c r="EG6" s="2755"/>
      <c r="EH6" s="2755"/>
      <c r="EI6" s="2755"/>
      <c r="EJ6" s="2755"/>
      <c r="EK6" s="2755"/>
      <c r="EL6" s="2755"/>
      <c r="EM6" s="2755"/>
      <c r="EN6" s="2755"/>
      <c r="EO6" s="2755"/>
      <c r="EP6" s="2755"/>
      <c r="EQ6" s="2755"/>
      <c r="ER6" s="2755"/>
      <c r="ES6" s="2755"/>
      <c r="ET6" s="2755"/>
      <c r="EU6" s="2755"/>
      <c r="EV6" s="2756"/>
      <c r="EW6" s="2757"/>
      <c r="EX6" s="2755"/>
      <c r="EY6" s="2755"/>
      <c r="EZ6" s="2755"/>
      <c r="FA6" s="2755"/>
      <c r="FB6" s="2755"/>
      <c r="FC6" s="2755"/>
      <c r="FD6" s="2755"/>
      <c r="FE6" s="2755"/>
      <c r="FF6" s="2755"/>
      <c r="FG6" s="2755"/>
      <c r="FH6" s="2755"/>
      <c r="FI6" s="2755"/>
      <c r="FJ6" s="2755"/>
      <c r="FK6" s="2755"/>
      <c r="FL6" s="2755"/>
      <c r="FM6" s="2865"/>
      <c r="FO6" s="508" t="s">
        <v>1344</v>
      </c>
    </row>
    <row r="7" spans="1:171" s="500" customFormat="1" ht="13.5" thickBot="1">
      <c r="A7" s="699"/>
      <c r="B7" s="2747">
        <v>1</v>
      </c>
      <c r="C7" s="2355"/>
      <c r="D7" s="2355"/>
      <c r="E7" s="2355"/>
      <c r="F7" s="2355"/>
      <c r="G7" s="2355"/>
      <c r="H7" s="2355"/>
      <c r="I7" s="2355"/>
      <c r="J7" s="2355"/>
      <c r="K7" s="2355"/>
      <c r="L7" s="2355"/>
      <c r="M7" s="2355"/>
      <c r="N7" s="2355"/>
      <c r="O7" s="2355"/>
      <c r="P7" s="2355"/>
      <c r="Q7" s="2355"/>
      <c r="R7" s="2355"/>
      <c r="S7" s="2355"/>
      <c r="T7" s="2355"/>
      <c r="U7" s="2355"/>
      <c r="V7" s="2355"/>
      <c r="W7" s="2355"/>
      <c r="X7" s="2355"/>
      <c r="Y7" s="2355"/>
      <c r="Z7" s="2355"/>
      <c r="AA7" s="2355"/>
      <c r="AB7" s="2355"/>
      <c r="AC7" s="2355"/>
      <c r="AD7" s="2355"/>
      <c r="AE7" s="2355"/>
      <c r="AF7" s="2355"/>
      <c r="AG7" s="2355"/>
      <c r="AH7" s="2355"/>
      <c r="AI7" s="2355"/>
      <c r="AJ7" s="2355"/>
      <c r="AK7" s="2355"/>
      <c r="AL7" s="2355"/>
      <c r="AM7" s="2355"/>
      <c r="AN7" s="2356"/>
      <c r="AO7" s="2354">
        <v>2</v>
      </c>
      <c r="AP7" s="2355"/>
      <c r="AQ7" s="2355"/>
      <c r="AR7" s="2355"/>
      <c r="AS7" s="2356"/>
      <c r="AT7" s="2354">
        <v>3</v>
      </c>
      <c r="AU7" s="2355"/>
      <c r="AV7" s="2355"/>
      <c r="AW7" s="2355"/>
      <c r="AX7" s="2355"/>
      <c r="AY7" s="2355"/>
      <c r="AZ7" s="2355"/>
      <c r="BA7" s="2355"/>
      <c r="BB7" s="2355"/>
      <c r="BC7" s="2355"/>
      <c r="BD7" s="2355"/>
      <c r="BE7" s="2355"/>
      <c r="BF7" s="2356"/>
      <c r="BG7" s="2481">
        <v>4</v>
      </c>
      <c r="BH7" s="2481"/>
      <c r="BI7" s="2481"/>
      <c r="BJ7" s="2481"/>
      <c r="BK7" s="2481"/>
      <c r="BL7" s="2481"/>
      <c r="BM7" s="2481"/>
      <c r="BN7" s="2481"/>
      <c r="BO7" s="2481"/>
      <c r="BP7" s="2481"/>
      <c r="BQ7" s="2481"/>
      <c r="BR7" s="2481"/>
      <c r="BS7" s="2481"/>
      <c r="BT7" s="2481"/>
      <c r="BU7" s="2481"/>
      <c r="BV7" s="2481"/>
      <c r="BW7" s="2482"/>
      <c r="BX7" s="2480">
        <v>5</v>
      </c>
      <c r="BY7" s="2481"/>
      <c r="BZ7" s="2481"/>
      <c r="CA7" s="2481"/>
      <c r="CB7" s="2481"/>
      <c r="CC7" s="2481"/>
      <c r="CD7" s="2481"/>
      <c r="CE7" s="2481"/>
      <c r="CF7" s="2481"/>
      <c r="CG7" s="2481"/>
      <c r="CH7" s="2481"/>
      <c r="CI7" s="2481"/>
      <c r="CJ7" s="2481"/>
      <c r="CK7" s="2481"/>
      <c r="CL7" s="2481"/>
      <c r="CM7" s="2481"/>
      <c r="CN7" s="2481"/>
      <c r="CO7" s="2481"/>
      <c r="CP7" s="2481"/>
      <c r="CQ7" s="2481"/>
      <c r="CR7" s="2481"/>
      <c r="CS7" s="2481"/>
      <c r="CT7" s="2481"/>
      <c r="CU7" s="2482"/>
      <c r="CV7" s="2480">
        <v>6</v>
      </c>
      <c r="CW7" s="2481"/>
      <c r="CX7" s="2481"/>
      <c r="CY7" s="2481"/>
      <c r="CZ7" s="2481"/>
      <c r="DA7" s="2481"/>
      <c r="DB7" s="2481"/>
      <c r="DC7" s="2481"/>
      <c r="DD7" s="2481"/>
      <c r="DE7" s="2481"/>
      <c r="DF7" s="2481"/>
      <c r="DG7" s="2481"/>
      <c r="DH7" s="2481"/>
      <c r="DI7" s="2481"/>
      <c r="DJ7" s="2481"/>
      <c r="DK7" s="2481"/>
      <c r="DL7" s="2481"/>
      <c r="DM7" s="2481"/>
      <c r="DN7" s="2481"/>
      <c r="DO7" s="2481"/>
      <c r="DP7" s="2481"/>
      <c r="DQ7" s="2481"/>
      <c r="DR7" s="2482"/>
      <c r="DS7" s="2480">
        <v>7</v>
      </c>
      <c r="DT7" s="2481"/>
      <c r="DU7" s="2481"/>
      <c r="DV7" s="2481"/>
      <c r="DW7" s="2481"/>
      <c r="DX7" s="2481"/>
      <c r="DY7" s="2481"/>
      <c r="DZ7" s="2481"/>
      <c r="EA7" s="2481"/>
      <c r="EB7" s="2481"/>
      <c r="EC7" s="2481"/>
      <c r="ED7" s="2481"/>
      <c r="EE7" s="2481"/>
      <c r="EF7" s="2481"/>
      <c r="EG7" s="2481"/>
      <c r="EH7" s="2481"/>
      <c r="EI7" s="2481"/>
      <c r="EJ7" s="2481"/>
      <c r="EK7" s="2481"/>
      <c r="EL7" s="2481"/>
      <c r="EM7" s="2481"/>
      <c r="EN7" s="2481"/>
      <c r="EO7" s="2481"/>
      <c r="EP7" s="2481"/>
      <c r="EQ7" s="2481"/>
      <c r="ER7" s="2481"/>
      <c r="ES7" s="2481"/>
      <c r="ET7" s="2481"/>
      <c r="EU7" s="2481"/>
      <c r="EV7" s="2482"/>
      <c r="EW7" s="2480">
        <v>8</v>
      </c>
      <c r="EX7" s="2481"/>
      <c r="EY7" s="2481"/>
      <c r="EZ7" s="2481"/>
      <c r="FA7" s="2481"/>
      <c r="FB7" s="2481"/>
      <c r="FC7" s="2481"/>
      <c r="FD7" s="2481"/>
      <c r="FE7" s="2481"/>
      <c r="FF7" s="2481"/>
      <c r="FG7" s="2481"/>
      <c r="FH7" s="2481"/>
      <c r="FI7" s="2481"/>
      <c r="FJ7" s="2481"/>
      <c r="FK7" s="2481"/>
      <c r="FL7" s="2481"/>
      <c r="FM7" s="2484"/>
      <c r="FO7" s="108" t="s">
        <v>29</v>
      </c>
    </row>
    <row r="8" spans="1:171" ht="28.5" customHeight="1">
      <c r="B8" s="157"/>
      <c r="C8" s="2380" t="s">
        <v>100</v>
      </c>
      <c r="D8" s="2380"/>
      <c r="E8" s="2380"/>
      <c r="F8" s="2380"/>
      <c r="G8" s="2380"/>
      <c r="H8" s="2380"/>
      <c r="I8" s="2380"/>
      <c r="J8" s="2380"/>
      <c r="K8" s="2380"/>
      <c r="L8" s="2380"/>
      <c r="M8" s="2380"/>
      <c r="N8" s="2380"/>
      <c r="O8" s="2380"/>
      <c r="P8" s="2380"/>
      <c r="Q8" s="2380"/>
      <c r="R8" s="2380"/>
      <c r="S8" s="2380"/>
      <c r="T8" s="2380"/>
      <c r="U8" s="2380"/>
      <c r="V8" s="2380"/>
      <c r="W8" s="2380"/>
      <c r="X8" s="2380"/>
      <c r="Y8" s="2380"/>
      <c r="Z8" s="2380"/>
      <c r="AA8" s="2380"/>
      <c r="AB8" s="2380"/>
      <c r="AC8" s="2380"/>
      <c r="AD8" s="2380"/>
      <c r="AE8" s="2380"/>
      <c r="AF8" s="2380"/>
      <c r="AG8" s="2380"/>
      <c r="AH8" s="2380"/>
      <c r="AI8" s="2380"/>
      <c r="AJ8" s="2380"/>
      <c r="AK8" s="2380"/>
      <c r="AL8" s="2380"/>
      <c r="AM8" s="2380"/>
      <c r="AN8" s="2380"/>
      <c r="AO8" s="2477">
        <v>5240</v>
      </c>
      <c r="AP8" s="2478"/>
      <c r="AQ8" s="2478"/>
      <c r="AR8" s="2478"/>
      <c r="AS8" s="2479"/>
      <c r="AT8" s="2375" t="s">
        <v>37</v>
      </c>
      <c r="AU8" s="2376"/>
      <c r="AV8" s="2376"/>
      <c r="AW8" s="2376"/>
      <c r="AX8" s="2376"/>
      <c r="AY8" s="2376"/>
      <c r="AZ8" s="2284" t="s">
        <v>1350</v>
      </c>
      <c r="BA8" s="2284"/>
      <c r="BB8" s="2284"/>
      <c r="BC8" s="2363" t="s">
        <v>433</v>
      </c>
      <c r="BD8" s="2363"/>
      <c r="BE8" s="2363"/>
      <c r="BF8" s="2364"/>
      <c r="BG8" s="2359">
        <f>SUM(BG11,BG21)</f>
        <v>4443434</v>
      </c>
      <c r="BH8" s="2360"/>
      <c r="BI8" s="2360"/>
      <c r="BJ8" s="2360"/>
      <c r="BK8" s="2360"/>
      <c r="BL8" s="2360"/>
      <c r="BM8" s="2360"/>
      <c r="BN8" s="2360"/>
      <c r="BO8" s="2360"/>
      <c r="BP8" s="2360"/>
      <c r="BQ8" s="2360"/>
      <c r="BR8" s="2360"/>
      <c r="BS8" s="2360"/>
      <c r="BT8" s="2360"/>
      <c r="BU8" s="2360"/>
      <c r="BV8" s="2360"/>
      <c r="BW8" s="2361"/>
      <c r="BX8" s="2360">
        <f>SUM(BX11,BX21)</f>
        <v>18747403</v>
      </c>
      <c r="BY8" s="2360"/>
      <c r="BZ8" s="2360"/>
      <c r="CA8" s="2360"/>
      <c r="CB8" s="2360"/>
      <c r="CC8" s="2360"/>
      <c r="CD8" s="2360"/>
      <c r="CE8" s="2360"/>
      <c r="CF8" s="2360"/>
      <c r="CG8" s="2360"/>
      <c r="CH8" s="2360"/>
      <c r="CI8" s="2360"/>
      <c r="CJ8" s="2360"/>
      <c r="CK8" s="2360"/>
      <c r="CL8" s="2360"/>
      <c r="CM8" s="2360"/>
      <c r="CN8" s="2360"/>
      <c r="CO8" s="2360"/>
      <c r="CP8" s="2360"/>
      <c r="CQ8" s="2360"/>
      <c r="CR8" s="2360"/>
      <c r="CS8" s="2360"/>
      <c r="CT8" s="2360"/>
      <c r="CU8" s="2361"/>
      <c r="CV8" s="2424" t="s">
        <v>39</v>
      </c>
      <c r="CW8" s="2424"/>
      <c r="CX8" s="2101">
        <f>SUM(CX11,CX21)</f>
        <v>81282</v>
      </c>
      <c r="CY8" s="2101"/>
      <c r="CZ8" s="2101"/>
      <c r="DA8" s="2101"/>
      <c r="DB8" s="2101"/>
      <c r="DC8" s="2101"/>
      <c r="DD8" s="2101"/>
      <c r="DE8" s="2101"/>
      <c r="DF8" s="2101"/>
      <c r="DG8" s="2101"/>
      <c r="DH8" s="2101"/>
      <c r="DI8" s="2101"/>
      <c r="DJ8" s="2101"/>
      <c r="DK8" s="2101"/>
      <c r="DL8" s="2101"/>
      <c r="DM8" s="2101"/>
      <c r="DN8" s="2101"/>
      <c r="DO8" s="2101"/>
      <c r="DP8" s="2101"/>
      <c r="DQ8" s="2434" t="s">
        <v>40</v>
      </c>
      <c r="DR8" s="2434"/>
      <c r="DS8" s="2435" t="s">
        <v>39</v>
      </c>
      <c r="DT8" s="2424"/>
      <c r="DU8" s="2101">
        <f>SUM(DU11,DU21)</f>
        <v>15834230</v>
      </c>
      <c r="DV8" s="2101"/>
      <c r="DW8" s="2101"/>
      <c r="DX8" s="2101"/>
      <c r="DY8" s="2101"/>
      <c r="DZ8" s="2101"/>
      <c r="EA8" s="2101"/>
      <c r="EB8" s="2101"/>
      <c r="EC8" s="2101"/>
      <c r="ED8" s="2101"/>
      <c r="EE8" s="2101"/>
      <c r="EF8" s="2101"/>
      <c r="EG8" s="2101"/>
      <c r="EH8" s="2101"/>
      <c r="EI8" s="2101"/>
      <c r="EJ8" s="2101"/>
      <c r="EK8" s="2101"/>
      <c r="EL8" s="2101"/>
      <c r="EM8" s="2101"/>
      <c r="EN8" s="2101"/>
      <c r="EO8" s="2101"/>
      <c r="EP8" s="2101"/>
      <c r="EQ8" s="2101"/>
      <c r="ER8" s="2101"/>
      <c r="ES8" s="2101"/>
      <c r="ET8" s="2101"/>
      <c r="EU8" s="2434" t="s">
        <v>40</v>
      </c>
      <c r="EV8" s="2436"/>
      <c r="EW8" s="2422">
        <f>Ф1!DJ32</f>
        <v>7275325</v>
      </c>
      <c r="EX8" s="2360"/>
      <c r="EY8" s="2360"/>
      <c r="EZ8" s="2360"/>
      <c r="FA8" s="2360"/>
      <c r="FB8" s="2360"/>
      <c r="FC8" s="2360"/>
      <c r="FD8" s="2360"/>
      <c r="FE8" s="2360"/>
      <c r="FF8" s="2360"/>
      <c r="FG8" s="2360"/>
      <c r="FH8" s="2360"/>
      <c r="FI8" s="2360"/>
      <c r="FJ8" s="2360"/>
      <c r="FK8" s="2360"/>
      <c r="FL8" s="2360"/>
      <c r="FM8" s="2423"/>
      <c r="FO8" s="159">
        <f>BG8+BX8-CX8-DU8</f>
        <v>7275325</v>
      </c>
    </row>
    <row r="9" spans="1:171" ht="33" customHeight="1">
      <c r="A9" s="697" t="s">
        <v>1373</v>
      </c>
      <c r="B9" s="160"/>
      <c r="C9" s="2382"/>
      <c r="D9" s="2382"/>
      <c r="E9" s="2382"/>
      <c r="F9" s="2382"/>
      <c r="G9" s="2382"/>
      <c r="H9" s="2382"/>
      <c r="I9" s="2382"/>
      <c r="J9" s="2382"/>
      <c r="K9" s="2382"/>
      <c r="L9" s="2382"/>
      <c r="M9" s="2382"/>
      <c r="N9" s="2382"/>
      <c r="O9" s="2382"/>
      <c r="P9" s="2382"/>
      <c r="Q9" s="2382"/>
      <c r="R9" s="2382"/>
      <c r="S9" s="2382"/>
      <c r="T9" s="2382"/>
      <c r="U9" s="2382"/>
      <c r="V9" s="2382"/>
      <c r="W9" s="2382"/>
      <c r="X9" s="2382"/>
      <c r="Y9" s="2382"/>
      <c r="Z9" s="2382"/>
      <c r="AA9" s="2382"/>
      <c r="AB9" s="2382"/>
      <c r="AC9" s="2382"/>
      <c r="AD9" s="2382"/>
      <c r="AE9" s="2382"/>
      <c r="AF9" s="2382"/>
      <c r="AG9" s="2382"/>
      <c r="AH9" s="2382"/>
      <c r="AI9" s="2382"/>
      <c r="AJ9" s="2382"/>
      <c r="AK9" s="2382"/>
      <c r="AL9" s="2382"/>
      <c r="AM9" s="2382"/>
      <c r="AN9" s="2382"/>
      <c r="AO9" s="2281">
        <v>5250</v>
      </c>
      <c r="AP9" s="2281"/>
      <c r="AQ9" s="2281"/>
      <c r="AR9" s="2281"/>
      <c r="AS9" s="2281"/>
      <c r="AT9" s="2282" t="s">
        <v>37</v>
      </c>
      <c r="AU9" s="2283"/>
      <c r="AV9" s="2283"/>
      <c r="AW9" s="2283"/>
      <c r="AX9" s="2283"/>
      <c r="AY9" s="2283"/>
      <c r="AZ9" s="2284" t="s">
        <v>1351</v>
      </c>
      <c r="BA9" s="2284"/>
      <c r="BB9" s="2284"/>
      <c r="BC9" s="2279" t="s">
        <v>434</v>
      </c>
      <c r="BD9" s="2279"/>
      <c r="BE9" s="2279"/>
      <c r="BF9" s="2386"/>
      <c r="BG9" s="2357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58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58"/>
      <c r="CV9" s="2348" t="s">
        <v>39</v>
      </c>
      <c r="CW9" s="2348"/>
      <c r="CX9" s="2084">
        <f>SUM(CX12,CX22)</f>
        <v>105193</v>
      </c>
      <c r="CY9" s="2084"/>
      <c r="CZ9" s="2084"/>
      <c r="DA9" s="2084"/>
      <c r="DB9" s="2084"/>
      <c r="DC9" s="2084"/>
      <c r="DD9" s="2084"/>
      <c r="DE9" s="2084"/>
      <c r="DF9" s="2084"/>
      <c r="DG9" s="2084"/>
      <c r="DH9" s="2084"/>
      <c r="DI9" s="2084"/>
      <c r="DJ9" s="2084"/>
      <c r="DK9" s="2084"/>
      <c r="DL9" s="2084"/>
      <c r="DM9" s="2084"/>
      <c r="DN9" s="2084"/>
      <c r="DO9" s="2084"/>
      <c r="DP9" s="2084"/>
      <c r="DQ9" s="2365" t="s">
        <v>40</v>
      </c>
      <c r="DR9" s="2365"/>
      <c r="DS9" s="2369" t="s">
        <v>39</v>
      </c>
      <c r="DT9" s="2348"/>
      <c r="DU9" s="2084">
        <f>SUM(DU12,DU22)</f>
        <v>11975567</v>
      </c>
      <c r="DV9" s="2084"/>
      <c r="DW9" s="2084"/>
      <c r="DX9" s="2084"/>
      <c r="DY9" s="2084"/>
      <c r="DZ9" s="2084"/>
      <c r="EA9" s="2084"/>
      <c r="EB9" s="2084"/>
      <c r="EC9" s="2084"/>
      <c r="ED9" s="2084"/>
      <c r="EE9" s="2084"/>
      <c r="EF9" s="2084"/>
      <c r="EG9" s="2084"/>
      <c r="EH9" s="2084"/>
      <c r="EI9" s="2084"/>
      <c r="EJ9" s="2084"/>
      <c r="EK9" s="2084"/>
      <c r="EL9" s="2084"/>
      <c r="EM9" s="2084"/>
      <c r="EN9" s="2084"/>
      <c r="EO9" s="2084"/>
      <c r="EP9" s="2084"/>
      <c r="EQ9" s="2084"/>
      <c r="ER9" s="2084"/>
      <c r="ES9" s="2084"/>
      <c r="ET9" s="2084"/>
      <c r="EU9" s="2365" t="s">
        <v>40</v>
      </c>
      <c r="EV9" s="2374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7"/>
      <c r="FO9" s="159">
        <f>BG9+BX9-CX9-DU9</f>
        <v>4443434</v>
      </c>
    </row>
    <row r="10" spans="1:171" ht="20.25" customHeight="1">
      <c r="B10" s="160"/>
      <c r="C10" s="2380" t="s">
        <v>17</v>
      </c>
      <c r="D10" s="2380"/>
      <c r="E10" s="2380"/>
      <c r="F10" s="2380"/>
      <c r="G10" s="2380"/>
      <c r="H10" s="2380"/>
      <c r="I10" s="2380"/>
      <c r="J10" s="2380"/>
      <c r="K10" s="2380"/>
      <c r="L10" s="2380"/>
      <c r="M10" s="2380"/>
      <c r="N10" s="2380"/>
      <c r="O10" s="2380"/>
      <c r="P10" s="2380"/>
      <c r="Q10" s="2380"/>
      <c r="R10" s="2380"/>
      <c r="S10" s="2380"/>
      <c r="T10" s="2380"/>
      <c r="U10" s="2380"/>
      <c r="V10" s="2380"/>
      <c r="W10" s="2380"/>
      <c r="X10" s="2380"/>
      <c r="Y10" s="2380"/>
      <c r="Z10" s="2380"/>
      <c r="AA10" s="2380"/>
      <c r="AB10" s="2380"/>
      <c r="AC10" s="2380"/>
      <c r="AD10" s="2380"/>
      <c r="AE10" s="2380"/>
      <c r="AF10" s="2380"/>
      <c r="AG10" s="2380"/>
      <c r="AH10" s="2380"/>
      <c r="AI10" s="2380"/>
      <c r="AJ10" s="2380"/>
      <c r="AK10" s="2380"/>
      <c r="AL10" s="2380"/>
      <c r="AM10" s="2380"/>
      <c r="AN10" s="2381"/>
      <c r="AO10" s="2281"/>
      <c r="AP10" s="2281"/>
      <c r="AQ10" s="2281"/>
      <c r="AR10" s="2281"/>
      <c r="AS10" s="2281"/>
      <c r="AT10" s="2862"/>
      <c r="AU10" s="2863"/>
      <c r="AV10" s="2863"/>
      <c r="AW10" s="2863"/>
      <c r="AX10" s="2863"/>
      <c r="AY10" s="2863"/>
      <c r="AZ10" s="2863"/>
      <c r="BA10" s="2863"/>
      <c r="BB10" s="2863"/>
      <c r="BC10" s="2863"/>
      <c r="BD10" s="2863"/>
      <c r="BE10" s="2863"/>
      <c r="BF10" s="2864"/>
      <c r="BG10" s="2857"/>
      <c r="BH10" s="2858"/>
      <c r="BI10" s="2858"/>
      <c r="BJ10" s="2858"/>
      <c r="BK10" s="2858"/>
      <c r="BL10" s="2858"/>
      <c r="BM10" s="2858"/>
      <c r="BN10" s="2858"/>
      <c r="BO10" s="2858"/>
      <c r="BP10" s="2858"/>
      <c r="BQ10" s="2858"/>
      <c r="BR10" s="2858"/>
      <c r="BS10" s="2858"/>
      <c r="BT10" s="2858"/>
      <c r="BU10" s="2858"/>
      <c r="BV10" s="2858"/>
      <c r="BW10" s="2859"/>
      <c r="BX10" s="2860"/>
      <c r="BY10" s="2858"/>
      <c r="BZ10" s="2858"/>
      <c r="CA10" s="2858"/>
      <c r="CB10" s="2858"/>
      <c r="CC10" s="2858"/>
      <c r="CD10" s="2858"/>
      <c r="CE10" s="2858"/>
      <c r="CF10" s="2858"/>
      <c r="CG10" s="2858"/>
      <c r="CH10" s="2858"/>
      <c r="CI10" s="2858"/>
      <c r="CJ10" s="2858"/>
      <c r="CK10" s="2858"/>
      <c r="CL10" s="2858"/>
      <c r="CM10" s="2858"/>
      <c r="CN10" s="2858"/>
      <c r="CO10" s="2858"/>
      <c r="CP10" s="2858"/>
      <c r="CQ10" s="2858"/>
      <c r="CR10" s="2858"/>
      <c r="CS10" s="2858"/>
      <c r="CT10" s="2858"/>
      <c r="CU10" s="2859"/>
      <c r="CV10" s="1917"/>
      <c r="CW10" s="1918"/>
      <c r="CX10" s="1918"/>
      <c r="CY10" s="1918"/>
      <c r="CZ10" s="1918"/>
      <c r="DA10" s="1918"/>
      <c r="DB10" s="1918"/>
      <c r="DC10" s="1918"/>
      <c r="DD10" s="1918"/>
      <c r="DE10" s="1918"/>
      <c r="DF10" s="1918"/>
      <c r="DG10" s="1918"/>
      <c r="DH10" s="1918"/>
      <c r="DI10" s="1918"/>
      <c r="DJ10" s="1918"/>
      <c r="DK10" s="1918"/>
      <c r="DL10" s="1918"/>
      <c r="DM10" s="1918"/>
      <c r="DN10" s="1918"/>
      <c r="DO10" s="1918"/>
      <c r="DP10" s="1918"/>
      <c r="DQ10" s="1918"/>
      <c r="DR10" s="1919"/>
      <c r="DS10" s="1917"/>
      <c r="DT10" s="1918"/>
      <c r="DU10" s="1918"/>
      <c r="DV10" s="1918"/>
      <c r="DW10" s="1918"/>
      <c r="DX10" s="1918"/>
      <c r="DY10" s="1918"/>
      <c r="DZ10" s="1918"/>
      <c r="EA10" s="1918"/>
      <c r="EB10" s="1918"/>
      <c r="EC10" s="1918"/>
      <c r="ED10" s="1918"/>
      <c r="EE10" s="1918"/>
      <c r="EF10" s="1918"/>
      <c r="EG10" s="1918"/>
      <c r="EH10" s="1918"/>
      <c r="EI10" s="1918"/>
      <c r="EJ10" s="1918"/>
      <c r="EK10" s="1918"/>
      <c r="EL10" s="1918"/>
      <c r="EM10" s="1918"/>
      <c r="EN10" s="1918"/>
      <c r="EO10" s="1918"/>
      <c r="EP10" s="1918"/>
      <c r="EQ10" s="1918"/>
      <c r="ER10" s="1918"/>
      <c r="ES10" s="1918"/>
      <c r="ET10" s="1918"/>
      <c r="EU10" s="1918"/>
      <c r="EV10" s="1919"/>
      <c r="EW10" s="2860"/>
      <c r="EX10" s="2858"/>
      <c r="EY10" s="2858"/>
      <c r="EZ10" s="2858"/>
      <c r="FA10" s="2858"/>
      <c r="FB10" s="2858"/>
      <c r="FC10" s="2858"/>
      <c r="FD10" s="2858"/>
      <c r="FE10" s="2858"/>
      <c r="FF10" s="2858"/>
      <c r="FG10" s="2858"/>
      <c r="FH10" s="2858"/>
      <c r="FI10" s="2858"/>
      <c r="FJ10" s="2858"/>
      <c r="FK10" s="2858"/>
      <c r="FL10" s="2858"/>
      <c r="FM10" s="2861"/>
    </row>
    <row r="11" spans="1:171" s="174" customFormat="1" ht="14.25" customHeight="1">
      <c r="A11" s="697"/>
      <c r="B11" s="180"/>
      <c r="C11" s="2850" t="s">
        <v>101</v>
      </c>
      <c r="D11" s="2850"/>
      <c r="E11" s="2850"/>
      <c r="F11" s="2850"/>
      <c r="G11" s="2850"/>
      <c r="H11" s="2850"/>
      <c r="I11" s="2850"/>
      <c r="J11" s="2850"/>
      <c r="K11" s="2850"/>
      <c r="L11" s="2850"/>
      <c r="M11" s="2850"/>
      <c r="N11" s="2850"/>
      <c r="O11" s="2850"/>
      <c r="P11" s="2850"/>
      <c r="Q11" s="2850"/>
      <c r="R11" s="2850"/>
      <c r="S11" s="2850"/>
      <c r="T11" s="2850"/>
      <c r="U11" s="2850"/>
      <c r="V11" s="2850"/>
      <c r="W11" s="2850"/>
      <c r="X11" s="2850"/>
      <c r="Y11" s="2850"/>
      <c r="Z11" s="2850"/>
      <c r="AA11" s="2850"/>
      <c r="AB11" s="2850"/>
      <c r="AC11" s="2850"/>
      <c r="AD11" s="2850"/>
      <c r="AE11" s="2850"/>
      <c r="AF11" s="2850"/>
      <c r="AG11" s="2850"/>
      <c r="AH11" s="2850"/>
      <c r="AI11" s="2850"/>
      <c r="AJ11" s="2850"/>
      <c r="AK11" s="2850"/>
      <c r="AL11" s="2850"/>
      <c r="AM11" s="2850"/>
      <c r="AN11" s="2851"/>
      <c r="AO11" s="2820">
        <v>5241</v>
      </c>
      <c r="AP11" s="2821"/>
      <c r="AQ11" s="2821"/>
      <c r="AR11" s="2821"/>
      <c r="AS11" s="2822"/>
      <c r="AT11" s="2823" t="s">
        <v>37</v>
      </c>
      <c r="AU11" s="2824"/>
      <c r="AV11" s="2824"/>
      <c r="AW11" s="2824"/>
      <c r="AX11" s="2824"/>
      <c r="AY11" s="2824"/>
      <c r="AZ11" s="2825" t="s">
        <v>1350</v>
      </c>
      <c r="BA11" s="2825"/>
      <c r="BB11" s="2825"/>
      <c r="BC11" s="2854" t="s">
        <v>433</v>
      </c>
      <c r="BD11" s="2854"/>
      <c r="BE11" s="2854"/>
      <c r="BF11" s="2855"/>
      <c r="BG11" s="2357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58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58"/>
      <c r="CV11" s="2083" t="s">
        <v>39</v>
      </c>
      <c r="CW11" s="2083"/>
      <c r="CX11" s="2084">
        <f>SUM(CX13,CX15,CX17,CX19)</f>
        <v>80246</v>
      </c>
      <c r="CY11" s="2084"/>
      <c r="CZ11" s="2084"/>
      <c r="DA11" s="2084"/>
      <c r="DB11" s="2084"/>
      <c r="DC11" s="2084"/>
      <c r="DD11" s="2084"/>
      <c r="DE11" s="2084"/>
      <c r="DF11" s="2084"/>
      <c r="DG11" s="2084"/>
      <c r="DH11" s="2084"/>
      <c r="DI11" s="2084"/>
      <c r="DJ11" s="2084"/>
      <c r="DK11" s="2084"/>
      <c r="DL11" s="2084"/>
      <c r="DM11" s="2084"/>
      <c r="DN11" s="2084"/>
      <c r="DO11" s="2084"/>
      <c r="DP11" s="2084"/>
      <c r="DQ11" s="2087" t="s">
        <v>40</v>
      </c>
      <c r="DR11" s="2087"/>
      <c r="DS11" s="2799" t="s">
        <v>39</v>
      </c>
      <c r="DT11" s="2083"/>
      <c r="DU11" s="2084">
        <f>SUM(DU13,DU15,DU17,DU19)</f>
        <v>15834230</v>
      </c>
      <c r="DV11" s="2084"/>
      <c r="DW11" s="2084"/>
      <c r="DX11" s="2084"/>
      <c r="DY11" s="2084"/>
      <c r="DZ11" s="2084"/>
      <c r="EA11" s="2084"/>
      <c r="EB11" s="2084"/>
      <c r="EC11" s="2084"/>
      <c r="ED11" s="2084"/>
      <c r="EE11" s="2084"/>
      <c r="EF11" s="2084"/>
      <c r="EG11" s="2084"/>
      <c r="EH11" s="2084"/>
      <c r="EI11" s="2084"/>
      <c r="EJ11" s="2084"/>
      <c r="EK11" s="2084"/>
      <c r="EL11" s="2084"/>
      <c r="EM11" s="2084"/>
      <c r="EN11" s="2084"/>
      <c r="EO11" s="2084"/>
      <c r="EP11" s="2084"/>
      <c r="EQ11" s="2084"/>
      <c r="ER11" s="2084"/>
      <c r="ES11" s="2084"/>
      <c r="ET11" s="2084"/>
      <c r="EU11" s="2087" t="s">
        <v>40</v>
      </c>
      <c r="EV11" s="2793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47"/>
    </row>
    <row r="12" spans="1:171" s="174" customFormat="1" ht="14.25" customHeight="1">
      <c r="A12" s="697"/>
      <c r="B12" s="182"/>
      <c r="C12" s="2852"/>
      <c r="D12" s="2852"/>
      <c r="E12" s="2852"/>
      <c r="F12" s="2852"/>
      <c r="G12" s="2852"/>
      <c r="H12" s="2852"/>
      <c r="I12" s="2852"/>
      <c r="J12" s="2852"/>
      <c r="K12" s="2852"/>
      <c r="L12" s="2852"/>
      <c r="M12" s="2852"/>
      <c r="N12" s="2852"/>
      <c r="O12" s="2852"/>
      <c r="P12" s="2852"/>
      <c r="Q12" s="2852"/>
      <c r="R12" s="2852"/>
      <c r="S12" s="2852"/>
      <c r="T12" s="2852"/>
      <c r="U12" s="2852"/>
      <c r="V12" s="2852"/>
      <c r="W12" s="2852"/>
      <c r="X12" s="2852"/>
      <c r="Y12" s="2852"/>
      <c r="Z12" s="2852"/>
      <c r="AA12" s="2852"/>
      <c r="AB12" s="2852"/>
      <c r="AC12" s="2852"/>
      <c r="AD12" s="2852"/>
      <c r="AE12" s="2852"/>
      <c r="AF12" s="2852"/>
      <c r="AG12" s="2852"/>
      <c r="AH12" s="2852"/>
      <c r="AI12" s="2852"/>
      <c r="AJ12" s="2852"/>
      <c r="AK12" s="2852"/>
      <c r="AL12" s="2852"/>
      <c r="AM12" s="2852"/>
      <c r="AN12" s="2853"/>
      <c r="AO12" s="2820">
        <v>5251</v>
      </c>
      <c r="AP12" s="2821"/>
      <c r="AQ12" s="2821"/>
      <c r="AR12" s="2821"/>
      <c r="AS12" s="2822"/>
      <c r="AT12" s="2823" t="s">
        <v>37</v>
      </c>
      <c r="AU12" s="2824"/>
      <c r="AV12" s="2824"/>
      <c r="AW12" s="2824"/>
      <c r="AX12" s="2824"/>
      <c r="AY12" s="2824"/>
      <c r="AZ12" s="2825" t="s">
        <v>1351</v>
      </c>
      <c r="BA12" s="2825"/>
      <c r="BB12" s="2825"/>
      <c r="BC12" s="2854" t="s">
        <v>434</v>
      </c>
      <c r="BD12" s="2854"/>
      <c r="BE12" s="2854"/>
      <c r="BF12" s="2855"/>
      <c r="BG12" s="2357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58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58"/>
      <c r="CV12" s="2083" t="s">
        <v>39</v>
      </c>
      <c r="CW12" s="2083"/>
      <c r="CX12" s="2084">
        <f>SUM(CX14,CX16,CX18,CX20)</f>
        <v>105158</v>
      </c>
      <c r="CY12" s="2084"/>
      <c r="CZ12" s="2084"/>
      <c r="DA12" s="2084"/>
      <c r="DB12" s="2084"/>
      <c r="DC12" s="2084"/>
      <c r="DD12" s="2084"/>
      <c r="DE12" s="2084"/>
      <c r="DF12" s="2084"/>
      <c r="DG12" s="2084"/>
      <c r="DH12" s="2084"/>
      <c r="DI12" s="2084"/>
      <c r="DJ12" s="2084"/>
      <c r="DK12" s="2084"/>
      <c r="DL12" s="2084"/>
      <c r="DM12" s="2084"/>
      <c r="DN12" s="2084"/>
      <c r="DO12" s="2084"/>
      <c r="DP12" s="2084"/>
      <c r="DQ12" s="2087" t="s">
        <v>40</v>
      </c>
      <c r="DR12" s="2087"/>
      <c r="DS12" s="2799" t="s">
        <v>39</v>
      </c>
      <c r="DT12" s="2083"/>
      <c r="DU12" s="2084">
        <f>SUM(DU14,DU16,DU18,DU20)</f>
        <v>11973003</v>
      </c>
      <c r="DV12" s="2084"/>
      <c r="DW12" s="2084"/>
      <c r="DX12" s="2084"/>
      <c r="DY12" s="2084"/>
      <c r="DZ12" s="2084"/>
      <c r="EA12" s="2084"/>
      <c r="EB12" s="2084"/>
      <c r="EC12" s="2084"/>
      <c r="ED12" s="2084"/>
      <c r="EE12" s="2084"/>
      <c r="EF12" s="2084"/>
      <c r="EG12" s="2084"/>
      <c r="EH12" s="2084"/>
      <c r="EI12" s="2084"/>
      <c r="EJ12" s="2084"/>
      <c r="EK12" s="2084"/>
      <c r="EL12" s="2084"/>
      <c r="EM12" s="2084"/>
      <c r="EN12" s="2084"/>
      <c r="EO12" s="2084"/>
      <c r="EP12" s="2084"/>
      <c r="EQ12" s="2084"/>
      <c r="ER12" s="2084"/>
      <c r="ES12" s="2084"/>
      <c r="ET12" s="2084"/>
      <c r="EU12" s="2087" t="s">
        <v>40</v>
      </c>
      <c r="EV12" s="2793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47"/>
    </row>
    <row r="13" spans="1:171" s="174" customFormat="1" ht="15.75" customHeight="1">
      <c r="A13" s="697"/>
      <c r="B13" s="180"/>
      <c r="C13" s="2826" t="s">
        <v>102</v>
      </c>
      <c r="D13" s="2826"/>
      <c r="E13" s="2826"/>
      <c r="F13" s="2826"/>
      <c r="G13" s="2826"/>
      <c r="H13" s="2826"/>
      <c r="I13" s="2826"/>
      <c r="J13" s="2826"/>
      <c r="K13" s="2826"/>
      <c r="L13" s="2826"/>
      <c r="M13" s="2826"/>
      <c r="N13" s="2826"/>
      <c r="O13" s="2826"/>
      <c r="P13" s="2826"/>
      <c r="Q13" s="2826"/>
      <c r="R13" s="2826"/>
      <c r="S13" s="2826"/>
      <c r="T13" s="2826"/>
      <c r="U13" s="2826"/>
      <c r="V13" s="2826"/>
      <c r="W13" s="2826"/>
      <c r="X13" s="2826"/>
      <c r="Y13" s="2826"/>
      <c r="Z13" s="2826"/>
      <c r="AA13" s="2826"/>
      <c r="AB13" s="2826"/>
      <c r="AC13" s="2826"/>
      <c r="AD13" s="2826"/>
      <c r="AE13" s="2826"/>
      <c r="AF13" s="2826"/>
      <c r="AG13" s="2826"/>
      <c r="AH13" s="2826"/>
      <c r="AI13" s="2826"/>
      <c r="AJ13" s="2826"/>
      <c r="AK13" s="2826"/>
      <c r="AL13" s="2826"/>
      <c r="AM13" s="2826"/>
      <c r="AN13" s="2827"/>
      <c r="AO13" s="2820">
        <v>52411</v>
      </c>
      <c r="AP13" s="2821"/>
      <c r="AQ13" s="2821"/>
      <c r="AR13" s="2821"/>
      <c r="AS13" s="2822"/>
      <c r="AT13" s="2823" t="s">
        <v>37</v>
      </c>
      <c r="AU13" s="2824"/>
      <c r="AV13" s="2824"/>
      <c r="AW13" s="2824"/>
      <c r="AX13" s="2824"/>
      <c r="AY13" s="2824"/>
      <c r="AZ13" s="2825" t="s">
        <v>1350</v>
      </c>
      <c r="BA13" s="2825"/>
      <c r="BB13" s="2825"/>
      <c r="BC13" s="2363" t="s">
        <v>433</v>
      </c>
      <c r="BD13" s="2363"/>
      <c r="BE13" s="2363"/>
      <c r="BF13" s="2364"/>
      <c r="BG13" s="2357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58"/>
      <c r="BX13" s="2803">
        <v>13520559</v>
      </c>
      <c r="BY13" s="2803"/>
      <c r="BZ13" s="2803"/>
      <c r="CA13" s="2803"/>
      <c r="CB13" s="2803"/>
      <c r="CC13" s="2803"/>
      <c r="CD13" s="2803"/>
      <c r="CE13" s="2803"/>
      <c r="CF13" s="2803"/>
      <c r="CG13" s="2803"/>
      <c r="CH13" s="2803"/>
      <c r="CI13" s="2803"/>
      <c r="CJ13" s="2803"/>
      <c r="CK13" s="2803"/>
      <c r="CL13" s="2803"/>
      <c r="CM13" s="2803"/>
      <c r="CN13" s="2803"/>
      <c r="CO13" s="2803"/>
      <c r="CP13" s="2803"/>
      <c r="CQ13" s="2803"/>
      <c r="CR13" s="2803"/>
      <c r="CS13" s="2803"/>
      <c r="CT13" s="2803"/>
      <c r="CU13" s="2804"/>
      <c r="CV13" s="2083" t="s">
        <v>39</v>
      </c>
      <c r="CW13" s="2083"/>
      <c r="CX13" s="2112">
        <v>15287</v>
      </c>
      <c r="CY13" s="2112"/>
      <c r="CZ13" s="2112"/>
      <c r="DA13" s="2112"/>
      <c r="DB13" s="2112"/>
      <c r="DC13" s="2112"/>
      <c r="DD13" s="2112"/>
      <c r="DE13" s="2112"/>
      <c r="DF13" s="2112"/>
      <c r="DG13" s="2112"/>
      <c r="DH13" s="2112"/>
      <c r="DI13" s="2112"/>
      <c r="DJ13" s="2112"/>
      <c r="DK13" s="2112"/>
      <c r="DL13" s="2112"/>
      <c r="DM13" s="2112"/>
      <c r="DN13" s="2112"/>
      <c r="DO13" s="2112"/>
      <c r="DP13" s="2112"/>
      <c r="DQ13" s="2087" t="s">
        <v>40</v>
      </c>
      <c r="DR13" s="2087"/>
      <c r="DS13" s="2799" t="s">
        <v>39</v>
      </c>
      <c r="DT13" s="2083"/>
      <c r="DU13" s="1493">
        <v>11686176</v>
      </c>
      <c r="DV13" s="1493"/>
      <c r="DW13" s="1493"/>
      <c r="DX13" s="1493"/>
      <c r="DY13" s="1493"/>
      <c r="DZ13" s="1493"/>
      <c r="EA13" s="1493"/>
      <c r="EB13" s="1493"/>
      <c r="EC13" s="1493"/>
      <c r="ED13" s="1493"/>
      <c r="EE13" s="1493"/>
      <c r="EF13" s="1493"/>
      <c r="EG13" s="1493"/>
      <c r="EH13" s="1493"/>
      <c r="EI13" s="1493"/>
      <c r="EJ13" s="1493"/>
      <c r="EK13" s="1493"/>
      <c r="EL13" s="1493"/>
      <c r="EM13" s="1493"/>
      <c r="EN13" s="1493"/>
      <c r="EO13" s="1493"/>
      <c r="EP13" s="1493"/>
      <c r="EQ13" s="1493"/>
      <c r="ER13" s="1493"/>
      <c r="ES13" s="1493"/>
      <c r="ET13" s="1493"/>
      <c r="EU13" s="2087" t="s">
        <v>40</v>
      </c>
      <c r="EV13" s="2793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7"/>
    </row>
    <row r="14" spans="1:171" s="174" customFormat="1" ht="18.75" customHeight="1">
      <c r="A14" s="697"/>
      <c r="B14" s="182"/>
      <c r="C14" s="2828"/>
      <c r="D14" s="2828"/>
      <c r="E14" s="2828"/>
      <c r="F14" s="2828"/>
      <c r="G14" s="2828"/>
      <c r="H14" s="2828"/>
      <c r="I14" s="2828"/>
      <c r="J14" s="2828"/>
      <c r="K14" s="2828"/>
      <c r="L14" s="2828"/>
      <c r="M14" s="2828"/>
      <c r="N14" s="2828"/>
      <c r="O14" s="2828"/>
      <c r="P14" s="2828"/>
      <c r="Q14" s="2828"/>
      <c r="R14" s="2828"/>
      <c r="S14" s="2828"/>
      <c r="T14" s="2828"/>
      <c r="U14" s="2828"/>
      <c r="V14" s="2828"/>
      <c r="W14" s="2828"/>
      <c r="X14" s="2828"/>
      <c r="Y14" s="2828"/>
      <c r="Z14" s="2828"/>
      <c r="AA14" s="2828"/>
      <c r="AB14" s="2828"/>
      <c r="AC14" s="2828"/>
      <c r="AD14" s="2828"/>
      <c r="AE14" s="2828"/>
      <c r="AF14" s="2828"/>
      <c r="AG14" s="2828"/>
      <c r="AH14" s="2828"/>
      <c r="AI14" s="2828"/>
      <c r="AJ14" s="2828"/>
      <c r="AK14" s="2828"/>
      <c r="AL14" s="2828"/>
      <c r="AM14" s="2828"/>
      <c r="AN14" s="2829"/>
      <c r="AO14" s="2820">
        <v>52511</v>
      </c>
      <c r="AP14" s="2821"/>
      <c r="AQ14" s="2821"/>
      <c r="AR14" s="2821"/>
      <c r="AS14" s="2822"/>
      <c r="AT14" s="2823" t="s">
        <v>37</v>
      </c>
      <c r="AU14" s="2824"/>
      <c r="AV14" s="2824"/>
      <c r="AW14" s="2824"/>
      <c r="AX14" s="2824"/>
      <c r="AY14" s="2824"/>
      <c r="AZ14" s="2825" t="s">
        <v>1351</v>
      </c>
      <c r="BA14" s="2825"/>
      <c r="BB14" s="2825"/>
      <c r="BC14" s="2363" t="s">
        <v>434</v>
      </c>
      <c r="BD14" s="2363"/>
      <c r="BE14" s="2363"/>
      <c r="BF14" s="2364"/>
      <c r="BG14" s="2847">
        <v>2414643</v>
      </c>
      <c r="BH14" s="2806"/>
      <c r="BI14" s="2806"/>
      <c r="BJ14" s="2806"/>
      <c r="BK14" s="2806"/>
      <c r="BL14" s="2806"/>
      <c r="BM14" s="2806"/>
      <c r="BN14" s="2806"/>
      <c r="BO14" s="2806"/>
      <c r="BP14" s="2806"/>
      <c r="BQ14" s="2806"/>
      <c r="BR14" s="2806"/>
      <c r="BS14" s="2806"/>
      <c r="BT14" s="2806"/>
      <c r="BU14" s="2806"/>
      <c r="BV14" s="2806"/>
      <c r="BW14" s="2810"/>
      <c r="BX14" s="2806">
        <v>9876332</v>
      </c>
      <c r="BY14" s="2806"/>
      <c r="BZ14" s="2806"/>
      <c r="CA14" s="2806"/>
      <c r="CB14" s="2806"/>
      <c r="CC14" s="2806"/>
      <c r="CD14" s="2806"/>
      <c r="CE14" s="2806"/>
      <c r="CF14" s="2806"/>
      <c r="CG14" s="2806"/>
      <c r="CH14" s="2806"/>
      <c r="CI14" s="2806"/>
      <c r="CJ14" s="2806"/>
      <c r="CK14" s="2806"/>
      <c r="CL14" s="2806"/>
      <c r="CM14" s="2806"/>
      <c r="CN14" s="2806"/>
      <c r="CO14" s="2806"/>
      <c r="CP14" s="2806"/>
      <c r="CQ14" s="2806"/>
      <c r="CR14" s="2806"/>
      <c r="CS14" s="2806"/>
      <c r="CT14" s="2806"/>
      <c r="CU14" s="2810"/>
      <c r="CV14" s="2083" t="s">
        <v>39</v>
      </c>
      <c r="CW14" s="2083"/>
      <c r="CX14" s="2807">
        <v>6528</v>
      </c>
      <c r="CY14" s="2807"/>
      <c r="CZ14" s="2807"/>
      <c r="DA14" s="2807"/>
      <c r="DB14" s="2807"/>
      <c r="DC14" s="2807"/>
      <c r="DD14" s="2807"/>
      <c r="DE14" s="2807"/>
      <c r="DF14" s="2807"/>
      <c r="DG14" s="2807"/>
      <c r="DH14" s="2807"/>
      <c r="DI14" s="2807"/>
      <c r="DJ14" s="2807"/>
      <c r="DK14" s="2807"/>
      <c r="DL14" s="2807"/>
      <c r="DM14" s="2807"/>
      <c r="DN14" s="2807"/>
      <c r="DO14" s="2807"/>
      <c r="DP14" s="2807"/>
      <c r="DQ14" s="2087" t="s">
        <v>40</v>
      </c>
      <c r="DR14" s="2087"/>
      <c r="DS14" s="2799" t="s">
        <v>39</v>
      </c>
      <c r="DT14" s="2083"/>
      <c r="DU14" s="2806">
        <v>8511931</v>
      </c>
      <c r="DV14" s="2806"/>
      <c r="DW14" s="2806"/>
      <c r="DX14" s="2806"/>
      <c r="DY14" s="2806"/>
      <c r="DZ14" s="2806"/>
      <c r="EA14" s="2806"/>
      <c r="EB14" s="2806"/>
      <c r="EC14" s="2806"/>
      <c r="ED14" s="2806"/>
      <c r="EE14" s="2806"/>
      <c r="EF14" s="2806"/>
      <c r="EG14" s="2806"/>
      <c r="EH14" s="2806"/>
      <c r="EI14" s="2806"/>
      <c r="EJ14" s="2806"/>
      <c r="EK14" s="2806"/>
      <c r="EL14" s="2806"/>
      <c r="EM14" s="2806"/>
      <c r="EN14" s="2806"/>
      <c r="EO14" s="2806"/>
      <c r="EP14" s="2806"/>
      <c r="EQ14" s="2806"/>
      <c r="ER14" s="2806"/>
      <c r="ES14" s="2806"/>
      <c r="ET14" s="2806"/>
      <c r="EU14" s="2087" t="s">
        <v>40</v>
      </c>
      <c r="EV14" s="2793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47"/>
    </row>
    <row r="15" spans="1:171" s="174" customFormat="1" ht="14.25" customHeight="1">
      <c r="A15" s="697"/>
      <c r="B15" s="180"/>
      <c r="C15" s="2816" t="s">
        <v>103</v>
      </c>
      <c r="D15" s="2816"/>
      <c r="E15" s="2816"/>
      <c r="F15" s="2816"/>
      <c r="G15" s="2816"/>
      <c r="H15" s="2816"/>
      <c r="I15" s="2816"/>
      <c r="J15" s="2816"/>
      <c r="K15" s="2816"/>
      <c r="L15" s="2816"/>
      <c r="M15" s="2816"/>
      <c r="N15" s="2816"/>
      <c r="O15" s="2816"/>
      <c r="P15" s="2816"/>
      <c r="Q15" s="2816"/>
      <c r="R15" s="2816"/>
      <c r="S15" s="2816"/>
      <c r="T15" s="2816"/>
      <c r="U15" s="2816"/>
      <c r="V15" s="2816"/>
      <c r="W15" s="2816"/>
      <c r="X15" s="2816"/>
      <c r="Y15" s="2816"/>
      <c r="Z15" s="2816"/>
      <c r="AA15" s="2816"/>
      <c r="AB15" s="2816"/>
      <c r="AC15" s="2816"/>
      <c r="AD15" s="2816"/>
      <c r="AE15" s="2816"/>
      <c r="AF15" s="2816"/>
      <c r="AG15" s="2816"/>
      <c r="AH15" s="2816"/>
      <c r="AI15" s="2816"/>
      <c r="AJ15" s="2816"/>
      <c r="AK15" s="2816"/>
      <c r="AL15" s="2816"/>
      <c r="AM15" s="2816"/>
      <c r="AN15" s="2817"/>
      <c r="AO15" s="2820">
        <v>52412</v>
      </c>
      <c r="AP15" s="2821"/>
      <c r="AQ15" s="2821"/>
      <c r="AR15" s="2821"/>
      <c r="AS15" s="2822"/>
      <c r="AT15" s="2823" t="s">
        <v>37</v>
      </c>
      <c r="AU15" s="2824"/>
      <c r="AV15" s="2824"/>
      <c r="AW15" s="2824"/>
      <c r="AX15" s="2824"/>
      <c r="AY15" s="2824"/>
      <c r="AZ15" s="2825" t="s">
        <v>1350</v>
      </c>
      <c r="BA15" s="2825"/>
      <c r="BB15" s="2825"/>
      <c r="BC15" s="2363" t="s">
        <v>433</v>
      </c>
      <c r="BD15" s="2363"/>
      <c r="BE15" s="2363"/>
      <c r="BF15" s="2364"/>
      <c r="BG15" s="2357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58"/>
      <c r="BX15" s="2803">
        <v>1645419</v>
      </c>
      <c r="BY15" s="2803"/>
      <c r="BZ15" s="2803"/>
      <c r="CA15" s="2803"/>
      <c r="CB15" s="2803"/>
      <c r="CC15" s="2803"/>
      <c r="CD15" s="2803"/>
      <c r="CE15" s="2803"/>
      <c r="CF15" s="2803"/>
      <c r="CG15" s="2803"/>
      <c r="CH15" s="2803"/>
      <c r="CI15" s="2803"/>
      <c r="CJ15" s="2803"/>
      <c r="CK15" s="2803"/>
      <c r="CL15" s="2803"/>
      <c r="CM15" s="2803"/>
      <c r="CN15" s="2803"/>
      <c r="CO15" s="2803"/>
      <c r="CP15" s="2803"/>
      <c r="CQ15" s="2803"/>
      <c r="CR15" s="2803"/>
      <c r="CS15" s="2803"/>
      <c r="CT15" s="2803"/>
      <c r="CU15" s="2804"/>
      <c r="CV15" s="2083" t="s">
        <v>39</v>
      </c>
      <c r="CW15" s="2083"/>
      <c r="CX15" s="1493">
        <v>149</v>
      </c>
      <c r="CY15" s="1493"/>
      <c r="CZ15" s="1493"/>
      <c r="DA15" s="1493"/>
      <c r="DB15" s="1493"/>
      <c r="DC15" s="1493"/>
      <c r="DD15" s="1493"/>
      <c r="DE15" s="1493"/>
      <c r="DF15" s="1493"/>
      <c r="DG15" s="1493"/>
      <c r="DH15" s="1493"/>
      <c r="DI15" s="1493"/>
      <c r="DJ15" s="1493"/>
      <c r="DK15" s="1493"/>
      <c r="DL15" s="1493"/>
      <c r="DM15" s="1493"/>
      <c r="DN15" s="1493"/>
      <c r="DO15" s="1493"/>
      <c r="DP15" s="1493"/>
      <c r="DQ15" s="2087" t="s">
        <v>40</v>
      </c>
      <c r="DR15" s="2087"/>
      <c r="DS15" s="2799" t="s">
        <v>39</v>
      </c>
      <c r="DT15" s="2083"/>
      <c r="DU15" s="1493">
        <v>1383355</v>
      </c>
      <c r="DV15" s="1493"/>
      <c r="DW15" s="1493"/>
      <c r="DX15" s="1493"/>
      <c r="DY15" s="1493"/>
      <c r="DZ15" s="1493"/>
      <c r="EA15" s="1493"/>
      <c r="EB15" s="1493"/>
      <c r="EC15" s="1493"/>
      <c r="ED15" s="1493"/>
      <c r="EE15" s="1493"/>
      <c r="EF15" s="1493"/>
      <c r="EG15" s="1493"/>
      <c r="EH15" s="1493"/>
      <c r="EI15" s="1493"/>
      <c r="EJ15" s="1493"/>
      <c r="EK15" s="1493"/>
      <c r="EL15" s="1493"/>
      <c r="EM15" s="1493"/>
      <c r="EN15" s="1493"/>
      <c r="EO15" s="1493"/>
      <c r="EP15" s="1493"/>
      <c r="EQ15" s="1493"/>
      <c r="ER15" s="1493"/>
      <c r="ES15" s="1493"/>
      <c r="ET15" s="1493"/>
      <c r="EU15" s="2087" t="s">
        <v>40</v>
      </c>
      <c r="EV15" s="2793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47"/>
    </row>
    <row r="16" spans="1:171" s="174" customFormat="1" ht="14.25" customHeight="1">
      <c r="A16" s="697"/>
      <c r="B16" s="182"/>
      <c r="C16" s="2818"/>
      <c r="D16" s="2818"/>
      <c r="E16" s="2818"/>
      <c r="F16" s="2818"/>
      <c r="G16" s="2818"/>
      <c r="H16" s="2818"/>
      <c r="I16" s="2818"/>
      <c r="J16" s="2818"/>
      <c r="K16" s="2818"/>
      <c r="L16" s="2818"/>
      <c r="M16" s="2818"/>
      <c r="N16" s="2818"/>
      <c r="O16" s="2818"/>
      <c r="P16" s="2818"/>
      <c r="Q16" s="2818"/>
      <c r="R16" s="2818"/>
      <c r="S16" s="2818"/>
      <c r="T16" s="2818"/>
      <c r="U16" s="2818"/>
      <c r="V16" s="2818"/>
      <c r="W16" s="2818"/>
      <c r="X16" s="2818"/>
      <c r="Y16" s="2818"/>
      <c r="Z16" s="2818"/>
      <c r="AA16" s="2818"/>
      <c r="AB16" s="2818"/>
      <c r="AC16" s="2818"/>
      <c r="AD16" s="2818"/>
      <c r="AE16" s="2818"/>
      <c r="AF16" s="2818"/>
      <c r="AG16" s="2818"/>
      <c r="AH16" s="2818"/>
      <c r="AI16" s="2818"/>
      <c r="AJ16" s="2818"/>
      <c r="AK16" s="2818"/>
      <c r="AL16" s="2818"/>
      <c r="AM16" s="2818"/>
      <c r="AN16" s="2819"/>
      <c r="AO16" s="2820">
        <v>52512</v>
      </c>
      <c r="AP16" s="2821"/>
      <c r="AQ16" s="2821"/>
      <c r="AR16" s="2821"/>
      <c r="AS16" s="2822"/>
      <c r="AT16" s="2823" t="s">
        <v>37</v>
      </c>
      <c r="AU16" s="2824"/>
      <c r="AV16" s="2824"/>
      <c r="AW16" s="2824"/>
      <c r="AX16" s="2824"/>
      <c r="AY16" s="2824"/>
      <c r="AZ16" s="2825" t="s">
        <v>1351</v>
      </c>
      <c r="BA16" s="2825"/>
      <c r="BB16" s="2825"/>
      <c r="BC16" s="2363" t="s">
        <v>434</v>
      </c>
      <c r="BD16" s="2363"/>
      <c r="BE16" s="2363"/>
      <c r="BF16" s="2364"/>
      <c r="BG16" s="2847">
        <v>43780</v>
      </c>
      <c r="BH16" s="2806"/>
      <c r="BI16" s="2806"/>
      <c r="BJ16" s="2806"/>
      <c r="BK16" s="2806"/>
      <c r="BL16" s="2806"/>
      <c r="BM16" s="2806"/>
      <c r="BN16" s="2806"/>
      <c r="BO16" s="2806"/>
      <c r="BP16" s="2806"/>
      <c r="BQ16" s="2806"/>
      <c r="BR16" s="2806"/>
      <c r="BS16" s="2806"/>
      <c r="BT16" s="2806"/>
      <c r="BU16" s="2806"/>
      <c r="BV16" s="2806"/>
      <c r="BW16" s="2810"/>
      <c r="BX16" s="2806">
        <v>1058891</v>
      </c>
      <c r="BY16" s="2806"/>
      <c r="BZ16" s="2806"/>
      <c r="CA16" s="2806"/>
      <c r="CB16" s="2806"/>
      <c r="CC16" s="2806"/>
      <c r="CD16" s="2806"/>
      <c r="CE16" s="2806"/>
      <c r="CF16" s="2806"/>
      <c r="CG16" s="2806"/>
      <c r="CH16" s="2806"/>
      <c r="CI16" s="2806"/>
      <c r="CJ16" s="2806"/>
      <c r="CK16" s="2806"/>
      <c r="CL16" s="2806"/>
      <c r="CM16" s="2806"/>
      <c r="CN16" s="2806"/>
      <c r="CO16" s="2806"/>
      <c r="CP16" s="2806"/>
      <c r="CQ16" s="2806"/>
      <c r="CR16" s="2806"/>
      <c r="CS16" s="2806"/>
      <c r="CT16" s="2806"/>
      <c r="CU16" s="2810"/>
      <c r="CV16" s="2083" t="s">
        <v>39</v>
      </c>
      <c r="CW16" s="2083"/>
      <c r="CX16" s="2807">
        <v>89</v>
      </c>
      <c r="CY16" s="2807"/>
      <c r="CZ16" s="2807"/>
      <c r="DA16" s="2807"/>
      <c r="DB16" s="2807"/>
      <c r="DC16" s="2807"/>
      <c r="DD16" s="2807"/>
      <c r="DE16" s="2807"/>
      <c r="DF16" s="2807"/>
      <c r="DG16" s="2807"/>
      <c r="DH16" s="2807"/>
      <c r="DI16" s="2807"/>
      <c r="DJ16" s="2807"/>
      <c r="DK16" s="2807"/>
      <c r="DL16" s="2807"/>
      <c r="DM16" s="2807"/>
      <c r="DN16" s="2807"/>
      <c r="DO16" s="2807"/>
      <c r="DP16" s="2807"/>
      <c r="DQ16" s="2087" t="s">
        <v>40</v>
      </c>
      <c r="DR16" s="2087"/>
      <c r="DS16" s="2799" t="s">
        <v>39</v>
      </c>
      <c r="DT16" s="2083"/>
      <c r="DU16" s="2806">
        <v>992639</v>
      </c>
      <c r="DV16" s="2806"/>
      <c r="DW16" s="2806"/>
      <c r="DX16" s="2806"/>
      <c r="DY16" s="2806"/>
      <c r="DZ16" s="2806"/>
      <c r="EA16" s="2806"/>
      <c r="EB16" s="2806"/>
      <c r="EC16" s="2806"/>
      <c r="ED16" s="2806"/>
      <c r="EE16" s="2806"/>
      <c r="EF16" s="2806"/>
      <c r="EG16" s="2806"/>
      <c r="EH16" s="2806"/>
      <c r="EI16" s="2806"/>
      <c r="EJ16" s="2806"/>
      <c r="EK16" s="2806"/>
      <c r="EL16" s="2806"/>
      <c r="EM16" s="2806"/>
      <c r="EN16" s="2806"/>
      <c r="EO16" s="2806"/>
      <c r="EP16" s="2806"/>
      <c r="EQ16" s="2806"/>
      <c r="ER16" s="2806"/>
      <c r="ES16" s="2806"/>
      <c r="ET16" s="2806"/>
      <c r="EU16" s="2087" t="s">
        <v>40</v>
      </c>
      <c r="EV16" s="2793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7"/>
    </row>
    <row r="17" spans="1:169" s="174" customFormat="1" ht="14.25" customHeight="1">
      <c r="A17" s="697"/>
      <c r="B17" s="180"/>
      <c r="C17" s="2826" t="s">
        <v>104</v>
      </c>
      <c r="D17" s="2826"/>
      <c r="E17" s="2826"/>
      <c r="F17" s="2826"/>
      <c r="G17" s="2826"/>
      <c r="H17" s="2826"/>
      <c r="I17" s="2826"/>
      <c r="J17" s="2826"/>
      <c r="K17" s="2826"/>
      <c r="L17" s="2826"/>
      <c r="M17" s="2826"/>
      <c r="N17" s="2826"/>
      <c r="O17" s="2826"/>
      <c r="P17" s="2826"/>
      <c r="Q17" s="2826"/>
      <c r="R17" s="2826"/>
      <c r="S17" s="2826"/>
      <c r="T17" s="2826"/>
      <c r="U17" s="2826"/>
      <c r="V17" s="2826"/>
      <c r="W17" s="2826"/>
      <c r="X17" s="2826"/>
      <c r="Y17" s="2826"/>
      <c r="Z17" s="2826"/>
      <c r="AA17" s="2826"/>
      <c r="AB17" s="2826"/>
      <c r="AC17" s="2826"/>
      <c r="AD17" s="2826"/>
      <c r="AE17" s="2826"/>
      <c r="AF17" s="2826"/>
      <c r="AG17" s="2826"/>
      <c r="AH17" s="2826"/>
      <c r="AI17" s="2826"/>
      <c r="AJ17" s="2826"/>
      <c r="AK17" s="2826"/>
      <c r="AL17" s="2826"/>
      <c r="AM17" s="2826"/>
      <c r="AN17" s="2827"/>
      <c r="AO17" s="2820">
        <v>52413</v>
      </c>
      <c r="AP17" s="2821"/>
      <c r="AQ17" s="2821"/>
      <c r="AR17" s="2821"/>
      <c r="AS17" s="2822"/>
      <c r="AT17" s="2823" t="s">
        <v>37</v>
      </c>
      <c r="AU17" s="2824"/>
      <c r="AV17" s="2824"/>
      <c r="AW17" s="2824"/>
      <c r="AX17" s="2824"/>
      <c r="AY17" s="2824"/>
      <c r="AZ17" s="2825" t="s">
        <v>1350</v>
      </c>
      <c r="BA17" s="2825"/>
      <c r="BB17" s="2825"/>
      <c r="BC17" s="2363" t="s">
        <v>433</v>
      </c>
      <c r="BD17" s="2363"/>
      <c r="BE17" s="2363"/>
      <c r="BF17" s="2364"/>
      <c r="BG17" s="2357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58"/>
      <c r="BX17" s="2803">
        <v>3580146</v>
      </c>
      <c r="BY17" s="2803"/>
      <c r="BZ17" s="2803"/>
      <c r="CA17" s="2803"/>
      <c r="CB17" s="2803"/>
      <c r="CC17" s="2803"/>
      <c r="CD17" s="2803"/>
      <c r="CE17" s="2803"/>
      <c r="CF17" s="2803"/>
      <c r="CG17" s="2803"/>
      <c r="CH17" s="2803"/>
      <c r="CI17" s="2803"/>
      <c r="CJ17" s="2803"/>
      <c r="CK17" s="2803"/>
      <c r="CL17" s="2803"/>
      <c r="CM17" s="2803"/>
      <c r="CN17" s="2803"/>
      <c r="CO17" s="2803"/>
      <c r="CP17" s="2803"/>
      <c r="CQ17" s="2803"/>
      <c r="CR17" s="2803"/>
      <c r="CS17" s="2803"/>
      <c r="CT17" s="2803"/>
      <c r="CU17" s="2804"/>
      <c r="CV17" s="2083" t="s">
        <v>39</v>
      </c>
      <c r="CW17" s="2083"/>
      <c r="CX17" s="1493">
        <v>64810</v>
      </c>
      <c r="CY17" s="1493"/>
      <c r="CZ17" s="1493"/>
      <c r="DA17" s="1493"/>
      <c r="DB17" s="1493"/>
      <c r="DC17" s="1493"/>
      <c r="DD17" s="1493"/>
      <c r="DE17" s="1493"/>
      <c r="DF17" s="1493"/>
      <c r="DG17" s="1493"/>
      <c r="DH17" s="1493"/>
      <c r="DI17" s="1493"/>
      <c r="DJ17" s="1493"/>
      <c r="DK17" s="1493"/>
      <c r="DL17" s="1493"/>
      <c r="DM17" s="1493"/>
      <c r="DN17" s="1493"/>
      <c r="DO17" s="1493"/>
      <c r="DP17" s="1493"/>
      <c r="DQ17" s="2087" t="s">
        <v>40</v>
      </c>
      <c r="DR17" s="2087"/>
      <c r="DS17" s="2799" t="s">
        <v>39</v>
      </c>
      <c r="DT17" s="2083"/>
      <c r="DU17" s="1493">
        <v>2764699</v>
      </c>
      <c r="DV17" s="1493"/>
      <c r="DW17" s="1493"/>
      <c r="DX17" s="1493"/>
      <c r="DY17" s="1493"/>
      <c r="DZ17" s="1493"/>
      <c r="EA17" s="1493"/>
      <c r="EB17" s="1493"/>
      <c r="EC17" s="1493"/>
      <c r="ED17" s="1493"/>
      <c r="EE17" s="1493"/>
      <c r="EF17" s="1493"/>
      <c r="EG17" s="1493"/>
      <c r="EH17" s="1493"/>
      <c r="EI17" s="1493"/>
      <c r="EJ17" s="1493"/>
      <c r="EK17" s="1493"/>
      <c r="EL17" s="1493"/>
      <c r="EM17" s="1493"/>
      <c r="EN17" s="1493"/>
      <c r="EO17" s="1493"/>
      <c r="EP17" s="1493"/>
      <c r="EQ17" s="1493"/>
      <c r="ER17" s="1493"/>
      <c r="ES17" s="1493"/>
      <c r="ET17" s="1493"/>
      <c r="EU17" s="2087" t="s">
        <v>40</v>
      </c>
      <c r="EV17" s="2793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7"/>
    </row>
    <row r="18" spans="1:169" s="174" customFormat="1" ht="14.25" customHeight="1">
      <c r="A18" s="697"/>
      <c r="B18" s="182"/>
      <c r="C18" s="2828"/>
      <c r="D18" s="2828"/>
      <c r="E18" s="2828"/>
      <c r="F18" s="2828"/>
      <c r="G18" s="2828"/>
      <c r="H18" s="2828"/>
      <c r="I18" s="2828"/>
      <c r="J18" s="2828"/>
      <c r="K18" s="2828"/>
      <c r="L18" s="2828"/>
      <c r="M18" s="2828"/>
      <c r="N18" s="2828"/>
      <c r="O18" s="2828"/>
      <c r="P18" s="2828"/>
      <c r="Q18" s="2828"/>
      <c r="R18" s="2828"/>
      <c r="S18" s="2828"/>
      <c r="T18" s="2828"/>
      <c r="U18" s="2828"/>
      <c r="V18" s="2828"/>
      <c r="W18" s="2828"/>
      <c r="X18" s="2828"/>
      <c r="Y18" s="2828"/>
      <c r="Z18" s="2828"/>
      <c r="AA18" s="2828"/>
      <c r="AB18" s="2828"/>
      <c r="AC18" s="2828"/>
      <c r="AD18" s="2828"/>
      <c r="AE18" s="2828"/>
      <c r="AF18" s="2828"/>
      <c r="AG18" s="2828"/>
      <c r="AH18" s="2828"/>
      <c r="AI18" s="2828"/>
      <c r="AJ18" s="2828"/>
      <c r="AK18" s="2828"/>
      <c r="AL18" s="2828"/>
      <c r="AM18" s="2828"/>
      <c r="AN18" s="2829"/>
      <c r="AO18" s="2820">
        <v>52513</v>
      </c>
      <c r="AP18" s="2821"/>
      <c r="AQ18" s="2821"/>
      <c r="AR18" s="2821"/>
      <c r="AS18" s="2822"/>
      <c r="AT18" s="2823" t="s">
        <v>37</v>
      </c>
      <c r="AU18" s="2824"/>
      <c r="AV18" s="2824"/>
      <c r="AW18" s="2824"/>
      <c r="AX18" s="2824"/>
      <c r="AY18" s="2824"/>
      <c r="AZ18" s="2825" t="s">
        <v>1351</v>
      </c>
      <c r="BA18" s="2825"/>
      <c r="BB18" s="2825"/>
      <c r="BC18" s="2363" t="s">
        <v>434</v>
      </c>
      <c r="BD18" s="2363"/>
      <c r="BE18" s="2363"/>
      <c r="BF18" s="2364"/>
      <c r="BG18" s="2847">
        <v>375558</v>
      </c>
      <c r="BH18" s="2806"/>
      <c r="BI18" s="2806"/>
      <c r="BJ18" s="2806"/>
      <c r="BK18" s="2806"/>
      <c r="BL18" s="2806"/>
      <c r="BM18" s="2806"/>
      <c r="BN18" s="2806"/>
      <c r="BO18" s="2806"/>
      <c r="BP18" s="2806"/>
      <c r="BQ18" s="2806"/>
      <c r="BR18" s="2806"/>
      <c r="BS18" s="2806"/>
      <c r="BT18" s="2806"/>
      <c r="BU18" s="2806"/>
      <c r="BV18" s="2806"/>
      <c r="BW18" s="2810"/>
      <c r="BX18" s="2806">
        <v>2724964</v>
      </c>
      <c r="BY18" s="2806"/>
      <c r="BZ18" s="2806"/>
      <c r="CA18" s="2806"/>
      <c r="CB18" s="2806"/>
      <c r="CC18" s="2806"/>
      <c r="CD18" s="2806"/>
      <c r="CE18" s="2806"/>
      <c r="CF18" s="2806"/>
      <c r="CG18" s="2806"/>
      <c r="CH18" s="2806"/>
      <c r="CI18" s="2806"/>
      <c r="CJ18" s="2806"/>
      <c r="CK18" s="2806"/>
      <c r="CL18" s="2806"/>
      <c r="CM18" s="2806"/>
      <c r="CN18" s="2806"/>
      <c r="CO18" s="2806"/>
      <c r="CP18" s="2806"/>
      <c r="CQ18" s="2806"/>
      <c r="CR18" s="2806"/>
      <c r="CS18" s="2806"/>
      <c r="CT18" s="2806"/>
      <c r="CU18" s="2810"/>
      <c r="CV18" s="2083" t="s">
        <v>39</v>
      </c>
      <c r="CW18" s="2083"/>
      <c r="CX18" s="2807">
        <v>98541</v>
      </c>
      <c r="CY18" s="2807"/>
      <c r="CZ18" s="2807"/>
      <c r="DA18" s="2807"/>
      <c r="DB18" s="2807"/>
      <c r="DC18" s="2807"/>
      <c r="DD18" s="2807"/>
      <c r="DE18" s="2807"/>
      <c r="DF18" s="2807"/>
      <c r="DG18" s="2807"/>
      <c r="DH18" s="2807"/>
      <c r="DI18" s="2807"/>
      <c r="DJ18" s="2807"/>
      <c r="DK18" s="2807"/>
      <c r="DL18" s="2807"/>
      <c r="DM18" s="2807"/>
      <c r="DN18" s="2807"/>
      <c r="DO18" s="2807"/>
      <c r="DP18" s="2807"/>
      <c r="DQ18" s="2087" t="s">
        <v>40</v>
      </c>
      <c r="DR18" s="2087"/>
      <c r="DS18" s="2799" t="s">
        <v>39</v>
      </c>
      <c r="DT18" s="2083"/>
      <c r="DU18" s="1493">
        <v>2468433</v>
      </c>
      <c r="DV18" s="1493"/>
      <c r="DW18" s="1493"/>
      <c r="DX18" s="1493"/>
      <c r="DY18" s="1493"/>
      <c r="DZ18" s="1493"/>
      <c r="EA18" s="1493"/>
      <c r="EB18" s="1493"/>
      <c r="EC18" s="1493"/>
      <c r="ED18" s="1493"/>
      <c r="EE18" s="1493"/>
      <c r="EF18" s="1493"/>
      <c r="EG18" s="1493"/>
      <c r="EH18" s="1493"/>
      <c r="EI18" s="1493"/>
      <c r="EJ18" s="1493"/>
      <c r="EK18" s="1493"/>
      <c r="EL18" s="1493"/>
      <c r="EM18" s="1493"/>
      <c r="EN18" s="1493"/>
      <c r="EO18" s="1493"/>
      <c r="EP18" s="1493"/>
      <c r="EQ18" s="1493"/>
      <c r="ER18" s="1493"/>
      <c r="ES18" s="1493"/>
      <c r="ET18" s="1493"/>
      <c r="EU18" s="2087" t="s">
        <v>40</v>
      </c>
      <c r="EV18" s="2793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47"/>
    </row>
    <row r="19" spans="1:169" s="174" customFormat="1" ht="15.75" customHeight="1">
      <c r="A19" s="697"/>
      <c r="B19" s="182"/>
      <c r="C19" s="2826" t="s">
        <v>105</v>
      </c>
      <c r="D19" s="2826"/>
      <c r="E19" s="2826"/>
      <c r="F19" s="2826"/>
      <c r="G19" s="2826"/>
      <c r="H19" s="2826"/>
      <c r="I19" s="2826"/>
      <c r="J19" s="2826"/>
      <c r="K19" s="2826"/>
      <c r="L19" s="2826"/>
      <c r="M19" s="2826"/>
      <c r="N19" s="2826"/>
      <c r="O19" s="2826"/>
      <c r="P19" s="2826"/>
      <c r="Q19" s="2826"/>
      <c r="R19" s="2826"/>
      <c r="S19" s="2826"/>
      <c r="T19" s="2826"/>
      <c r="U19" s="2826"/>
      <c r="V19" s="2826"/>
      <c r="W19" s="2826"/>
      <c r="X19" s="2826"/>
      <c r="Y19" s="2826"/>
      <c r="Z19" s="2826"/>
      <c r="AA19" s="2826"/>
      <c r="AB19" s="2826"/>
      <c r="AC19" s="2826"/>
      <c r="AD19" s="2826"/>
      <c r="AE19" s="2826"/>
      <c r="AF19" s="2826"/>
      <c r="AG19" s="2826"/>
      <c r="AH19" s="2826"/>
      <c r="AI19" s="2826"/>
      <c r="AJ19" s="2826"/>
      <c r="AK19" s="2826"/>
      <c r="AL19" s="2826"/>
      <c r="AM19" s="2826"/>
      <c r="AN19" s="2827"/>
      <c r="AO19" s="2820">
        <v>52414</v>
      </c>
      <c r="AP19" s="2821"/>
      <c r="AQ19" s="2821"/>
      <c r="AR19" s="2821"/>
      <c r="AS19" s="2821"/>
      <c r="AT19" s="2823" t="s">
        <v>37</v>
      </c>
      <c r="AU19" s="2824"/>
      <c r="AV19" s="2824"/>
      <c r="AW19" s="2824"/>
      <c r="AX19" s="2824"/>
      <c r="AY19" s="2824"/>
      <c r="AZ19" s="2825" t="s">
        <v>1350</v>
      </c>
      <c r="BA19" s="2825"/>
      <c r="BB19" s="2825"/>
      <c r="BC19" s="2363" t="s">
        <v>433</v>
      </c>
      <c r="BD19" s="2363"/>
      <c r="BE19" s="2363"/>
      <c r="BF19" s="2364"/>
      <c r="BG19" s="2357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58"/>
      <c r="BX19" s="2803"/>
      <c r="BY19" s="2803"/>
      <c r="BZ19" s="2803"/>
      <c r="CA19" s="2803"/>
      <c r="CB19" s="2803"/>
      <c r="CC19" s="2803"/>
      <c r="CD19" s="2803"/>
      <c r="CE19" s="2803"/>
      <c r="CF19" s="2803"/>
      <c r="CG19" s="2803"/>
      <c r="CH19" s="2803"/>
      <c r="CI19" s="2803"/>
      <c r="CJ19" s="2803"/>
      <c r="CK19" s="2803"/>
      <c r="CL19" s="2803"/>
      <c r="CM19" s="2803"/>
      <c r="CN19" s="2803"/>
      <c r="CO19" s="2803"/>
      <c r="CP19" s="2803"/>
      <c r="CQ19" s="2803"/>
      <c r="CR19" s="2803"/>
      <c r="CS19" s="2803"/>
      <c r="CT19" s="2803"/>
      <c r="CU19" s="2804"/>
      <c r="CV19" s="2083" t="s">
        <v>39</v>
      </c>
      <c r="CW19" s="2083"/>
      <c r="CX19" s="1493"/>
      <c r="CY19" s="1493"/>
      <c r="CZ19" s="1493"/>
      <c r="DA19" s="1493"/>
      <c r="DB19" s="1493"/>
      <c r="DC19" s="1493"/>
      <c r="DD19" s="1493"/>
      <c r="DE19" s="1493"/>
      <c r="DF19" s="1493"/>
      <c r="DG19" s="1493"/>
      <c r="DH19" s="1493"/>
      <c r="DI19" s="1493"/>
      <c r="DJ19" s="1493"/>
      <c r="DK19" s="1493"/>
      <c r="DL19" s="1493"/>
      <c r="DM19" s="1493"/>
      <c r="DN19" s="1493"/>
      <c r="DO19" s="1493"/>
      <c r="DP19" s="1493"/>
      <c r="DQ19" s="2087" t="s">
        <v>40</v>
      </c>
      <c r="DR19" s="2087"/>
      <c r="DS19" s="2799" t="s">
        <v>39</v>
      </c>
      <c r="DT19" s="2083"/>
      <c r="DU19" s="1493"/>
      <c r="DV19" s="1493"/>
      <c r="DW19" s="1493"/>
      <c r="DX19" s="1493"/>
      <c r="DY19" s="1493"/>
      <c r="DZ19" s="1493"/>
      <c r="EA19" s="1493"/>
      <c r="EB19" s="1493"/>
      <c r="EC19" s="1493"/>
      <c r="ED19" s="1493"/>
      <c r="EE19" s="1493"/>
      <c r="EF19" s="1493"/>
      <c r="EG19" s="1493"/>
      <c r="EH19" s="1493"/>
      <c r="EI19" s="1493"/>
      <c r="EJ19" s="1493"/>
      <c r="EK19" s="1493"/>
      <c r="EL19" s="1493"/>
      <c r="EM19" s="1493"/>
      <c r="EN19" s="1493"/>
      <c r="EO19" s="1493"/>
      <c r="EP19" s="1493"/>
      <c r="EQ19" s="1493"/>
      <c r="ER19" s="1493"/>
      <c r="ES19" s="1493"/>
      <c r="ET19" s="1493"/>
      <c r="EU19" s="2087" t="s">
        <v>40</v>
      </c>
      <c r="EV19" s="2793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7"/>
    </row>
    <row r="20" spans="1:169" s="174" customFormat="1" ht="15" customHeight="1">
      <c r="A20" s="697"/>
      <c r="B20" s="182"/>
      <c r="C20" s="2828"/>
      <c r="D20" s="2828"/>
      <c r="E20" s="2828"/>
      <c r="F20" s="2828"/>
      <c r="G20" s="2828"/>
      <c r="H20" s="2828"/>
      <c r="I20" s="2828"/>
      <c r="J20" s="2828"/>
      <c r="K20" s="2828"/>
      <c r="L20" s="2828"/>
      <c r="M20" s="2828"/>
      <c r="N20" s="2828"/>
      <c r="O20" s="2828"/>
      <c r="P20" s="2828"/>
      <c r="Q20" s="2828"/>
      <c r="R20" s="2828"/>
      <c r="S20" s="2828"/>
      <c r="T20" s="2828"/>
      <c r="U20" s="2828"/>
      <c r="V20" s="2828"/>
      <c r="W20" s="2828"/>
      <c r="X20" s="2828"/>
      <c r="Y20" s="2828"/>
      <c r="Z20" s="2828"/>
      <c r="AA20" s="2828"/>
      <c r="AB20" s="2828"/>
      <c r="AC20" s="2828"/>
      <c r="AD20" s="2828"/>
      <c r="AE20" s="2828"/>
      <c r="AF20" s="2828"/>
      <c r="AG20" s="2828"/>
      <c r="AH20" s="2828"/>
      <c r="AI20" s="2828"/>
      <c r="AJ20" s="2828"/>
      <c r="AK20" s="2828"/>
      <c r="AL20" s="2828"/>
      <c r="AM20" s="2828"/>
      <c r="AN20" s="2829"/>
      <c r="AO20" s="2820">
        <v>52514</v>
      </c>
      <c r="AP20" s="2821"/>
      <c r="AQ20" s="2821"/>
      <c r="AR20" s="2821"/>
      <c r="AS20" s="2822"/>
      <c r="AT20" s="2823" t="s">
        <v>106</v>
      </c>
      <c r="AU20" s="2824"/>
      <c r="AV20" s="2824"/>
      <c r="AW20" s="2824"/>
      <c r="AX20" s="2824"/>
      <c r="AY20" s="2824"/>
      <c r="AZ20" s="2825" t="s">
        <v>1351</v>
      </c>
      <c r="BA20" s="2825"/>
      <c r="BB20" s="2825"/>
      <c r="BC20" s="2363" t="s">
        <v>434</v>
      </c>
      <c r="BD20" s="2363"/>
      <c r="BE20" s="2363"/>
      <c r="BF20" s="2364"/>
      <c r="BG20" s="2856"/>
      <c r="BH20" s="2803"/>
      <c r="BI20" s="2803"/>
      <c r="BJ20" s="2803"/>
      <c r="BK20" s="2803"/>
      <c r="BL20" s="2803"/>
      <c r="BM20" s="2803"/>
      <c r="BN20" s="2803"/>
      <c r="BO20" s="2803"/>
      <c r="BP20" s="2803"/>
      <c r="BQ20" s="2803"/>
      <c r="BR20" s="2803"/>
      <c r="BS20" s="2803"/>
      <c r="BT20" s="2803"/>
      <c r="BU20" s="2803"/>
      <c r="BV20" s="2803"/>
      <c r="BW20" s="2804"/>
      <c r="BX20" s="2803"/>
      <c r="BY20" s="2803"/>
      <c r="BZ20" s="2803"/>
      <c r="CA20" s="2803"/>
      <c r="CB20" s="2803"/>
      <c r="CC20" s="2803"/>
      <c r="CD20" s="2803"/>
      <c r="CE20" s="2803"/>
      <c r="CF20" s="2803"/>
      <c r="CG20" s="2803"/>
      <c r="CH20" s="2803"/>
      <c r="CI20" s="2803"/>
      <c r="CJ20" s="2803"/>
      <c r="CK20" s="2803"/>
      <c r="CL20" s="2803"/>
      <c r="CM20" s="2803"/>
      <c r="CN20" s="2803"/>
      <c r="CO20" s="2803"/>
      <c r="CP20" s="2803"/>
      <c r="CQ20" s="2803"/>
      <c r="CR20" s="2803"/>
      <c r="CS20" s="2803"/>
      <c r="CT20" s="2803"/>
      <c r="CU20" s="2804"/>
      <c r="CV20" s="2083" t="s">
        <v>39</v>
      </c>
      <c r="CW20" s="2083"/>
      <c r="CX20" s="1493"/>
      <c r="CY20" s="1493"/>
      <c r="CZ20" s="1493"/>
      <c r="DA20" s="1493"/>
      <c r="DB20" s="1493"/>
      <c r="DC20" s="1493"/>
      <c r="DD20" s="1493"/>
      <c r="DE20" s="1493"/>
      <c r="DF20" s="1493"/>
      <c r="DG20" s="1493"/>
      <c r="DH20" s="1493"/>
      <c r="DI20" s="1493"/>
      <c r="DJ20" s="1493"/>
      <c r="DK20" s="1493"/>
      <c r="DL20" s="1493"/>
      <c r="DM20" s="1493"/>
      <c r="DN20" s="1493"/>
      <c r="DO20" s="1493"/>
      <c r="DP20" s="1493"/>
      <c r="DQ20" s="2087" t="s">
        <v>40</v>
      </c>
      <c r="DR20" s="2087"/>
      <c r="DS20" s="2799" t="s">
        <v>39</v>
      </c>
      <c r="DT20" s="2083"/>
      <c r="DU20" s="1493"/>
      <c r="DV20" s="1493"/>
      <c r="DW20" s="1493"/>
      <c r="DX20" s="1493"/>
      <c r="DY20" s="1493"/>
      <c r="DZ20" s="1493"/>
      <c r="EA20" s="1493"/>
      <c r="EB20" s="1493"/>
      <c r="EC20" s="1493"/>
      <c r="ED20" s="1493"/>
      <c r="EE20" s="1493"/>
      <c r="EF20" s="1493"/>
      <c r="EG20" s="1493"/>
      <c r="EH20" s="1493"/>
      <c r="EI20" s="1493"/>
      <c r="EJ20" s="1493"/>
      <c r="EK20" s="1493"/>
      <c r="EL20" s="1493"/>
      <c r="EM20" s="1493"/>
      <c r="EN20" s="1493"/>
      <c r="EO20" s="1493"/>
      <c r="EP20" s="1493"/>
      <c r="EQ20" s="1493"/>
      <c r="ER20" s="1493"/>
      <c r="ES20" s="1493"/>
      <c r="ET20" s="1493"/>
      <c r="EU20" s="2087" t="s">
        <v>40</v>
      </c>
      <c r="EV20" s="2793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47"/>
    </row>
    <row r="21" spans="1:169" s="174" customFormat="1" ht="14.25" customHeight="1">
      <c r="A21" s="697"/>
      <c r="B21" s="180"/>
      <c r="C21" s="2850" t="s">
        <v>107</v>
      </c>
      <c r="D21" s="2850"/>
      <c r="E21" s="2850"/>
      <c r="F21" s="2850"/>
      <c r="G21" s="2850"/>
      <c r="H21" s="2850"/>
      <c r="I21" s="2850"/>
      <c r="J21" s="2850"/>
      <c r="K21" s="2850"/>
      <c r="L21" s="2850"/>
      <c r="M21" s="2850"/>
      <c r="N21" s="2850"/>
      <c r="O21" s="2850"/>
      <c r="P21" s="2850"/>
      <c r="Q21" s="2850"/>
      <c r="R21" s="2850"/>
      <c r="S21" s="2850"/>
      <c r="T21" s="2850"/>
      <c r="U21" s="2850"/>
      <c r="V21" s="2850"/>
      <c r="W21" s="2850"/>
      <c r="X21" s="2850"/>
      <c r="Y21" s="2850"/>
      <c r="Z21" s="2850"/>
      <c r="AA21" s="2850"/>
      <c r="AB21" s="2850"/>
      <c r="AC21" s="2850"/>
      <c r="AD21" s="2850"/>
      <c r="AE21" s="2850"/>
      <c r="AF21" s="2850"/>
      <c r="AG21" s="2850"/>
      <c r="AH21" s="2850"/>
      <c r="AI21" s="2850"/>
      <c r="AJ21" s="2850"/>
      <c r="AK21" s="2850"/>
      <c r="AL21" s="2850"/>
      <c r="AM21" s="2850"/>
      <c r="AN21" s="2851"/>
      <c r="AO21" s="2820">
        <v>5242</v>
      </c>
      <c r="AP21" s="2821"/>
      <c r="AQ21" s="2821"/>
      <c r="AR21" s="2821"/>
      <c r="AS21" s="2822"/>
      <c r="AT21" s="2823" t="s">
        <v>37</v>
      </c>
      <c r="AU21" s="2824"/>
      <c r="AV21" s="2824"/>
      <c r="AW21" s="2824"/>
      <c r="AX21" s="2824"/>
      <c r="AY21" s="2824"/>
      <c r="AZ21" s="2825" t="s">
        <v>1350</v>
      </c>
      <c r="BA21" s="2825"/>
      <c r="BB21" s="2825"/>
      <c r="BC21" s="2854" t="s">
        <v>433</v>
      </c>
      <c r="BD21" s="2854"/>
      <c r="BE21" s="2854"/>
      <c r="BF21" s="2855"/>
      <c r="BG21" s="2357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58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58"/>
      <c r="CV21" s="2083" t="s">
        <v>39</v>
      </c>
      <c r="CW21" s="2083"/>
      <c r="CX21" s="2084">
        <f>SUM(CX23,CX25,CX27,CX33)</f>
        <v>1036</v>
      </c>
      <c r="CY21" s="2084"/>
      <c r="CZ21" s="2084"/>
      <c r="DA21" s="2084"/>
      <c r="DB21" s="2084"/>
      <c r="DC21" s="2084"/>
      <c r="DD21" s="2084"/>
      <c r="DE21" s="2084"/>
      <c r="DF21" s="2084"/>
      <c r="DG21" s="2084"/>
      <c r="DH21" s="2084"/>
      <c r="DI21" s="2084"/>
      <c r="DJ21" s="2084"/>
      <c r="DK21" s="2084"/>
      <c r="DL21" s="2084"/>
      <c r="DM21" s="2084"/>
      <c r="DN21" s="2084"/>
      <c r="DO21" s="2084"/>
      <c r="DP21" s="2084"/>
      <c r="DQ21" s="2087" t="s">
        <v>40</v>
      </c>
      <c r="DR21" s="2087"/>
      <c r="DS21" s="2799" t="s">
        <v>39</v>
      </c>
      <c r="DT21" s="2083"/>
      <c r="DU21" s="2084">
        <f>SUM(DU23,DU25,DU27,DU33)</f>
        <v>0</v>
      </c>
      <c r="DV21" s="2084"/>
      <c r="DW21" s="2084"/>
      <c r="DX21" s="2084"/>
      <c r="DY21" s="2084"/>
      <c r="DZ21" s="2084"/>
      <c r="EA21" s="2084"/>
      <c r="EB21" s="2084"/>
      <c r="EC21" s="2084"/>
      <c r="ED21" s="2084"/>
      <c r="EE21" s="2084"/>
      <c r="EF21" s="2084"/>
      <c r="EG21" s="2084"/>
      <c r="EH21" s="2084"/>
      <c r="EI21" s="2084"/>
      <c r="EJ21" s="2084"/>
      <c r="EK21" s="2084"/>
      <c r="EL21" s="2084"/>
      <c r="EM21" s="2084"/>
      <c r="EN21" s="2084"/>
      <c r="EO21" s="2084"/>
      <c r="EP21" s="2084"/>
      <c r="EQ21" s="2084"/>
      <c r="ER21" s="2084"/>
      <c r="ES21" s="2084"/>
      <c r="ET21" s="2084"/>
      <c r="EU21" s="2087" t="s">
        <v>40</v>
      </c>
      <c r="EV21" s="2793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47"/>
    </row>
    <row r="22" spans="1:169" s="174" customFormat="1" ht="14.25" customHeight="1">
      <c r="A22" s="697"/>
      <c r="B22" s="182"/>
      <c r="C22" s="2852"/>
      <c r="D22" s="2852"/>
      <c r="E22" s="2852"/>
      <c r="F22" s="2852"/>
      <c r="G22" s="2852"/>
      <c r="H22" s="2852"/>
      <c r="I22" s="2852"/>
      <c r="J22" s="2852"/>
      <c r="K22" s="2852"/>
      <c r="L22" s="2852"/>
      <c r="M22" s="2852"/>
      <c r="N22" s="2852"/>
      <c r="O22" s="2852"/>
      <c r="P22" s="2852"/>
      <c r="Q22" s="2852"/>
      <c r="R22" s="2852"/>
      <c r="S22" s="2852"/>
      <c r="T22" s="2852"/>
      <c r="U22" s="2852"/>
      <c r="V22" s="2852"/>
      <c r="W22" s="2852"/>
      <c r="X22" s="2852"/>
      <c r="Y22" s="2852"/>
      <c r="Z22" s="2852"/>
      <c r="AA22" s="2852"/>
      <c r="AB22" s="2852"/>
      <c r="AC22" s="2852"/>
      <c r="AD22" s="2852"/>
      <c r="AE22" s="2852"/>
      <c r="AF22" s="2852"/>
      <c r="AG22" s="2852"/>
      <c r="AH22" s="2852"/>
      <c r="AI22" s="2852"/>
      <c r="AJ22" s="2852"/>
      <c r="AK22" s="2852"/>
      <c r="AL22" s="2852"/>
      <c r="AM22" s="2852"/>
      <c r="AN22" s="2853"/>
      <c r="AO22" s="2820">
        <v>5252</v>
      </c>
      <c r="AP22" s="2821"/>
      <c r="AQ22" s="2821"/>
      <c r="AR22" s="2821"/>
      <c r="AS22" s="2822"/>
      <c r="AT22" s="2823" t="s">
        <v>37</v>
      </c>
      <c r="AU22" s="2824"/>
      <c r="AV22" s="2824"/>
      <c r="AW22" s="2824"/>
      <c r="AX22" s="2824"/>
      <c r="AY22" s="2824"/>
      <c r="AZ22" s="2825" t="s">
        <v>1351</v>
      </c>
      <c r="BA22" s="2825"/>
      <c r="BB22" s="2825"/>
      <c r="BC22" s="2854" t="s">
        <v>434</v>
      </c>
      <c r="BD22" s="2854"/>
      <c r="BE22" s="2854"/>
      <c r="BF22" s="2855"/>
      <c r="BG22" s="2357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58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58"/>
      <c r="CV22" s="2083" t="s">
        <v>39</v>
      </c>
      <c r="CW22" s="2083"/>
      <c r="CX22" s="2084">
        <f>SUM(CX24,CX26,CX30,CX34)</f>
        <v>35</v>
      </c>
      <c r="CY22" s="2084"/>
      <c r="CZ22" s="2084"/>
      <c r="DA22" s="2084"/>
      <c r="DB22" s="2084"/>
      <c r="DC22" s="2084"/>
      <c r="DD22" s="2084"/>
      <c r="DE22" s="2084"/>
      <c r="DF22" s="2084"/>
      <c r="DG22" s="2084"/>
      <c r="DH22" s="2084"/>
      <c r="DI22" s="2084"/>
      <c r="DJ22" s="2084"/>
      <c r="DK22" s="2084"/>
      <c r="DL22" s="2084"/>
      <c r="DM22" s="2084"/>
      <c r="DN22" s="2084"/>
      <c r="DO22" s="2084"/>
      <c r="DP22" s="2084"/>
      <c r="DQ22" s="2087" t="s">
        <v>40</v>
      </c>
      <c r="DR22" s="2087"/>
      <c r="DS22" s="2799" t="s">
        <v>39</v>
      </c>
      <c r="DT22" s="2083"/>
      <c r="DU22" s="2084">
        <f>SUM(DU24,DU26,DU30,DU34)</f>
        <v>2564</v>
      </c>
      <c r="DV22" s="2084"/>
      <c r="DW22" s="2084"/>
      <c r="DX22" s="2084"/>
      <c r="DY22" s="2084"/>
      <c r="DZ22" s="2084"/>
      <c r="EA22" s="2084"/>
      <c r="EB22" s="2084"/>
      <c r="EC22" s="2084"/>
      <c r="ED22" s="2084"/>
      <c r="EE22" s="2084"/>
      <c r="EF22" s="2084"/>
      <c r="EG22" s="2084"/>
      <c r="EH22" s="2084"/>
      <c r="EI22" s="2084"/>
      <c r="EJ22" s="2084"/>
      <c r="EK22" s="2084"/>
      <c r="EL22" s="2084"/>
      <c r="EM22" s="2084"/>
      <c r="EN22" s="2084"/>
      <c r="EO22" s="2084"/>
      <c r="EP22" s="2084"/>
      <c r="EQ22" s="2084"/>
      <c r="ER22" s="2084"/>
      <c r="ES22" s="2084"/>
      <c r="ET22" s="2084"/>
      <c r="EU22" s="2087" t="s">
        <v>40</v>
      </c>
      <c r="EV22" s="2793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47"/>
    </row>
    <row r="23" spans="1:169" s="174" customFormat="1" ht="14.25" customHeight="1">
      <c r="A23" s="697"/>
      <c r="B23" s="180"/>
      <c r="C23" s="2826" t="s">
        <v>102</v>
      </c>
      <c r="D23" s="2826"/>
      <c r="E23" s="2826"/>
      <c r="F23" s="2826"/>
      <c r="G23" s="2826"/>
      <c r="H23" s="2826"/>
      <c r="I23" s="2826"/>
      <c r="J23" s="2826"/>
      <c r="K23" s="2826"/>
      <c r="L23" s="2826"/>
      <c r="M23" s="2826"/>
      <c r="N23" s="2826"/>
      <c r="O23" s="2826"/>
      <c r="P23" s="2826"/>
      <c r="Q23" s="2826"/>
      <c r="R23" s="2826"/>
      <c r="S23" s="2826"/>
      <c r="T23" s="2826"/>
      <c r="U23" s="2826"/>
      <c r="V23" s="2826"/>
      <c r="W23" s="2826"/>
      <c r="X23" s="2826"/>
      <c r="Y23" s="2826"/>
      <c r="Z23" s="2826"/>
      <c r="AA23" s="2826"/>
      <c r="AB23" s="2826"/>
      <c r="AC23" s="2826"/>
      <c r="AD23" s="2826"/>
      <c r="AE23" s="2826"/>
      <c r="AF23" s="2826"/>
      <c r="AG23" s="2826"/>
      <c r="AH23" s="2826"/>
      <c r="AI23" s="2826"/>
      <c r="AJ23" s="2826"/>
      <c r="AK23" s="2826"/>
      <c r="AL23" s="2826"/>
      <c r="AM23" s="2826"/>
      <c r="AN23" s="2827"/>
      <c r="AO23" s="2820">
        <v>52421</v>
      </c>
      <c r="AP23" s="2821"/>
      <c r="AQ23" s="2821"/>
      <c r="AR23" s="2821"/>
      <c r="AS23" s="2822"/>
      <c r="AT23" s="2823" t="s">
        <v>37</v>
      </c>
      <c r="AU23" s="2824"/>
      <c r="AV23" s="2824"/>
      <c r="AW23" s="2824"/>
      <c r="AX23" s="2824"/>
      <c r="AY23" s="2824"/>
      <c r="AZ23" s="2825" t="s">
        <v>1350</v>
      </c>
      <c r="BA23" s="2825"/>
      <c r="BB23" s="2825"/>
      <c r="BC23" s="2363" t="s">
        <v>433</v>
      </c>
      <c r="BD23" s="2363"/>
      <c r="BE23" s="2363"/>
      <c r="BF23" s="2364"/>
      <c r="BG23" s="2357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58"/>
      <c r="BX23" s="2803">
        <v>463</v>
      </c>
      <c r="BY23" s="2803"/>
      <c r="BZ23" s="2803"/>
      <c r="CA23" s="2803"/>
      <c r="CB23" s="2803"/>
      <c r="CC23" s="2803"/>
      <c r="CD23" s="2803"/>
      <c r="CE23" s="2803"/>
      <c r="CF23" s="2803"/>
      <c r="CG23" s="2803"/>
      <c r="CH23" s="2803"/>
      <c r="CI23" s="2803"/>
      <c r="CJ23" s="2803"/>
      <c r="CK23" s="2803"/>
      <c r="CL23" s="2803"/>
      <c r="CM23" s="2803"/>
      <c r="CN23" s="2803"/>
      <c r="CO23" s="2803"/>
      <c r="CP23" s="2803"/>
      <c r="CQ23" s="2803"/>
      <c r="CR23" s="2803"/>
      <c r="CS23" s="2803"/>
      <c r="CT23" s="2803"/>
      <c r="CU23" s="2804"/>
      <c r="CV23" s="2083" t="s">
        <v>39</v>
      </c>
      <c r="CW23" s="2083"/>
      <c r="CX23" s="2112"/>
      <c r="CY23" s="2112"/>
      <c r="CZ23" s="2112"/>
      <c r="DA23" s="2112"/>
      <c r="DB23" s="2112"/>
      <c r="DC23" s="2112"/>
      <c r="DD23" s="2112"/>
      <c r="DE23" s="2112"/>
      <c r="DF23" s="2112"/>
      <c r="DG23" s="2112"/>
      <c r="DH23" s="2112"/>
      <c r="DI23" s="2112"/>
      <c r="DJ23" s="2112"/>
      <c r="DK23" s="2112"/>
      <c r="DL23" s="2112"/>
      <c r="DM23" s="2112"/>
      <c r="DN23" s="2112"/>
      <c r="DO23" s="2112"/>
      <c r="DP23" s="2112"/>
      <c r="DQ23" s="2087" t="s">
        <v>40</v>
      </c>
      <c r="DR23" s="2087"/>
      <c r="DS23" s="2799" t="s">
        <v>39</v>
      </c>
      <c r="DT23" s="2083"/>
      <c r="DU23" s="1493"/>
      <c r="DV23" s="1493"/>
      <c r="DW23" s="1493"/>
      <c r="DX23" s="1493"/>
      <c r="DY23" s="1493"/>
      <c r="DZ23" s="1493"/>
      <c r="EA23" s="1493"/>
      <c r="EB23" s="1493"/>
      <c r="EC23" s="1493"/>
      <c r="ED23" s="1493"/>
      <c r="EE23" s="1493"/>
      <c r="EF23" s="1493"/>
      <c r="EG23" s="1493"/>
      <c r="EH23" s="1493"/>
      <c r="EI23" s="1493"/>
      <c r="EJ23" s="1493"/>
      <c r="EK23" s="1493"/>
      <c r="EL23" s="1493"/>
      <c r="EM23" s="1493"/>
      <c r="EN23" s="1493"/>
      <c r="EO23" s="1493"/>
      <c r="EP23" s="1493"/>
      <c r="EQ23" s="1493"/>
      <c r="ER23" s="1493"/>
      <c r="ES23" s="1493"/>
      <c r="ET23" s="1493"/>
      <c r="EU23" s="2087" t="s">
        <v>40</v>
      </c>
      <c r="EV23" s="2793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7"/>
    </row>
    <row r="24" spans="1:169" s="174" customFormat="1" ht="14.25" customHeight="1">
      <c r="A24" s="697"/>
      <c r="B24" s="182"/>
      <c r="C24" s="2828"/>
      <c r="D24" s="2828"/>
      <c r="E24" s="2828"/>
      <c r="F24" s="2828"/>
      <c r="G24" s="2828"/>
      <c r="H24" s="2828"/>
      <c r="I24" s="2828"/>
      <c r="J24" s="2828"/>
      <c r="K24" s="2828"/>
      <c r="L24" s="2828"/>
      <c r="M24" s="2828"/>
      <c r="N24" s="2828"/>
      <c r="O24" s="2828"/>
      <c r="P24" s="2828"/>
      <c r="Q24" s="2828"/>
      <c r="R24" s="2828"/>
      <c r="S24" s="2828"/>
      <c r="T24" s="2828"/>
      <c r="U24" s="2828"/>
      <c r="V24" s="2828"/>
      <c r="W24" s="2828"/>
      <c r="X24" s="2828"/>
      <c r="Y24" s="2828"/>
      <c r="Z24" s="2828"/>
      <c r="AA24" s="2828"/>
      <c r="AB24" s="2828"/>
      <c r="AC24" s="2828"/>
      <c r="AD24" s="2828"/>
      <c r="AE24" s="2828"/>
      <c r="AF24" s="2828"/>
      <c r="AG24" s="2828"/>
      <c r="AH24" s="2828"/>
      <c r="AI24" s="2828"/>
      <c r="AJ24" s="2828"/>
      <c r="AK24" s="2828"/>
      <c r="AL24" s="2828"/>
      <c r="AM24" s="2828"/>
      <c r="AN24" s="2829"/>
      <c r="AO24" s="2820">
        <v>52521</v>
      </c>
      <c r="AP24" s="2821"/>
      <c r="AQ24" s="2821"/>
      <c r="AR24" s="2821"/>
      <c r="AS24" s="2822"/>
      <c r="AT24" s="2823" t="s">
        <v>37</v>
      </c>
      <c r="AU24" s="2824"/>
      <c r="AV24" s="2824"/>
      <c r="AW24" s="2824"/>
      <c r="AX24" s="2824"/>
      <c r="AY24" s="2824"/>
      <c r="AZ24" s="2825" t="s">
        <v>1351</v>
      </c>
      <c r="BA24" s="2825"/>
      <c r="BB24" s="2825"/>
      <c r="BC24" s="2363" t="s">
        <v>434</v>
      </c>
      <c r="BD24" s="2363"/>
      <c r="BE24" s="2363"/>
      <c r="BF24" s="2364"/>
      <c r="BG24" s="2847">
        <v>26914</v>
      </c>
      <c r="BH24" s="2806"/>
      <c r="BI24" s="2806"/>
      <c r="BJ24" s="2806"/>
      <c r="BK24" s="2806"/>
      <c r="BL24" s="2806"/>
      <c r="BM24" s="2806"/>
      <c r="BN24" s="2806"/>
      <c r="BO24" s="2806"/>
      <c r="BP24" s="2806"/>
      <c r="BQ24" s="2806"/>
      <c r="BR24" s="2806"/>
      <c r="BS24" s="2806"/>
      <c r="BT24" s="2806"/>
      <c r="BU24" s="2806"/>
      <c r="BV24" s="2806"/>
      <c r="BW24" s="2810"/>
      <c r="BX24" s="2806">
        <v>293</v>
      </c>
      <c r="BY24" s="2806"/>
      <c r="BZ24" s="2806"/>
      <c r="CA24" s="2806"/>
      <c r="CB24" s="2806"/>
      <c r="CC24" s="2806"/>
      <c r="CD24" s="2806"/>
      <c r="CE24" s="2806"/>
      <c r="CF24" s="2806"/>
      <c r="CG24" s="2806"/>
      <c r="CH24" s="2806"/>
      <c r="CI24" s="2806"/>
      <c r="CJ24" s="2806"/>
      <c r="CK24" s="2806"/>
      <c r="CL24" s="2806"/>
      <c r="CM24" s="2806"/>
      <c r="CN24" s="2806"/>
      <c r="CO24" s="2806"/>
      <c r="CP24" s="2806"/>
      <c r="CQ24" s="2806"/>
      <c r="CR24" s="2806"/>
      <c r="CS24" s="2806"/>
      <c r="CT24" s="2806"/>
      <c r="CU24" s="2810"/>
      <c r="CV24" s="2083" t="s">
        <v>39</v>
      </c>
      <c r="CW24" s="2083"/>
      <c r="CX24" s="1493"/>
      <c r="CY24" s="1493"/>
      <c r="CZ24" s="1493"/>
      <c r="DA24" s="1493"/>
      <c r="DB24" s="1493"/>
      <c r="DC24" s="1493"/>
      <c r="DD24" s="1493"/>
      <c r="DE24" s="1493"/>
      <c r="DF24" s="1493"/>
      <c r="DG24" s="1493"/>
      <c r="DH24" s="1493"/>
      <c r="DI24" s="1493"/>
      <c r="DJ24" s="1493"/>
      <c r="DK24" s="1493"/>
      <c r="DL24" s="1493"/>
      <c r="DM24" s="1493"/>
      <c r="DN24" s="1493"/>
      <c r="DO24" s="1493"/>
      <c r="DP24" s="1493"/>
      <c r="DQ24" s="2087" t="s">
        <v>40</v>
      </c>
      <c r="DR24" s="2087"/>
      <c r="DS24" s="2799" t="s">
        <v>39</v>
      </c>
      <c r="DT24" s="2083"/>
      <c r="DU24" s="1493"/>
      <c r="DV24" s="1493"/>
      <c r="DW24" s="1493"/>
      <c r="DX24" s="1493"/>
      <c r="DY24" s="1493"/>
      <c r="DZ24" s="1493"/>
      <c r="EA24" s="1493"/>
      <c r="EB24" s="1493"/>
      <c r="EC24" s="1493"/>
      <c r="ED24" s="1493"/>
      <c r="EE24" s="1493"/>
      <c r="EF24" s="1493"/>
      <c r="EG24" s="1493"/>
      <c r="EH24" s="1493"/>
      <c r="EI24" s="1493"/>
      <c r="EJ24" s="1493"/>
      <c r="EK24" s="1493"/>
      <c r="EL24" s="1493"/>
      <c r="EM24" s="1493"/>
      <c r="EN24" s="1493"/>
      <c r="EO24" s="1493"/>
      <c r="EP24" s="1493"/>
      <c r="EQ24" s="1493"/>
      <c r="ER24" s="1493"/>
      <c r="ES24" s="1493"/>
      <c r="ET24" s="1493"/>
      <c r="EU24" s="2087" t="s">
        <v>40</v>
      </c>
      <c r="EV24" s="2793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47"/>
    </row>
    <row r="25" spans="1:169" s="174" customFormat="1" ht="14.25" customHeight="1">
      <c r="A25" s="697"/>
      <c r="B25" s="180"/>
      <c r="C25" s="2816" t="s">
        <v>103</v>
      </c>
      <c r="D25" s="2816"/>
      <c r="E25" s="2816"/>
      <c r="F25" s="2816"/>
      <c r="G25" s="2816"/>
      <c r="H25" s="2816"/>
      <c r="I25" s="2816"/>
      <c r="J25" s="2816"/>
      <c r="K25" s="2816"/>
      <c r="L25" s="2816"/>
      <c r="M25" s="2816"/>
      <c r="N25" s="2816"/>
      <c r="O25" s="2816"/>
      <c r="P25" s="2816"/>
      <c r="Q25" s="2816"/>
      <c r="R25" s="2816"/>
      <c r="S25" s="2816"/>
      <c r="T25" s="2816"/>
      <c r="U25" s="2816"/>
      <c r="V25" s="2816"/>
      <c r="W25" s="2816"/>
      <c r="X25" s="2816"/>
      <c r="Y25" s="2816"/>
      <c r="Z25" s="2816"/>
      <c r="AA25" s="2816"/>
      <c r="AB25" s="2816"/>
      <c r="AC25" s="2816"/>
      <c r="AD25" s="2816"/>
      <c r="AE25" s="2816"/>
      <c r="AF25" s="2816"/>
      <c r="AG25" s="2816"/>
      <c r="AH25" s="2816"/>
      <c r="AI25" s="2816"/>
      <c r="AJ25" s="2816"/>
      <c r="AK25" s="2816"/>
      <c r="AL25" s="2816"/>
      <c r="AM25" s="2816"/>
      <c r="AN25" s="2817"/>
      <c r="AO25" s="2820">
        <v>52422</v>
      </c>
      <c r="AP25" s="2821"/>
      <c r="AQ25" s="2821"/>
      <c r="AR25" s="2821"/>
      <c r="AS25" s="2822"/>
      <c r="AT25" s="2823" t="s">
        <v>37</v>
      </c>
      <c r="AU25" s="2824"/>
      <c r="AV25" s="2824"/>
      <c r="AW25" s="2824"/>
      <c r="AX25" s="2824"/>
      <c r="AY25" s="2824"/>
      <c r="AZ25" s="2825" t="s">
        <v>1350</v>
      </c>
      <c r="BA25" s="2825"/>
      <c r="BB25" s="2825"/>
      <c r="BC25" s="2363" t="s">
        <v>433</v>
      </c>
      <c r="BD25" s="2363"/>
      <c r="BE25" s="2363"/>
      <c r="BF25" s="2364"/>
      <c r="BG25" s="2357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58"/>
      <c r="BX25" s="2803">
        <v>816</v>
      </c>
      <c r="BY25" s="2803"/>
      <c r="BZ25" s="2803"/>
      <c r="CA25" s="2803"/>
      <c r="CB25" s="2803"/>
      <c r="CC25" s="2803"/>
      <c r="CD25" s="2803"/>
      <c r="CE25" s="2803"/>
      <c r="CF25" s="2803"/>
      <c r="CG25" s="2803"/>
      <c r="CH25" s="2803"/>
      <c r="CI25" s="2803"/>
      <c r="CJ25" s="2803"/>
      <c r="CK25" s="2803"/>
      <c r="CL25" s="2803"/>
      <c r="CM25" s="2803"/>
      <c r="CN25" s="2803"/>
      <c r="CO25" s="2803"/>
      <c r="CP25" s="2803"/>
      <c r="CQ25" s="2803"/>
      <c r="CR25" s="2803"/>
      <c r="CS25" s="2803"/>
      <c r="CT25" s="2803"/>
      <c r="CU25" s="2804"/>
      <c r="CV25" s="2083" t="s">
        <v>39</v>
      </c>
      <c r="CW25" s="2083"/>
      <c r="CX25" s="1493">
        <v>1036</v>
      </c>
      <c r="CY25" s="1493"/>
      <c r="CZ25" s="1493"/>
      <c r="DA25" s="1493"/>
      <c r="DB25" s="1493"/>
      <c r="DC25" s="1493"/>
      <c r="DD25" s="1493"/>
      <c r="DE25" s="1493"/>
      <c r="DF25" s="1493"/>
      <c r="DG25" s="1493"/>
      <c r="DH25" s="1493"/>
      <c r="DI25" s="1493"/>
      <c r="DJ25" s="1493"/>
      <c r="DK25" s="1493"/>
      <c r="DL25" s="1493"/>
      <c r="DM25" s="1493"/>
      <c r="DN25" s="1493"/>
      <c r="DO25" s="1493"/>
      <c r="DP25" s="1493"/>
      <c r="DQ25" s="2087" t="s">
        <v>40</v>
      </c>
      <c r="DR25" s="2087"/>
      <c r="DS25" s="2799" t="s">
        <v>39</v>
      </c>
      <c r="DT25" s="2083"/>
      <c r="DU25" s="1493"/>
      <c r="DV25" s="1493"/>
      <c r="DW25" s="1493"/>
      <c r="DX25" s="1493"/>
      <c r="DY25" s="1493"/>
      <c r="DZ25" s="1493"/>
      <c r="EA25" s="1493"/>
      <c r="EB25" s="1493"/>
      <c r="EC25" s="1493"/>
      <c r="ED25" s="1493"/>
      <c r="EE25" s="1493"/>
      <c r="EF25" s="1493"/>
      <c r="EG25" s="1493"/>
      <c r="EH25" s="1493"/>
      <c r="EI25" s="1493"/>
      <c r="EJ25" s="1493"/>
      <c r="EK25" s="1493"/>
      <c r="EL25" s="1493"/>
      <c r="EM25" s="1493"/>
      <c r="EN25" s="1493"/>
      <c r="EO25" s="1493"/>
      <c r="EP25" s="1493"/>
      <c r="EQ25" s="1493"/>
      <c r="ER25" s="1493"/>
      <c r="ES25" s="1493"/>
      <c r="ET25" s="1493"/>
      <c r="EU25" s="2087" t="s">
        <v>40</v>
      </c>
      <c r="EV25" s="2793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47"/>
    </row>
    <row r="26" spans="1:169" s="174" customFormat="1" ht="14.25" customHeight="1">
      <c r="A26" s="697"/>
      <c r="B26" s="182"/>
      <c r="C26" s="2818"/>
      <c r="D26" s="2818"/>
      <c r="E26" s="2818"/>
      <c r="F26" s="2818"/>
      <c r="G26" s="2818"/>
      <c r="H26" s="2818"/>
      <c r="I26" s="2818"/>
      <c r="J26" s="2818"/>
      <c r="K26" s="2818"/>
      <c r="L26" s="2818"/>
      <c r="M26" s="2818"/>
      <c r="N26" s="2818"/>
      <c r="O26" s="2818"/>
      <c r="P26" s="2818"/>
      <c r="Q26" s="2818"/>
      <c r="R26" s="2818"/>
      <c r="S26" s="2818"/>
      <c r="T26" s="2818"/>
      <c r="U26" s="2818"/>
      <c r="V26" s="2818"/>
      <c r="W26" s="2818"/>
      <c r="X26" s="2818"/>
      <c r="Y26" s="2818"/>
      <c r="Z26" s="2818"/>
      <c r="AA26" s="2818"/>
      <c r="AB26" s="2818"/>
      <c r="AC26" s="2818"/>
      <c r="AD26" s="2818"/>
      <c r="AE26" s="2818"/>
      <c r="AF26" s="2818"/>
      <c r="AG26" s="2818"/>
      <c r="AH26" s="2818"/>
      <c r="AI26" s="2818"/>
      <c r="AJ26" s="2818"/>
      <c r="AK26" s="2818"/>
      <c r="AL26" s="2818"/>
      <c r="AM26" s="2818"/>
      <c r="AN26" s="2819"/>
      <c r="AO26" s="2820">
        <v>52522</v>
      </c>
      <c r="AP26" s="2821"/>
      <c r="AQ26" s="2821"/>
      <c r="AR26" s="2821"/>
      <c r="AS26" s="2822"/>
      <c r="AT26" s="2823" t="s">
        <v>37</v>
      </c>
      <c r="AU26" s="2824"/>
      <c r="AV26" s="2824"/>
      <c r="AW26" s="2824"/>
      <c r="AX26" s="2824"/>
      <c r="AY26" s="2824"/>
      <c r="AZ26" s="2825" t="s">
        <v>1351</v>
      </c>
      <c r="BA26" s="2825"/>
      <c r="BB26" s="2825"/>
      <c r="BC26" s="2363" t="s">
        <v>434</v>
      </c>
      <c r="BD26" s="2363"/>
      <c r="BE26" s="2363"/>
      <c r="BF26" s="2364"/>
      <c r="BG26" s="2847">
        <v>57</v>
      </c>
      <c r="BH26" s="2806"/>
      <c r="BI26" s="2806"/>
      <c r="BJ26" s="2806"/>
      <c r="BK26" s="2806"/>
      <c r="BL26" s="2806"/>
      <c r="BM26" s="2806"/>
      <c r="BN26" s="2806"/>
      <c r="BO26" s="2806"/>
      <c r="BP26" s="2806"/>
      <c r="BQ26" s="2806"/>
      <c r="BR26" s="2806"/>
      <c r="BS26" s="2806"/>
      <c r="BT26" s="2806"/>
      <c r="BU26" s="2806"/>
      <c r="BV26" s="2806"/>
      <c r="BW26" s="2810"/>
      <c r="BX26" s="2806">
        <v>2762</v>
      </c>
      <c r="BY26" s="2806"/>
      <c r="BZ26" s="2806"/>
      <c r="CA26" s="2806"/>
      <c r="CB26" s="2806"/>
      <c r="CC26" s="2806"/>
      <c r="CD26" s="2806"/>
      <c r="CE26" s="2806"/>
      <c r="CF26" s="2806"/>
      <c r="CG26" s="2806"/>
      <c r="CH26" s="2806"/>
      <c r="CI26" s="2806"/>
      <c r="CJ26" s="2806"/>
      <c r="CK26" s="2806"/>
      <c r="CL26" s="2806"/>
      <c r="CM26" s="2806"/>
      <c r="CN26" s="2806"/>
      <c r="CO26" s="2806"/>
      <c r="CP26" s="2806"/>
      <c r="CQ26" s="2806"/>
      <c r="CR26" s="2806"/>
      <c r="CS26" s="2806"/>
      <c r="CT26" s="2806"/>
      <c r="CU26" s="2810"/>
      <c r="CV26" s="2083" t="s">
        <v>39</v>
      </c>
      <c r="CW26" s="2083"/>
      <c r="CX26" s="2806">
        <v>35</v>
      </c>
      <c r="CY26" s="2806"/>
      <c r="CZ26" s="2806"/>
      <c r="DA26" s="2806"/>
      <c r="DB26" s="2806"/>
      <c r="DC26" s="2806"/>
      <c r="DD26" s="2806"/>
      <c r="DE26" s="2806"/>
      <c r="DF26" s="2806"/>
      <c r="DG26" s="2806"/>
      <c r="DH26" s="2806"/>
      <c r="DI26" s="2806"/>
      <c r="DJ26" s="2806"/>
      <c r="DK26" s="2806"/>
      <c r="DL26" s="2806"/>
      <c r="DM26" s="2806"/>
      <c r="DN26" s="2806"/>
      <c r="DO26" s="2806"/>
      <c r="DP26" s="2806"/>
      <c r="DQ26" s="2087" t="s">
        <v>40</v>
      </c>
      <c r="DR26" s="2087"/>
      <c r="DS26" s="2799" t="s">
        <v>39</v>
      </c>
      <c r="DT26" s="2083"/>
      <c r="DU26" s="2807">
        <v>2564</v>
      </c>
      <c r="DV26" s="2807"/>
      <c r="DW26" s="2807"/>
      <c r="DX26" s="2807"/>
      <c r="DY26" s="2807"/>
      <c r="DZ26" s="2807"/>
      <c r="EA26" s="2807"/>
      <c r="EB26" s="2807"/>
      <c r="EC26" s="2807"/>
      <c r="ED26" s="2807"/>
      <c r="EE26" s="2807"/>
      <c r="EF26" s="2807"/>
      <c r="EG26" s="2807"/>
      <c r="EH26" s="2807"/>
      <c r="EI26" s="2807"/>
      <c r="EJ26" s="2807"/>
      <c r="EK26" s="2807"/>
      <c r="EL26" s="2807"/>
      <c r="EM26" s="2807"/>
      <c r="EN26" s="2807"/>
      <c r="EO26" s="2807"/>
      <c r="EP26" s="2807"/>
      <c r="EQ26" s="2807"/>
      <c r="ER26" s="2807"/>
      <c r="ES26" s="2807"/>
      <c r="ET26" s="2807"/>
      <c r="EU26" s="2808" t="s">
        <v>40</v>
      </c>
      <c r="EV26" s="2809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47"/>
    </row>
    <row r="27" spans="1:169" s="174" customFormat="1" ht="3.75" customHeight="1">
      <c r="A27" s="697"/>
      <c r="B27" s="182"/>
      <c r="C27" s="2826" t="s">
        <v>104</v>
      </c>
      <c r="D27" s="2826"/>
      <c r="E27" s="2826"/>
      <c r="F27" s="2826"/>
      <c r="G27" s="2826"/>
      <c r="H27" s="2826"/>
      <c r="I27" s="2826"/>
      <c r="J27" s="2826"/>
      <c r="K27" s="2826"/>
      <c r="L27" s="2826"/>
      <c r="M27" s="2826"/>
      <c r="N27" s="2826"/>
      <c r="O27" s="2826"/>
      <c r="P27" s="2826"/>
      <c r="Q27" s="2826"/>
      <c r="R27" s="2826"/>
      <c r="S27" s="2826"/>
      <c r="T27" s="2826"/>
      <c r="U27" s="2826"/>
      <c r="V27" s="2826"/>
      <c r="W27" s="2826"/>
      <c r="X27" s="2826"/>
      <c r="Y27" s="2826"/>
      <c r="Z27" s="2826"/>
      <c r="AA27" s="2826"/>
      <c r="AB27" s="2826"/>
      <c r="AC27" s="2826"/>
      <c r="AD27" s="2826"/>
      <c r="AE27" s="2826"/>
      <c r="AF27" s="2826"/>
      <c r="AG27" s="2826"/>
      <c r="AH27" s="2826"/>
      <c r="AI27" s="2826"/>
      <c r="AJ27" s="2826"/>
      <c r="AK27" s="2826"/>
      <c r="AL27" s="2826"/>
      <c r="AM27" s="2826"/>
      <c r="AN27" s="2827"/>
      <c r="AO27" s="2820">
        <v>52423</v>
      </c>
      <c r="AP27" s="2821"/>
      <c r="AQ27" s="2821"/>
      <c r="AR27" s="2821"/>
      <c r="AS27" s="2822"/>
      <c r="AT27" s="2830" t="s">
        <v>37</v>
      </c>
      <c r="AU27" s="2831"/>
      <c r="AV27" s="2831"/>
      <c r="AW27" s="2831"/>
      <c r="AX27" s="2831"/>
      <c r="AY27" s="2831"/>
      <c r="AZ27" s="2834" t="s">
        <v>1350</v>
      </c>
      <c r="BA27" s="2834"/>
      <c r="BB27" s="2834"/>
      <c r="BC27" s="2831" t="s">
        <v>433</v>
      </c>
      <c r="BD27" s="2831"/>
      <c r="BE27" s="2831"/>
      <c r="BF27" s="2848"/>
      <c r="BG27" s="2357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58"/>
      <c r="BX27" s="2875"/>
      <c r="BY27" s="2803"/>
      <c r="BZ27" s="2803"/>
      <c r="CA27" s="2803"/>
      <c r="CB27" s="2803"/>
      <c r="CC27" s="2803"/>
      <c r="CD27" s="2803"/>
      <c r="CE27" s="2803"/>
      <c r="CF27" s="2803"/>
      <c r="CG27" s="2803"/>
      <c r="CH27" s="2803"/>
      <c r="CI27" s="2803"/>
      <c r="CJ27" s="2803"/>
      <c r="CK27" s="2803"/>
      <c r="CL27" s="2803"/>
      <c r="CM27" s="2803"/>
      <c r="CN27" s="2803"/>
      <c r="CO27" s="2803"/>
      <c r="CP27" s="2803"/>
      <c r="CQ27" s="2803"/>
      <c r="CR27" s="2803"/>
      <c r="CS27" s="2803"/>
      <c r="CT27" s="2803"/>
      <c r="CU27" s="2804"/>
      <c r="CV27" s="2866" t="s">
        <v>39</v>
      </c>
      <c r="CW27" s="2085"/>
      <c r="CX27" s="1493"/>
      <c r="CY27" s="1493"/>
      <c r="CZ27" s="1493"/>
      <c r="DA27" s="1493"/>
      <c r="DB27" s="1493"/>
      <c r="DC27" s="1493"/>
      <c r="DD27" s="1493"/>
      <c r="DE27" s="1493"/>
      <c r="DF27" s="1493"/>
      <c r="DG27" s="1493"/>
      <c r="DH27" s="1493"/>
      <c r="DI27" s="1493"/>
      <c r="DJ27" s="1493"/>
      <c r="DK27" s="1493"/>
      <c r="DL27" s="1493"/>
      <c r="DM27" s="1493"/>
      <c r="DN27" s="1493"/>
      <c r="DO27" s="1493"/>
      <c r="DP27" s="1493"/>
      <c r="DQ27" s="2085" t="s">
        <v>40</v>
      </c>
      <c r="DR27" s="2870"/>
      <c r="DS27" s="2799" t="s">
        <v>39</v>
      </c>
      <c r="DT27" s="2083"/>
      <c r="DU27" s="1493"/>
      <c r="DV27" s="1493"/>
      <c r="DW27" s="1493"/>
      <c r="DX27" s="1493"/>
      <c r="DY27" s="1493"/>
      <c r="DZ27" s="1493"/>
      <c r="EA27" s="1493"/>
      <c r="EB27" s="1493"/>
      <c r="EC27" s="1493"/>
      <c r="ED27" s="1493"/>
      <c r="EE27" s="1493"/>
      <c r="EF27" s="1493"/>
      <c r="EG27" s="1493"/>
      <c r="EH27" s="1493"/>
      <c r="EI27" s="1493"/>
      <c r="EJ27" s="1493"/>
      <c r="EK27" s="1493"/>
      <c r="EL27" s="1493"/>
      <c r="EM27" s="1493"/>
      <c r="EN27" s="1493"/>
      <c r="EO27" s="1493"/>
      <c r="EP27" s="1493"/>
      <c r="EQ27" s="1493"/>
      <c r="ER27" s="1493"/>
      <c r="ES27" s="1493"/>
      <c r="ET27" s="1493"/>
      <c r="EU27" s="2087" t="s">
        <v>40</v>
      </c>
      <c r="EV27" s="2793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47"/>
    </row>
    <row r="28" spans="1:169" s="174" customFormat="1" ht="3.75" customHeight="1">
      <c r="A28" s="697"/>
      <c r="B28" s="247" t="s">
        <v>104</v>
      </c>
      <c r="C28" s="2828"/>
      <c r="D28" s="2828"/>
      <c r="E28" s="2828"/>
      <c r="F28" s="2828"/>
      <c r="G28" s="2828"/>
      <c r="H28" s="2828"/>
      <c r="I28" s="2828"/>
      <c r="J28" s="2828"/>
      <c r="K28" s="2828"/>
      <c r="L28" s="2828"/>
      <c r="M28" s="2828"/>
      <c r="N28" s="2828"/>
      <c r="O28" s="2828"/>
      <c r="P28" s="2828"/>
      <c r="Q28" s="2828"/>
      <c r="R28" s="2828"/>
      <c r="S28" s="2828"/>
      <c r="T28" s="2828"/>
      <c r="U28" s="2828"/>
      <c r="V28" s="2828"/>
      <c r="W28" s="2828"/>
      <c r="X28" s="2828"/>
      <c r="Y28" s="2828"/>
      <c r="Z28" s="2828"/>
      <c r="AA28" s="2828"/>
      <c r="AB28" s="2828"/>
      <c r="AC28" s="2828"/>
      <c r="AD28" s="2828"/>
      <c r="AE28" s="2828"/>
      <c r="AF28" s="2828"/>
      <c r="AG28" s="2828"/>
      <c r="AH28" s="2828"/>
      <c r="AI28" s="2828"/>
      <c r="AJ28" s="2828"/>
      <c r="AK28" s="2828"/>
      <c r="AL28" s="2828"/>
      <c r="AM28" s="2828"/>
      <c r="AN28" s="2829"/>
      <c r="AO28" s="2837"/>
      <c r="AP28" s="2838"/>
      <c r="AQ28" s="2838"/>
      <c r="AR28" s="2838"/>
      <c r="AS28" s="2839"/>
      <c r="AT28" s="2832"/>
      <c r="AU28" s="2833"/>
      <c r="AV28" s="2833"/>
      <c r="AW28" s="2833"/>
      <c r="AX28" s="2833"/>
      <c r="AY28" s="2833"/>
      <c r="AZ28" s="2835"/>
      <c r="BA28" s="2835"/>
      <c r="BB28" s="2835"/>
      <c r="BC28" s="2833"/>
      <c r="BD28" s="2833"/>
      <c r="BE28" s="2833"/>
      <c r="BF28" s="2849"/>
      <c r="BG28" s="2401"/>
      <c r="BH28" s="2402"/>
      <c r="BI28" s="2402"/>
      <c r="BJ28" s="2402"/>
      <c r="BK28" s="2402"/>
      <c r="BL28" s="2402"/>
      <c r="BM28" s="2402"/>
      <c r="BN28" s="2402"/>
      <c r="BO28" s="2402"/>
      <c r="BP28" s="2402"/>
      <c r="BQ28" s="2402"/>
      <c r="BR28" s="2402"/>
      <c r="BS28" s="2402"/>
      <c r="BT28" s="2402"/>
      <c r="BU28" s="2402"/>
      <c r="BV28" s="2402"/>
      <c r="BW28" s="2403"/>
      <c r="BX28" s="2876"/>
      <c r="BY28" s="2877"/>
      <c r="BZ28" s="2877"/>
      <c r="CA28" s="2877"/>
      <c r="CB28" s="2877"/>
      <c r="CC28" s="2877"/>
      <c r="CD28" s="2877"/>
      <c r="CE28" s="2877"/>
      <c r="CF28" s="2877"/>
      <c r="CG28" s="2877"/>
      <c r="CH28" s="2877"/>
      <c r="CI28" s="2877"/>
      <c r="CJ28" s="2877"/>
      <c r="CK28" s="2877"/>
      <c r="CL28" s="2877"/>
      <c r="CM28" s="2877"/>
      <c r="CN28" s="2877"/>
      <c r="CO28" s="2877"/>
      <c r="CP28" s="2877"/>
      <c r="CQ28" s="2877"/>
      <c r="CR28" s="2877"/>
      <c r="CS28" s="2877"/>
      <c r="CT28" s="2877"/>
      <c r="CU28" s="2878"/>
      <c r="CV28" s="2867"/>
      <c r="CW28" s="1501"/>
      <c r="CX28" s="2134"/>
      <c r="CY28" s="2134"/>
      <c r="CZ28" s="2134"/>
      <c r="DA28" s="2134"/>
      <c r="DB28" s="2134"/>
      <c r="DC28" s="2134"/>
      <c r="DD28" s="2134"/>
      <c r="DE28" s="2134"/>
      <c r="DF28" s="2134"/>
      <c r="DG28" s="2134"/>
      <c r="DH28" s="2134"/>
      <c r="DI28" s="2134"/>
      <c r="DJ28" s="2134"/>
      <c r="DK28" s="2134"/>
      <c r="DL28" s="2134"/>
      <c r="DM28" s="2134"/>
      <c r="DN28" s="2134"/>
      <c r="DO28" s="2134"/>
      <c r="DP28" s="2134"/>
      <c r="DQ28" s="1501"/>
      <c r="DR28" s="2871"/>
      <c r="DS28" s="2868"/>
      <c r="DT28" s="2044"/>
      <c r="DU28" s="2134"/>
      <c r="DV28" s="2134"/>
      <c r="DW28" s="2134"/>
      <c r="DX28" s="2134"/>
      <c r="DY28" s="2134"/>
      <c r="DZ28" s="2134"/>
      <c r="EA28" s="2134"/>
      <c r="EB28" s="2134"/>
      <c r="EC28" s="2134"/>
      <c r="ED28" s="2134"/>
      <c r="EE28" s="2134"/>
      <c r="EF28" s="2134"/>
      <c r="EG28" s="2134"/>
      <c r="EH28" s="2134"/>
      <c r="EI28" s="2134"/>
      <c r="EJ28" s="2134"/>
      <c r="EK28" s="2134"/>
      <c r="EL28" s="2134"/>
      <c r="EM28" s="2134"/>
      <c r="EN28" s="2134"/>
      <c r="EO28" s="2134"/>
      <c r="EP28" s="2134"/>
      <c r="EQ28" s="2134"/>
      <c r="ER28" s="2134"/>
      <c r="ES28" s="2134"/>
      <c r="ET28" s="2134"/>
      <c r="EU28" s="2872"/>
      <c r="EV28" s="2873"/>
      <c r="EW28" s="2811"/>
      <c r="EX28" s="2402"/>
      <c r="EY28" s="2402"/>
      <c r="EZ28" s="2402"/>
      <c r="FA28" s="2402"/>
      <c r="FB28" s="2402"/>
      <c r="FC28" s="2402"/>
      <c r="FD28" s="2402"/>
      <c r="FE28" s="2402"/>
      <c r="FF28" s="2402"/>
      <c r="FG28" s="2402"/>
      <c r="FH28" s="2402"/>
      <c r="FI28" s="2402"/>
      <c r="FJ28" s="2402"/>
      <c r="FK28" s="2402"/>
      <c r="FL28" s="2402"/>
      <c r="FM28" s="2812"/>
    </row>
    <row r="29" spans="1:169" s="174" customFormat="1" ht="3.75" customHeight="1">
      <c r="A29" s="697"/>
      <c r="B29" s="182"/>
      <c r="C29" s="2828"/>
      <c r="D29" s="2828"/>
      <c r="E29" s="2828"/>
      <c r="F29" s="2828"/>
      <c r="G29" s="2828"/>
      <c r="H29" s="2828"/>
      <c r="I29" s="2828"/>
      <c r="J29" s="2828"/>
      <c r="K29" s="2828"/>
      <c r="L29" s="2828"/>
      <c r="M29" s="2828"/>
      <c r="N29" s="2828"/>
      <c r="O29" s="2828"/>
      <c r="P29" s="2828"/>
      <c r="Q29" s="2828"/>
      <c r="R29" s="2828"/>
      <c r="S29" s="2828"/>
      <c r="T29" s="2828"/>
      <c r="U29" s="2828"/>
      <c r="V29" s="2828"/>
      <c r="W29" s="2828"/>
      <c r="X29" s="2828"/>
      <c r="Y29" s="2828"/>
      <c r="Z29" s="2828"/>
      <c r="AA29" s="2828"/>
      <c r="AB29" s="2828"/>
      <c r="AC29" s="2828"/>
      <c r="AD29" s="2828"/>
      <c r="AE29" s="2828"/>
      <c r="AF29" s="2828"/>
      <c r="AG29" s="2828"/>
      <c r="AH29" s="2828"/>
      <c r="AI29" s="2828"/>
      <c r="AJ29" s="2828"/>
      <c r="AK29" s="2828"/>
      <c r="AL29" s="2828"/>
      <c r="AM29" s="2828"/>
      <c r="AN29" s="2829"/>
      <c r="AO29" s="2837"/>
      <c r="AP29" s="2838"/>
      <c r="AQ29" s="2838"/>
      <c r="AR29" s="2838"/>
      <c r="AS29" s="2839"/>
      <c r="AT29" s="2832"/>
      <c r="AU29" s="2833"/>
      <c r="AV29" s="2833"/>
      <c r="AW29" s="2833"/>
      <c r="AX29" s="2833"/>
      <c r="AY29" s="2833"/>
      <c r="AZ29" s="2836"/>
      <c r="BA29" s="2836"/>
      <c r="BB29" s="2836"/>
      <c r="BC29" s="2833"/>
      <c r="BD29" s="2833"/>
      <c r="BE29" s="2833"/>
      <c r="BF29" s="2849"/>
      <c r="BG29" s="2401"/>
      <c r="BH29" s="2402"/>
      <c r="BI29" s="2402"/>
      <c r="BJ29" s="2402"/>
      <c r="BK29" s="2402"/>
      <c r="BL29" s="2402"/>
      <c r="BM29" s="2402"/>
      <c r="BN29" s="2402"/>
      <c r="BO29" s="2402"/>
      <c r="BP29" s="2402"/>
      <c r="BQ29" s="2402"/>
      <c r="BR29" s="2402"/>
      <c r="BS29" s="2402"/>
      <c r="BT29" s="2402"/>
      <c r="BU29" s="2402"/>
      <c r="BV29" s="2402"/>
      <c r="BW29" s="2403"/>
      <c r="BX29" s="2879"/>
      <c r="BY29" s="2880"/>
      <c r="BZ29" s="2880"/>
      <c r="CA29" s="2880"/>
      <c r="CB29" s="2880"/>
      <c r="CC29" s="2880"/>
      <c r="CD29" s="2880"/>
      <c r="CE29" s="2880"/>
      <c r="CF29" s="2880"/>
      <c r="CG29" s="2880"/>
      <c r="CH29" s="2880"/>
      <c r="CI29" s="2880"/>
      <c r="CJ29" s="2880"/>
      <c r="CK29" s="2880"/>
      <c r="CL29" s="2880"/>
      <c r="CM29" s="2880"/>
      <c r="CN29" s="2880"/>
      <c r="CO29" s="2880"/>
      <c r="CP29" s="2880"/>
      <c r="CQ29" s="2880"/>
      <c r="CR29" s="2880"/>
      <c r="CS29" s="2880"/>
      <c r="CT29" s="2880"/>
      <c r="CU29" s="2881"/>
      <c r="CV29" s="2867"/>
      <c r="CW29" s="1501"/>
      <c r="CX29" s="1990"/>
      <c r="CY29" s="1990"/>
      <c r="CZ29" s="1990"/>
      <c r="DA29" s="1990"/>
      <c r="DB29" s="1990"/>
      <c r="DC29" s="1990"/>
      <c r="DD29" s="1990"/>
      <c r="DE29" s="1990"/>
      <c r="DF29" s="1990"/>
      <c r="DG29" s="1990"/>
      <c r="DH29" s="1990"/>
      <c r="DI29" s="1990"/>
      <c r="DJ29" s="1990"/>
      <c r="DK29" s="1990"/>
      <c r="DL29" s="1990"/>
      <c r="DM29" s="1990"/>
      <c r="DN29" s="1990"/>
      <c r="DO29" s="1990"/>
      <c r="DP29" s="1990"/>
      <c r="DQ29" s="1501"/>
      <c r="DR29" s="2871"/>
      <c r="DS29" s="2869"/>
      <c r="DT29" s="2013"/>
      <c r="DU29" s="1990"/>
      <c r="DV29" s="1990"/>
      <c r="DW29" s="1990"/>
      <c r="DX29" s="1990"/>
      <c r="DY29" s="1990"/>
      <c r="DZ29" s="1990"/>
      <c r="EA29" s="1990"/>
      <c r="EB29" s="1990"/>
      <c r="EC29" s="1990"/>
      <c r="ED29" s="1990"/>
      <c r="EE29" s="1990"/>
      <c r="EF29" s="1990"/>
      <c r="EG29" s="1990"/>
      <c r="EH29" s="1990"/>
      <c r="EI29" s="1990"/>
      <c r="EJ29" s="1990"/>
      <c r="EK29" s="1990"/>
      <c r="EL29" s="1990"/>
      <c r="EM29" s="1990"/>
      <c r="EN29" s="1990"/>
      <c r="EO29" s="1990"/>
      <c r="EP29" s="1990"/>
      <c r="EQ29" s="1990"/>
      <c r="ER29" s="1990"/>
      <c r="ES29" s="1990"/>
      <c r="ET29" s="1990"/>
      <c r="EU29" s="2014"/>
      <c r="EV29" s="2874"/>
      <c r="EW29" s="2813"/>
      <c r="EX29" s="2814"/>
      <c r="EY29" s="2814"/>
      <c r="EZ29" s="2814"/>
      <c r="FA29" s="2814"/>
      <c r="FB29" s="2814"/>
      <c r="FC29" s="2814"/>
      <c r="FD29" s="2814"/>
      <c r="FE29" s="2814"/>
      <c r="FF29" s="2814"/>
      <c r="FG29" s="2814"/>
      <c r="FH29" s="2814"/>
      <c r="FI29" s="2814"/>
      <c r="FJ29" s="2814"/>
      <c r="FK29" s="2814"/>
      <c r="FL29" s="2814"/>
      <c r="FM29" s="2815"/>
    </row>
    <row r="30" spans="1:169" s="174" customFormat="1" ht="3.75" customHeight="1">
      <c r="A30" s="697"/>
      <c r="B30" s="182"/>
      <c r="C30" s="2828"/>
      <c r="D30" s="2828"/>
      <c r="E30" s="2828"/>
      <c r="F30" s="2828"/>
      <c r="G30" s="2828"/>
      <c r="H30" s="2828"/>
      <c r="I30" s="2828"/>
      <c r="J30" s="2828"/>
      <c r="K30" s="2828"/>
      <c r="L30" s="2828"/>
      <c r="M30" s="2828"/>
      <c r="N30" s="2828"/>
      <c r="O30" s="2828"/>
      <c r="P30" s="2828"/>
      <c r="Q30" s="2828"/>
      <c r="R30" s="2828"/>
      <c r="S30" s="2828"/>
      <c r="T30" s="2828"/>
      <c r="U30" s="2828"/>
      <c r="V30" s="2828"/>
      <c r="W30" s="2828"/>
      <c r="X30" s="2828"/>
      <c r="Y30" s="2828"/>
      <c r="Z30" s="2828"/>
      <c r="AA30" s="2828"/>
      <c r="AB30" s="2828"/>
      <c r="AC30" s="2828"/>
      <c r="AD30" s="2828"/>
      <c r="AE30" s="2828"/>
      <c r="AF30" s="2828"/>
      <c r="AG30" s="2828"/>
      <c r="AH30" s="2828"/>
      <c r="AI30" s="2828"/>
      <c r="AJ30" s="2828"/>
      <c r="AK30" s="2828"/>
      <c r="AL30" s="2828"/>
      <c r="AM30" s="2828"/>
      <c r="AN30" s="2829"/>
      <c r="AO30" s="2820">
        <v>52523</v>
      </c>
      <c r="AP30" s="2821"/>
      <c r="AQ30" s="2821"/>
      <c r="AR30" s="2821"/>
      <c r="AS30" s="2822"/>
      <c r="AT30" s="2840" t="s">
        <v>37</v>
      </c>
      <c r="AU30" s="2841"/>
      <c r="AV30" s="2841"/>
      <c r="AW30" s="2841"/>
      <c r="AX30" s="2841"/>
      <c r="AY30" s="2841"/>
      <c r="AZ30" s="2844" t="s">
        <v>1351</v>
      </c>
      <c r="BA30" s="2844"/>
      <c r="BB30" s="2844"/>
      <c r="BC30" s="2854" t="s">
        <v>434</v>
      </c>
      <c r="BD30" s="2854"/>
      <c r="BE30" s="2854"/>
      <c r="BF30" s="2855"/>
      <c r="BG30" s="2856"/>
      <c r="BH30" s="2803"/>
      <c r="BI30" s="2803"/>
      <c r="BJ30" s="2803"/>
      <c r="BK30" s="2803"/>
      <c r="BL30" s="2803"/>
      <c r="BM30" s="2803"/>
      <c r="BN30" s="2803"/>
      <c r="BO30" s="2803"/>
      <c r="BP30" s="2803"/>
      <c r="BQ30" s="2803"/>
      <c r="BR30" s="2803"/>
      <c r="BS30" s="2803"/>
      <c r="BT30" s="2803"/>
      <c r="BU30" s="2803"/>
      <c r="BV30" s="2803"/>
      <c r="BW30" s="2804"/>
      <c r="BX30" s="2875"/>
      <c r="BY30" s="2803"/>
      <c r="BZ30" s="2803"/>
      <c r="CA30" s="2803"/>
      <c r="CB30" s="2803"/>
      <c r="CC30" s="2803"/>
      <c r="CD30" s="2803"/>
      <c r="CE30" s="2803"/>
      <c r="CF30" s="2803"/>
      <c r="CG30" s="2803"/>
      <c r="CH30" s="2803"/>
      <c r="CI30" s="2803"/>
      <c r="CJ30" s="2803"/>
      <c r="CK30" s="2803"/>
      <c r="CL30" s="2803"/>
      <c r="CM30" s="2803"/>
      <c r="CN30" s="2803"/>
      <c r="CO30" s="2803"/>
      <c r="CP30" s="2803"/>
      <c r="CQ30" s="2803"/>
      <c r="CR30" s="2803"/>
      <c r="CS30" s="2803"/>
      <c r="CT30" s="2803"/>
      <c r="CU30" s="2804"/>
      <c r="CV30" s="2799" t="s">
        <v>39</v>
      </c>
      <c r="CW30" s="2083"/>
      <c r="CX30" s="1493"/>
      <c r="CY30" s="1493"/>
      <c r="CZ30" s="1493"/>
      <c r="DA30" s="1493"/>
      <c r="DB30" s="1493"/>
      <c r="DC30" s="1493"/>
      <c r="DD30" s="1493"/>
      <c r="DE30" s="1493"/>
      <c r="DF30" s="1493"/>
      <c r="DG30" s="1493"/>
      <c r="DH30" s="1493"/>
      <c r="DI30" s="1493"/>
      <c r="DJ30" s="1493"/>
      <c r="DK30" s="1493"/>
      <c r="DL30" s="1493"/>
      <c r="DM30" s="1493"/>
      <c r="DN30" s="1493"/>
      <c r="DO30" s="1493"/>
      <c r="DP30" s="1493"/>
      <c r="DQ30" s="2087" t="s">
        <v>40</v>
      </c>
      <c r="DR30" s="2793"/>
      <c r="DS30" s="2799" t="s">
        <v>39</v>
      </c>
      <c r="DT30" s="2083"/>
      <c r="DU30" s="2134"/>
      <c r="DV30" s="2134"/>
      <c r="DW30" s="2134"/>
      <c r="DX30" s="2134"/>
      <c r="DY30" s="2134"/>
      <c r="DZ30" s="2134"/>
      <c r="EA30" s="2134"/>
      <c r="EB30" s="2134"/>
      <c r="EC30" s="2134"/>
      <c r="ED30" s="2134"/>
      <c r="EE30" s="2134"/>
      <c r="EF30" s="2134"/>
      <c r="EG30" s="2134"/>
      <c r="EH30" s="2134"/>
      <c r="EI30" s="2134"/>
      <c r="EJ30" s="2134"/>
      <c r="EK30" s="2134"/>
      <c r="EL30" s="2134"/>
      <c r="EM30" s="2134"/>
      <c r="EN30" s="2134"/>
      <c r="EO30" s="2134"/>
      <c r="EP30" s="2134"/>
      <c r="EQ30" s="2134"/>
      <c r="ER30" s="2134"/>
      <c r="ES30" s="2134"/>
      <c r="ET30" s="2134"/>
      <c r="EU30" s="2087" t="s">
        <v>40</v>
      </c>
      <c r="EV30" s="2793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47"/>
    </row>
    <row r="31" spans="1:169" s="174" customFormat="1" ht="3.75" customHeight="1">
      <c r="A31" s="697"/>
      <c r="B31" s="182"/>
      <c r="C31" s="2828"/>
      <c r="D31" s="2828"/>
      <c r="E31" s="2828"/>
      <c r="F31" s="2828"/>
      <c r="G31" s="2828"/>
      <c r="H31" s="2828"/>
      <c r="I31" s="2828"/>
      <c r="J31" s="2828"/>
      <c r="K31" s="2828"/>
      <c r="L31" s="2828"/>
      <c r="M31" s="2828"/>
      <c r="N31" s="2828"/>
      <c r="O31" s="2828"/>
      <c r="P31" s="2828"/>
      <c r="Q31" s="2828"/>
      <c r="R31" s="2828"/>
      <c r="S31" s="2828"/>
      <c r="T31" s="2828"/>
      <c r="U31" s="2828"/>
      <c r="V31" s="2828"/>
      <c r="W31" s="2828"/>
      <c r="X31" s="2828"/>
      <c r="Y31" s="2828"/>
      <c r="Z31" s="2828"/>
      <c r="AA31" s="2828"/>
      <c r="AB31" s="2828"/>
      <c r="AC31" s="2828"/>
      <c r="AD31" s="2828"/>
      <c r="AE31" s="2828"/>
      <c r="AF31" s="2828"/>
      <c r="AG31" s="2828"/>
      <c r="AH31" s="2828"/>
      <c r="AI31" s="2828"/>
      <c r="AJ31" s="2828"/>
      <c r="AK31" s="2828"/>
      <c r="AL31" s="2828"/>
      <c r="AM31" s="2828"/>
      <c r="AN31" s="2829"/>
      <c r="AO31" s="2837"/>
      <c r="AP31" s="2838"/>
      <c r="AQ31" s="2838"/>
      <c r="AR31" s="2838"/>
      <c r="AS31" s="2839"/>
      <c r="AT31" s="2842"/>
      <c r="AU31" s="2843"/>
      <c r="AV31" s="2843"/>
      <c r="AW31" s="2843"/>
      <c r="AX31" s="2843"/>
      <c r="AY31" s="2843"/>
      <c r="AZ31" s="2845"/>
      <c r="BA31" s="2845"/>
      <c r="BB31" s="2845"/>
      <c r="BC31" s="2884"/>
      <c r="BD31" s="2884"/>
      <c r="BE31" s="2884"/>
      <c r="BF31" s="2885"/>
      <c r="BG31" s="2882"/>
      <c r="BH31" s="2877"/>
      <c r="BI31" s="2877"/>
      <c r="BJ31" s="2877"/>
      <c r="BK31" s="2877"/>
      <c r="BL31" s="2877"/>
      <c r="BM31" s="2877"/>
      <c r="BN31" s="2877"/>
      <c r="BO31" s="2877"/>
      <c r="BP31" s="2877"/>
      <c r="BQ31" s="2877"/>
      <c r="BR31" s="2877"/>
      <c r="BS31" s="2877"/>
      <c r="BT31" s="2877"/>
      <c r="BU31" s="2877"/>
      <c r="BV31" s="2877"/>
      <c r="BW31" s="2878"/>
      <c r="BX31" s="2876"/>
      <c r="BY31" s="2877"/>
      <c r="BZ31" s="2877"/>
      <c r="CA31" s="2877"/>
      <c r="CB31" s="2877"/>
      <c r="CC31" s="2877"/>
      <c r="CD31" s="2877"/>
      <c r="CE31" s="2877"/>
      <c r="CF31" s="2877"/>
      <c r="CG31" s="2877"/>
      <c r="CH31" s="2877"/>
      <c r="CI31" s="2877"/>
      <c r="CJ31" s="2877"/>
      <c r="CK31" s="2877"/>
      <c r="CL31" s="2877"/>
      <c r="CM31" s="2877"/>
      <c r="CN31" s="2877"/>
      <c r="CO31" s="2877"/>
      <c r="CP31" s="2877"/>
      <c r="CQ31" s="2877"/>
      <c r="CR31" s="2877"/>
      <c r="CS31" s="2877"/>
      <c r="CT31" s="2877"/>
      <c r="CU31" s="2878"/>
      <c r="CV31" s="2868"/>
      <c r="CW31" s="2044"/>
      <c r="CX31" s="2134"/>
      <c r="CY31" s="2134"/>
      <c r="CZ31" s="2134"/>
      <c r="DA31" s="2134"/>
      <c r="DB31" s="2134"/>
      <c r="DC31" s="2134"/>
      <c r="DD31" s="2134"/>
      <c r="DE31" s="2134"/>
      <c r="DF31" s="2134"/>
      <c r="DG31" s="2134"/>
      <c r="DH31" s="2134"/>
      <c r="DI31" s="2134"/>
      <c r="DJ31" s="2134"/>
      <c r="DK31" s="2134"/>
      <c r="DL31" s="2134"/>
      <c r="DM31" s="2134"/>
      <c r="DN31" s="2134"/>
      <c r="DO31" s="2134"/>
      <c r="DP31" s="2134"/>
      <c r="DQ31" s="2872"/>
      <c r="DR31" s="2873"/>
      <c r="DS31" s="2868"/>
      <c r="DT31" s="2044"/>
      <c r="DU31" s="2134"/>
      <c r="DV31" s="2134"/>
      <c r="DW31" s="2134"/>
      <c r="DX31" s="2134"/>
      <c r="DY31" s="2134"/>
      <c r="DZ31" s="2134"/>
      <c r="EA31" s="2134"/>
      <c r="EB31" s="2134"/>
      <c r="EC31" s="2134"/>
      <c r="ED31" s="2134"/>
      <c r="EE31" s="2134"/>
      <c r="EF31" s="2134"/>
      <c r="EG31" s="2134"/>
      <c r="EH31" s="2134"/>
      <c r="EI31" s="2134"/>
      <c r="EJ31" s="2134"/>
      <c r="EK31" s="2134"/>
      <c r="EL31" s="2134"/>
      <c r="EM31" s="2134"/>
      <c r="EN31" s="2134"/>
      <c r="EO31" s="2134"/>
      <c r="EP31" s="2134"/>
      <c r="EQ31" s="2134"/>
      <c r="ER31" s="2134"/>
      <c r="ES31" s="2134"/>
      <c r="ET31" s="2134"/>
      <c r="EU31" s="2872"/>
      <c r="EV31" s="2873"/>
      <c r="EW31" s="2811"/>
      <c r="EX31" s="2402"/>
      <c r="EY31" s="2402"/>
      <c r="EZ31" s="2402"/>
      <c r="FA31" s="2402"/>
      <c r="FB31" s="2402"/>
      <c r="FC31" s="2402"/>
      <c r="FD31" s="2402"/>
      <c r="FE31" s="2402"/>
      <c r="FF31" s="2402"/>
      <c r="FG31" s="2402"/>
      <c r="FH31" s="2402"/>
      <c r="FI31" s="2402"/>
      <c r="FJ31" s="2402"/>
      <c r="FK31" s="2402"/>
      <c r="FL31" s="2402"/>
      <c r="FM31" s="2812"/>
    </row>
    <row r="32" spans="1:169" s="174" customFormat="1" ht="3.75" customHeight="1">
      <c r="A32" s="697"/>
      <c r="B32" s="182"/>
      <c r="C32" s="2828"/>
      <c r="D32" s="2828"/>
      <c r="E32" s="2828"/>
      <c r="F32" s="2828"/>
      <c r="G32" s="2828"/>
      <c r="H32" s="2828"/>
      <c r="I32" s="2828"/>
      <c r="J32" s="2828"/>
      <c r="K32" s="2828"/>
      <c r="L32" s="2828"/>
      <c r="M32" s="2828"/>
      <c r="N32" s="2828"/>
      <c r="O32" s="2828"/>
      <c r="P32" s="2828"/>
      <c r="Q32" s="2828"/>
      <c r="R32" s="2828"/>
      <c r="S32" s="2828"/>
      <c r="T32" s="2828"/>
      <c r="U32" s="2828"/>
      <c r="V32" s="2828"/>
      <c r="W32" s="2828"/>
      <c r="X32" s="2828"/>
      <c r="Y32" s="2828"/>
      <c r="Z32" s="2828"/>
      <c r="AA32" s="2828"/>
      <c r="AB32" s="2828"/>
      <c r="AC32" s="2828"/>
      <c r="AD32" s="2828"/>
      <c r="AE32" s="2828"/>
      <c r="AF32" s="2828"/>
      <c r="AG32" s="2828"/>
      <c r="AH32" s="2828"/>
      <c r="AI32" s="2828"/>
      <c r="AJ32" s="2828"/>
      <c r="AK32" s="2828"/>
      <c r="AL32" s="2828"/>
      <c r="AM32" s="2828"/>
      <c r="AN32" s="2829"/>
      <c r="AO32" s="2837"/>
      <c r="AP32" s="2838"/>
      <c r="AQ32" s="2838"/>
      <c r="AR32" s="2838"/>
      <c r="AS32" s="2839"/>
      <c r="AT32" s="2842"/>
      <c r="AU32" s="2843"/>
      <c r="AV32" s="2843"/>
      <c r="AW32" s="2843"/>
      <c r="AX32" s="2843"/>
      <c r="AY32" s="2843"/>
      <c r="AZ32" s="2846"/>
      <c r="BA32" s="2846"/>
      <c r="BB32" s="2846"/>
      <c r="BC32" s="2884"/>
      <c r="BD32" s="2884"/>
      <c r="BE32" s="2884"/>
      <c r="BF32" s="2885"/>
      <c r="BG32" s="2883"/>
      <c r="BH32" s="2880"/>
      <c r="BI32" s="2880"/>
      <c r="BJ32" s="2880"/>
      <c r="BK32" s="2880"/>
      <c r="BL32" s="2880"/>
      <c r="BM32" s="2880"/>
      <c r="BN32" s="2880"/>
      <c r="BO32" s="2880"/>
      <c r="BP32" s="2880"/>
      <c r="BQ32" s="2880"/>
      <c r="BR32" s="2880"/>
      <c r="BS32" s="2880"/>
      <c r="BT32" s="2880"/>
      <c r="BU32" s="2880"/>
      <c r="BV32" s="2880"/>
      <c r="BW32" s="2881"/>
      <c r="BX32" s="2879"/>
      <c r="BY32" s="2880"/>
      <c r="BZ32" s="2880"/>
      <c r="CA32" s="2880"/>
      <c r="CB32" s="2880"/>
      <c r="CC32" s="2880"/>
      <c r="CD32" s="2880"/>
      <c r="CE32" s="2880"/>
      <c r="CF32" s="2880"/>
      <c r="CG32" s="2880"/>
      <c r="CH32" s="2880"/>
      <c r="CI32" s="2880"/>
      <c r="CJ32" s="2880"/>
      <c r="CK32" s="2880"/>
      <c r="CL32" s="2880"/>
      <c r="CM32" s="2880"/>
      <c r="CN32" s="2880"/>
      <c r="CO32" s="2880"/>
      <c r="CP32" s="2880"/>
      <c r="CQ32" s="2880"/>
      <c r="CR32" s="2880"/>
      <c r="CS32" s="2880"/>
      <c r="CT32" s="2880"/>
      <c r="CU32" s="2881"/>
      <c r="CV32" s="2869"/>
      <c r="CW32" s="2013"/>
      <c r="CX32" s="1990"/>
      <c r="CY32" s="1990"/>
      <c r="CZ32" s="1990"/>
      <c r="DA32" s="1990"/>
      <c r="DB32" s="1990"/>
      <c r="DC32" s="1990"/>
      <c r="DD32" s="1990"/>
      <c r="DE32" s="1990"/>
      <c r="DF32" s="1990"/>
      <c r="DG32" s="1990"/>
      <c r="DH32" s="1990"/>
      <c r="DI32" s="1990"/>
      <c r="DJ32" s="1990"/>
      <c r="DK32" s="1990"/>
      <c r="DL32" s="1990"/>
      <c r="DM32" s="1990"/>
      <c r="DN32" s="1990"/>
      <c r="DO32" s="1990"/>
      <c r="DP32" s="1990"/>
      <c r="DQ32" s="2014"/>
      <c r="DR32" s="2874"/>
      <c r="DS32" s="2869"/>
      <c r="DT32" s="2013"/>
      <c r="DU32" s="1990"/>
      <c r="DV32" s="1990"/>
      <c r="DW32" s="1990"/>
      <c r="DX32" s="1990"/>
      <c r="DY32" s="1990"/>
      <c r="DZ32" s="1990"/>
      <c r="EA32" s="1990"/>
      <c r="EB32" s="1990"/>
      <c r="EC32" s="1990"/>
      <c r="ED32" s="1990"/>
      <c r="EE32" s="1990"/>
      <c r="EF32" s="1990"/>
      <c r="EG32" s="1990"/>
      <c r="EH32" s="1990"/>
      <c r="EI32" s="1990"/>
      <c r="EJ32" s="1990"/>
      <c r="EK32" s="1990"/>
      <c r="EL32" s="1990"/>
      <c r="EM32" s="1990"/>
      <c r="EN32" s="1990"/>
      <c r="EO32" s="1990"/>
      <c r="EP32" s="1990"/>
      <c r="EQ32" s="1990"/>
      <c r="ER32" s="1990"/>
      <c r="ES32" s="1990"/>
      <c r="ET32" s="1990"/>
      <c r="EU32" s="2014"/>
      <c r="EV32" s="2874"/>
      <c r="EW32" s="2813"/>
      <c r="EX32" s="2814"/>
      <c r="EY32" s="2814"/>
      <c r="EZ32" s="2814"/>
      <c r="FA32" s="2814"/>
      <c r="FB32" s="2814"/>
      <c r="FC32" s="2814"/>
      <c r="FD32" s="2814"/>
      <c r="FE32" s="2814"/>
      <c r="FF32" s="2814"/>
      <c r="FG32" s="2814"/>
      <c r="FH32" s="2814"/>
      <c r="FI32" s="2814"/>
      <c r="FJ32" s="2814"/>
      <c r="FK32" s="2814"/>
      <c r="FL32" s="2814"/>
      <c r="FM32" s="2815"/>
    </row>
    <row r="33" spans="1:169" s="174" customFormat="1" ht="14.25" customHeight="1">
      <c r="A33" s="697"/>
      <c r="B33" s="180"/>
      <c r="C33" s="2826" t="s">
        <v>105</v>
      </c>
      <c r="D33" s="2826"/>
      <c r="E33" s="2826"/>
      <c r="F33" s="2826"/>
      <c r="G33" s="2826"/>
      <c r="H33" s="2826"/>
      <c r="I33" s="2826"/>
      <c r="J33" s="2826"/>
      <c r="K33" s="2826"/>
      <c r="L33" s="2826"/>
      <c r="M33" s="2826"/>
      <c r="N33" s="2826"/>
      <c r="O33" s="2826"/>
      <c r="P33" s="2826"/>
      <c r="Q33" s="2826"/>
      <c r="R33" s="2826"/>
      <c r="S33" s="2826"/>
      <c r="T33" s="2826"/>
      <c r="U33" s="2826"/>
      <c r="V33" s="2826"/>
      <c r="W33" s="2826"/>
      <c r="X33" s="2826"/>
      <c r="Y33" s="2826"/>
      <c r="Z33" s="2826"/>
      <c r="AA33" s="2826"/>
      <c r="AB33" s="2826"/>
      <c r="AC33" s="2826"/>
      <c r="AD33" s="2826"/>
      <c r="AE33" s="2826"/>
      <c r="AF33" s="2826"/>
      <c r="AG33" s="2826"/>
      <c r="AH33" s="2826"/>
      <c r="AI33" s="2826"/>
      <c r="AJ33" s="2826"/>
      <c r="AK33" s="2826"/>
      <c r="AL33" s="2826"/>
      <c r="AM33" s="2826"/>
      <c r="AN33" s="2827"/>
      <c r="AO33" s="2820">
        <v>52424</v>
      </c>
      <c r="AP33" s="2821"/>
      <c r="AQ33" s="2821"/>
      <c r="AR33" s="2821"/>
      <c r="AS33" s="2822"/>
      <c r="AT33" s="2823" t="s">
        <v>37</v>
      </c>
      <c r="AU33" s="2824"/>
      <c r="AV33" s="2824"/>
      <c r="AW33" s="2824"/>
      <c r="AX33" s="2824"/>
      <c r="AY33" s="2824"/>
      <c r="AZ33" s="2825" t="s">
        <v>1350</v>
      </c>
      <c r="BA33" s="2825"/>
      <c r="BB33" s="2825"/>
      <c r="BC33" s="2363" t="s">
        <v>433</v>
      </c>
      <c r="BD33" s="2363"/>
      <c r="BE33" s="2363"/>
      <c r="BF33" s="2364"/>
      <c r="BG33" s="2357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58"/>
      <c r="BX33" s="2803"/>
      <c r="BY33" s="2803"/>
      <c r="BZ33" s="2803"/>
      <c r="CA33" s="2803"/>
      <c r="CB33" s="2803"/>
      <c r="CC33" s="2803"/>
      <c r="CD33" s="2803"/>
      <c r="CE33" s="2803"/>
      <c r="CF33" s="2803"/>
      <c r="CG33" s="2803"/>
      <c r="CH33" s="2803"/>
      <c r="CI33" s="2803"/>
      <c r="CJ33" s="2803"/>
      <c r="CK33" s="2803"/>
      <c r="CL33" s="2803"/>
      <c r="CM33" s="2803"/>
      <c r="CN33" s="2803"/>
      <c r="CO33" s="2803"/>
      <c r="CP33" s="2803"/>
      <c r="CQ33" s="2803"/>
      <c r="CR33" s="2803"/>
      <c r="CS33" s="2803"/>
      <c r="CT33" s="2803"/>
      <c r="CU33" s="2804"/>
      <c r="CV33" s="2083" t="s">
        <v>39</v>
      </c>
      <c r="CW33" s="2083"/>
      <c r="CX33" s="1493"/>
      <c r="CY33" s="1493"/>
      <c r="CZ33" s="1493"/>
      <c r="DA33" s="1493"/>
      <c r="DB33" s="1493"/>
      <c r="DC33" s="1493"/>
      <c r="DD33" s="1493"/>
      <c r="DE33" s="1493"/>
      <c r="DF33" s="1493"/>
      <c r="DG33" s="1493"/>
      <c r="DH33" s="1493"/>
      <c r="DI33" s="1493"/>
      <c r="DJ33" s="1493"/>
      <c r="DK33" s="1493"/>
      <c r="DL33" s="1493"/>
      <c r="DM33" s="1493"/>
      <c r="DN33" s="1493"/>
      <c r="DO33" s="1493"/>
      <c r="DP33" s="1493"/>
      <c r="DQ33" s="2087" t="s">
        <v>40</v>
      </c>
      <c r="DR33" s="2087"/>
      <c r="DS33" s="2799" t="s">
        <v>39</v>
      </c>
      <c r="DT33" s="2083"/>
      <c r="DU33" s="1493"/>
      <c r="DV33" s="1493"/>
      <c r="DW33" s="1493"/>
      <c r="DX33" s="1493"/>
      <c r="DY33" s="1493"/>
      <c r="DZ33" s="1493"/>
      <c r="EA33" s="1493"/>
      <c r="EB33" s="1493"/>
      <c r="EC33" s="1493"/>
      <c r="ED33" s="1493"/>
      <c r="EE33" s="1493"/>
      <c r="EF33" s="1493"/>
      <c r="EG33" s="1493"/>
      <c r="EH33" s="1493"/>
      <c r="EI33" s="1493"/>
      <c r="EJ33" s="1493"/>
      <c r="EK33" s="1493"/>
      <c r="EL33" s="1493"/>
      <c r="EM33" s="1493"/>
      <c r="EN33" s="1493"/>
      <c r="EO33" s="1493"/>
      <c r="EP33" s="1493"/>
      <c r="EQ33" s="1493"/>
      <c r="ER33" s="1493"/>
      <c r="ES33" s="1493"/>
      <c r="ET33" s="1493"/>
      <c r="EU33" s="2087" t="s">
        <v>40</v>
      </c>
      <c r="EV33" s="2793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47"/>
    </row>
    <row r="34" spans="1:169" s="174" customFormat="1" ht="14.25" customHeight="1" thickBot="1">
      <c r="A34" s="697"/>
      <c r="B34" s="187"/>
      <c r="C34" s="2886"/>
      <c r="D34" s="2886"/>
      <c r="E34" s="2886"/>
      <c r="F34" s="2886"/>
      <c r="G34" s="2886"/>
      <c r="H34" s="2886"/>
      <c r="I34" s="2886"/>
      <c r="J34" s="2886"/>
      <c r="K34" s="2886"/>
      <c r="L34" s="2886"/>
      <c r="M34" s="2886"/>
      <c r="N34" s="2886"/>
      <c r="O34" s="2886"/>
      <c r="P34" s="2886"/>
      <c r="Q34" s="2886"/>
      <c r="R34" s="2886"/>
      <c r="S34" s="2886"/>
      <c r="T34" s="2886"/>
      <c r="U34" s="2886"/>
      <c r="V34" s="2886"/>
      <c r="W34" s="2886"/>
      <c r="X34" s="2886"/>
      <c r="Y34" s="2886"/>
      <c r="Z34" s="2886"/>
      <c r="AA34" s="2886"/>
      <c r="AB34" s="2886"/>
      <c r="AC34" s="2886"/>
      <c r="AD34" s="2886"/>
      <c r="AE34" s="2886"/>
      <c r="AF34" s="2886"/>
      <c r="AG34" s="2886"/>
      <c r="AH34" s="2886"/>
      <c r="AI34" s="2886"/>
      <c r="AJ34" s="2886"/>
      <c r="AK34" s="2886"/>
      <c r="AL34" s="2886"/>
      <c r="AM34" s="2886"/>
      <c r="AN34" s="2887"/>
      <c r="AO34" s="2888">
        <v>52524</v>
      </c>
      <c r="AP34" s="2889"/>
      <c r="AQ34" s="2889"/>
      <c r="AR34" s="2889"/>
      <c r="AS34" s="2890"/>
      <c r="AT34" s="2891" t="s">
        <v>37</v>
      </c>
      <c r="AU34" s="2892"/>
      <c r="AV34" s="2892"/>
      <c r="AW34" s="2892"/>
      <c r="AX34" s="2892"/>
      <c r="AY34" s="2892"/>
      <c r="AZ34" s="2805" t="s">
        <v>1351</v>
      </c>
      <c r="BA34" s="2805"/>
      <c r="BB34" s="2805"/>
      <c r="BC34" s="2290" t="s">
        <v>434</v>
      </c>
      <c r="BD34" s="2290"/>
      <c r="BE34" s="2290"/>
      <c r="BF34" s="2400"/>
      <c r="BG34" s="2800"/>
      <c r="BH34" s="2801"/>
      <c r="BI34" s="2801"/>
      <c r="BJ34" s="2801"/>
      <c r="BK34" s="2801"/>
      <c r="BL34" s="2801"/>
      <c r="BM34" s="2801"/>
      <c r="BN34" s="2801"/>
      <c r="BO34" s="2801"/>
      <c r="BP34" s="2801"/>
      <c r="BQ34" s="2801"/>
      <c r="BR34" s="2801"/>
      <c r="BS34" s="2801"/>
      <c r="BT34" s="2801"/>
      <c r="BU34" s="2801"/>
      <c r="BV34" s="2801"/>
      <c r="BW34" s="2802"/>
      <c r="BX34" s="2801"/>
      <c r="BY34" s="2801"/>
      <c r="BZ34" s="2801"/>
      <c r="CA34" s="2801"/>
      <c r="CB34" s="2801"/>
      <c r="CC34" s="2801"/>
      <c r="CD34" s="2801"/>
      <c r="CE34" s="2801"/>
      <c r="CF34" s="2801"/>
      <c r="CG34" s="2801"/>
      <c r="CH34" s="2801"/>
      <c r="CI34" s="2801"/>
      <c r="CJ34" s="2801"/>
      <c r="CK34" s="2801"/>
      <c r="CL34" s="2801"/>
      <c r="CM34" s="2801"/>
      <c r="CN34" s="2801"/>
      <c r="CO34" s="2801"/>
      <c r="CP34" s="2801"/>
      <c r="CQ34" s="2801"/>
      <c r="CR34" s="2801"/>
      <c r="CS34" s="2801"/>
      <c r="CT34" s="2801"/>
      <c r="CU34" s="2802"/>
      <c r="CV34" s="2795" t="s">
        <v>39</v>
      </c>
      <c r="CW34" s="2795"/>
      <c r="CX34" s="2796"/>
      <c r="CY34" s="2796"/>
      <c r="CZ34" s="2796"/>
      <c r="DA34" s="2796"/>
      <c r="DB34" s="2796"/>
      <c r="DC34" s="2796"/>
      <c r="DD34" s="2796"/>
      <c r="DE34" s="2796"/>
      <c r="DF34" s="2796"/>
      <c r="DG34" s="2796"/>
      <c r="DH34" s="2796"/>
      <c r="DI34" s="2796"/>
      <c r="DJ34" s="2796"/>
      <c r="DK34" s="2796"/>
      <c r="DL34" s="2796"/>
      <c r="DM34" s="2796"/>
      <c r="DN34" s="2796"/>
      <c r="DO34" s="2796"/>
      <c r="DP34" s="2796"/>
      <c r="DQ34" s="2797" t="s">
        <v>40</v>
      </c>
      <c r="DR34" s="2797"/>
      <c r="DS34" s="2794" t="s">
        <v>39</v>
      </c>
      <c r="DT34" s="2795"/>
      <c r="DU34" s="2796"/>
      <c r="DV34" s="2796"/>
      <c r="DW34" s="2796"/>
      <c r="DX34" s="2796"/>
      <c r="DY34" s="2796"/>
      <c r="DZ34" s="2796"/>
      <c r="EA34" s="2796"/>
      <c r="EB34" s="2796"/>
      <c r="EC34" s="2796"/>
      <c r="ED34" s="2796"/>
      <c r="EE34" s="2796"/>
      <c r="EF34" s="2796"/>
      <c r="EG34" s="2796"/>
      <c r="EH34" s="2796"/>
      <c r="EI34" s="2796"/>
      <c r="EJ34" s="2796"/>
      <c r="EK34" s="2796"/>
      <c r="EL34" s="2796"/>
      <c r="EM34" s="2796"/>
      <c r="EN34" s="2796"/>
      <c r="EO34" s="2796"/>
      <c r="EP34" s="2796"/>
      <c r="EQ34" s="2796"/>
      <c r="ER34" s="2796"/>
      <c r="ES34" s="2796"/>
      <c r="ET34" s="2796"/>
      <c r="EU34" s="2797" t="s">
        <v>40</v>
      </c>
      <c r="EV34" s="2798"/>
      <c r="EW34" s="2404">
        <f>BG34+BX34-CX34-DU34</f>
        <v>0</v>
      </c>
      <c r="EX34" s="2405"/>
      <c r="EY34" s="2405"/>
      <c r="EZ34" s="2405"/>
      <c r="FA34" s="2405"/>
      <c r="FB34" s="2405"/>
      <c r="FC34" s="2405"/>
      <c r="FD34" s="2405"/>
      <c r="FE34" s="2405"/>
      <c r="FF34" s="2405"/>
      <c r="FG34" s="2405"/>
      <c r="FH34" s="2405"/>
      <c r="FI34" s="2405"/>
      <c r="FJ34" s="2405"/>
      <c r="FK34" s="2405"/>
      <c r="FL34" s="2405"/>
      <c r="FM34" s="2406"/>
    </row>
    <row r="35" spans="1:169" s="205" customFormat="1" ht="15.75" customHeight="1">
      <c r="A35" s="700" t="s">
        <v>1374</v>
      </c>
      <c r="FM35" s="237"/>
    </row>
    <row r="36" spans="1:169" s="500" customFormat="1" ht="15.75" customHeight="1">
      <c r="A36" s="699"/>
      <c r="F36" s="1392" t="s">
        <v>431</v>
      </c>
      <c r="G36" s="1392"/>
      <c r="H36" s="1392"/>
      <c r="I36" s="1392"/>
      <c r="J36" s="1392"/>
      <c r="K36" s="1392"/>
      <c r="L36" s="1392"/>
      <c r="M36" s="1392"/>
      <c r="N36" s="1392"/>
      <c r="O36" s="1392"/>
      <c r="P36" s="1392"/>
      <c r="Q36" s="1392"/>
      <c r="R36" s="1392"/>
      <c r="S36" s="1392"/>
      <c r="T36" s="1392"/>
      <c r="U36" s="1392"/>
      <c r="V36" s="1392"/>
      <c r="W36" s="1392"/>
      <c r="X36" s="1392"/>
      <c r="Y36" s="1392"/>
      <c r="Z36" s="1392"/>
      <c r="AA36" s="1392"/>
      <c r="AB36" s="1392"/>
      <c r="AC36" s="1392"/>
      <c r="AD36" s="1392"/>
      <c r="AE36" s="1392"/>
      <c r="AF36" s="1392"/>
      <c r="AG36" s="1392"/>
      <c r="AH36" s="1392"/>
      <c r="AI36" s="1392"/>
      <c r="AJ36" s="1392"/>
      <c r="AK36" s="1392"/>
      <c r="AL36" s="1392"/>
      <c r="AM36" s="1392"/>
      <c r="AN36" s="1392"/>
      <c r="AO36" s="1392"/>
      <c r="AP36" s="1392"/>
      <c r="AQ36" s="1392"/>
      <c r="AR36" s="1392"/>
      <c r="AS36" s="1392"/>
      <c r="AT36" s="1392"/>
      <c r="AU36" s="1392"/>
      <c r="AV36" s="1392"/>
      <c r="AW36" s="1392"/>
      <c r="AX36" s="1392"/>
      <c r="AY36" s="1392"/>
      <c r="AZ36" s="1392"/>
      <c r="BA36" s="1392"/>
      <c r="BB36" s="1392"/>
      <c r="BC36" s="1392"/>
      <c r="BD36" s="1392"/>
      <c r="BE36" s="1392"/>
      <c r="BF36" s="1392"/>
      <c r="BG36" s="1392"/>
      <c r="BH36" s="1392"/>
      <c r="BI36" s="1392"/>
      <c r="BJ36" s="1392"/>
      <c r="BK36" s="1392"/>
      <c r="BL36" s="1392"/>
      <c r="BM36" s="1392"/>
      <c r="BN36" s="1392"/>
      <c r="BO36" s="1392"/>
      <c r="BP36" s="1392"/>
      <c r="BQ36" s="1392"/>
      <c r="BR36" s="1392"/>
      <c r="BS36" s="1392"/>
      <c r="BT36" s="1392"/>
      <c r="BU36" s="1392"/>
      <c r="BV36" s="1392"/>
      <c r="BW36" s="1392"/>
      <c r="BX36" s="1392"/>
      <c r="BY36" s="1392"/>
      <c r="BZ36" s="1392"/>
      <c r="CA36" s="1392"/>
      <c r="CB36" s="1392"/>
      <c r="CC36" s="1392"/>
      <c r="CD36" s="1392"/>
      <c r="CE36" s="1392"/>
      <c r="CF36" s="1392"/>
      <c r="CG36" s="1392"/>
      <c r="CH36" s="1392"/>
      <c r="CI36" s="1392"/>
      <c r="CJ36" s="1392"/>
      <c r="CK36" s="1392"/>
      <c r="CL36" s="1392"/>
      <c r="CM36" s="1392"/>
      <c r="CN36" s="1392"/>
      <c r="CO36" s="1392"/>
      <c r="CP36" s="1392"/>
      <c r="CQ36" s="1392"/>
      <c r="CR36" s="1392"/>
      <c r="CS36" s="1392"/>
      <c r="CT36" s="1392"/>
      <c r="CU36" s="1392"/>
      <c r="CV36" s="1392"/>
      <c r="CW36" s="1392"/>
      <c r="CX36" s="1392"/>
      <c r="CY36" s="1392"/>
      <c r="CZ36" s="1392"/>
      <c r="FH36" s="501"/>
    </row>
    <row r="37" spans="1:169" s="110" customFormat="1" ht="12.75" customHeight="1">
      <c r="A37" s="701"/>
      <c r="F37" s="1392" t="s">
        <v>432</v>
      </c>
      <c r="G37" s="1392"/>
      <c r="H37" s="1392"/>
      <c r="I37" s="1392"/>
      <c r="J37" s="1392"/>
      <c r="K37" s="1392"/>
      <c r="L37" s="1392"/>
      <c r="M37" s="1392"/>
      <c r="N37" s="1392"/>
      <c r="O37" s="1392"/>
      <c r="P37" s="1392"/>
      <c r="Q37" s="1392"/>
      <c r="R37" s="1392"/>
      <c r="S37" s="1392"/>
      <c r="T37" s="1392"/>
      <c r="U37" s="1392"/>
      <c r="V37" s="1392"/>
      <c r="W37" s="1392"/>
      <c r="X37" s="1392"/>
      <c r="Y37" s="1392"/>
      <c r="Z37" s="1392"/>
      <c r="AA37" s="1392"/>
      <c r="AB37" s="1392"/>
      <c r="AC37" s="1392"/>
      <c r="AD37" s="1392"/>
      <c r="AE37" s="1392"/>
      <c r="AF37" s="1392"/>
      <c r="AG37" s="1392"/>
      <c r="AH37" s="1392"/>
      <c r="AI37" s="1392"/>
      <c r="AJ37" s="1392"/>
      <c r="AK37" s="1392"/>
      <c r="AL37" s="1392"/>
      <c r="AM37" s="1392"/>
      <c r="AN37" s="1392"/>
      <c r="AO37" s="1392"/>
      <c r="AP37" s="1392"/>
      <c r="AQ37" s="1392"/>
      <c r="AR37" s="1392"/>
      <c r="AS37" s="1392"/>
      <c r="AT37" s="1392"/>
      <c r="AU37" s="1392"/>
      <c r="AV37" s="1392"/>
      <c r="AW37" s="1392"/>
      <c r="AX37" s="1392"/>
      <c r="AY37" s="1392"/>
      <c r="AZ37" s="1392"/>
      <c r="BA37" s="1392"/>
      <c r="BB37" s="1392"/>
      <c r="BC37" s="1392"/>
      <c r="BD37" s="1392"/>
      <c r="BE37" s="1392"/>
      <c r="BF37" s="1392"/>
      <c r="BG37" s="1392"/>
      <c r="BH37" s="1392"/>
      <c r="BI37" s="1392"/>
      <c r="BJ37" s="1392"/>
      <c r="BK37" s="1392"/>
      <c r="BL37" s="1392"/>
      <c r="BM37" s="1392"/>
      <c r="BN37" s="1392"/>
      <c r="BO37" s="1392"/>
      <c r="BP37" s="1392"/>
      <c r="BQ37" s="1392"/>
      <c r="BR37" s="1392"/>
      <c r="BS37" s="1392"/>
      <c r="BT37" s="1392"/>
      <c r="BU37" s="1392"/>
      <c r="BV37" s="1392"/>
      <c r="BW37" s="1392"/>
      <c r="BX37" s="1392"/>
      <c r="BY37" s="1392"/>
      <c r="BZ37" s="1392"/>
      <c r="CA37" s="1392"/>
      <c r="CB37" s="1392"/>
      <c r="CC37" s="1392"/>
      <c r="CD37" s="1392"/>
      <c r="CE37" s="1392"/>
      <c r="CF37" s="1392"/>
      <c r="CG37" s="1392"/>
      <c r="CH37" s="1392"/>
      <c r="CI37" s="1392"/>
      <c r="CJ37" s="1392"/>
      <c r="CK37" s="1392"/>
      <c r="CL37" s="1392"/>
      <c r="CM37" s="1392"/>
      <c r="CN37" s="1392"/>
      <c r="CO37" s="1392"/>
      <c r="CP37" s="1392"/>
      <c r="CQ37" s="1392"/>
      <c r="CR37" s="1392"/>
      <c r="CS37" s="1392"/>
      <c r="CT37" s="1392"/>
      <c r="CU37" s="1392"/>
      <c r="CV37" s="1392"/>
      <c r="CW37" s="1392"/>
      <c r="CX37" s="1392"/>
      <c r="CY37" s="1392"/>
      <c r="CZ37" s="1392"/>
    </row>
    <row r="38" spans="1:169" s="164" customFormat="1" ht="6">
      <c r="A38" s="703"/>
    </row>
    <row r="39" spans="1:169" s="583" customFormat="1" ht="12.75" customHeight="1">
      <c r="A39" s="554"/>
      <c r="BF39" s="144" t="s">
        <v>1344</v>
      </c>
    </row>
    <row r="40" spans="1:169" s="583" customFormat="1" ht="18.75" customHeight="1">
      <c r="A40" s="554"/>
      <c r="C40" s="2893" t="s">
        <v>100</v>
      </c>
      <c r="D40" s="2893"/>
      <c r="E40" s="2893"/>
      <c r="F40" s="2893"/>
      <c r="G40" s="2893"/>
      <c r="H40" s="2893"/>
      <c r="I40" s="2893"/>
      <c r="J40" s="2893"/>
      <c r="K40" s="2893"/>
      <c r="L40" s="2893"/>
      <c r="M40" s="2893"/>
      <c r="N40" s="2893"/>
      <c r="O40" s="2893"/>
      <c r="P40" s="2893"/>
      <c r="Q40" s="2893"/>
      <c r="R40" s="2893"/>
      <c r="S40" s="2893"/>
      <c r="T40" s="2893"/>
      <c r="U40" s="2893"/>
      <c r="V40" s="2893"/>
      <c r="W40" s="2893"/>
      <c r="X40" s="2893"/>
      <c r="Y40" s="2893"/>
      <c r="Z40" s="2893"/>
      <c r="AA40" s="2893"/>
      <c r="AB40" s="2893"/>
      <c r="AC40" s="2893"/>
      <c r="AD40" s="2893"/>
      <c r="AE40" s="2893"/>
      <c r="AF40" s="2893"/>
      <c r="AG40" s="2893"/>
      <c r="AH40" s="2893"/>
      <c r="AI40" s="2893"/>
      <c r="AJ40" s="2893"/>
      <c r="AK40" s="2893"/>
      <c r="AL40" s="2893"/>
      <c r="AM40" s="2893"/>
      <c r="AN40" s="2893"/>
      <c r="AO40" s="2893"/>
      <c r="AP40" s="2893"/>
      <c r="AQ40" s="2893"/>
      <c r="AR40" s="2893"/>
      <c r="AS40" s="2893"/>
      <c r="AT40" s="2823" t="s">
        <v>37</v>
      </c>
      <c r="AU40" s="2824"/>
      <c r="AV40" s="2824"/>
      <c r="AW40" s="2824"/>
      <c r="AX40" s="2824"/>
      <c r="AY40" s="2824"/>
      <c r="AZ40" s="2894" t="str">
        <f>AZ8</f>
        <v>11</v>
      </c>
      <c r="BA40" s="2894"/>
      <c r="BB40" s="2894"/>
      <c r="BC40" s="2363" t="s">
        <v>433</v>
      </c>
      <c r="BD40" s="2363"/>
      <c r="BE40" s="2363"/>
      <c r="BF40" s="2363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58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58"/>
    </row>
    <row r="41" spans="1:169" ht="18.75" customHeight="1">
      <c r="C41" s="2893"/>
      <c r="D41" s="2893"/>
      <c r="E41" s="2893"/>
      <c r="F41" s="2893"/>
      <c r="G41" s="2893"/>
      <c r="H41" s="2893"/>
      <c r="I41" s="2893"/>
      <c r="J41" s="2893"/>
      <c r="K41" s="2893"/>
      <c r="L41" s="2893"/>
      <c r="M41" s="2893"/>
      <c r="N41" s="2893"/>
      <c r="O41" s="2893"/>
      <c r="P41" s="2893"/>
      <c r="Q41" s="2893"/>
      <c r="R41" s="2893"/>
      <c r="S41" s="2893"/>
      <c r="T41" s="2893"/>
      <c r="U41" s="2893"/>
      <c r="V41" s="2893"/>
      <c r="W41" s="2893"/>
      <c r="X41" s="2893"/>
      <c r="Y41" s="2893"/>
      <c r="Z41" s="2893"/>
      <c r="AA41" s="2893"/>
      <c r="AB41" s="2893"/>
      <c r="AC41" s="2893"/>
      <c r="AD41" s="2893"/>
      <c r="AE41" s="2893"/>
      <c r="AF41" s="2893"/>
      <c r="AG41" s="2893"/>
      <c r="AH41" s="2893"/>
      <c r="AI41" s="2893"/>
      <c r="AJ41" s="2893"/>
      <c r="AK41" s="2893"/>
      <c r="AL41" s="2893"/>
      <c r="AM41" s="2893"/>
      <c r="AN41" s="2893"/>
      <c r="AO41" s="2893"/>
      <c r="AP41" s="2893"/>
      <c r="AQ41" s="2893"/>
      <c r="AR41" s="2893"/>
      <c r="AS41" s="2893"/>
      <c r="AT41" s="2895" t="s">
        <v>37</v>
      </c>
      <c r="AU41" s="2896"/>
      <c r="AV41" s="2896"/>
      <c r="AW41" s="2896"/>
      <c r="AX41" s="2896"/>
      <c r="AY41" s="2896"/>
      <c r="AZ41" s="2894" t="str">
        <f>AZ9</f>
        <v>10</v>
      </c>
      <c r="BA41" s="2894"/>
      <c r="BB41" s="2894"/>
      <c r="BC41" s="2279" t="s">
        <v>433</v>
      </c>
      <c r="BD41" s="2279"/>
      <c r="BE41" s="2279"/>
      <c r="BF41" s="2279"/>
      <c r="BG41" s="2414">
        <f>BG12+BG22</f>
        <v>2860952</v>
      </c>
      <c r="BH41" s="2415"/>
      <c r="BI41" s="2415"/>
      <c r="BJ41" s="2415"/>
      <c r="BK41" s="2415"/>
      <c r="BL41" s="2415"/>
      <c r="BM41" s="2415"/>
      <c r="BN41" s="2415"/>
      <c r="BO41" s="2415"/>
      <c r="BP41" s="2415"/>
      <c r="BQ41" s="2415"/>
      <c r="BR41" s="2415"/>
      <c r="BS41" s="2415"/>
      <c r="BT41" s="2415"/>
      <c r="BU41" s="2415"/>
      <c r="BV41" s="2415"/>
      <c r="BW41" s="2417"/>
      <c r="EW41" s="2414">
        <f>EW12+EW22</f>
        <v>4443434</v>
      </c>
      <c r="EX41" s="2415"/>
      <c r="EY41" s="2415"/>
      <c r="EZ41" s="2415"/>
      <c r="FA41" s="2415"/>
      <c r="FB41" s="2415"/>
      <c r="FC41" s="2415"/>
      <c r="FD41" s="2415"/>
      <c r="FE41" s="2415"/>
      <c r="FF41" s="2415"/>
      <c r="FG41" s="2415"/>
      <c r="FH41" s="2415"/>
      <c r="FI41" s="2415"/>
      <c r="FJ41" s="2415"/>
      <c r="FK41" s="2415"/>
      <c r="FL41" s="2415"/>
      <c r="FM41" s="2417"/>
    </row>
    <row r="44" spans="1:169" s="143" customFormat="1" ht="12.75" customHeight="1">
      <c r="A44" s="704"/>
    </row>
  </sheetData>
  <sheetProtection password="CF7A" sheet="1" objects="1" scenarios="1" formatCells="0" formatColumns="0" autoFilter="0"/>
  <mergeCells count="336"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FF00"/>
  </sheetPr>
  <dimension ref="A1:FT177"/>
  <sheetViews>
    <sheetView tabSelected="1" topLeftCell="B1" zoomScale="98" zoomScaleNormal="98" zoomScaleSheetLayoutView="100" workbookViewId="0">
      <selection activeCell="EG7" sqref="EG7:FB7"/>
    </sheetView>
  </sheetViews>
  <sheetFormatPr defaultColWidth="0.85546875" defaultRowHeight="12.75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>
      <c r="FB1" s="551" t="s">
        <v>1003</v>
      </c>
    </row>
    <row r="2" spans="1:158" ht="24" customHeight="1">
      <c r="FB2" s="147"/>
    </row>
    <row r="3" spans="1:158" s="553" customFormat="1" ht="15">
      <c r="A3" s="552"/>
      <c r="B3" s="995" t="s">
        <v>930</v>
      </c>
      <c r="C3" s="995"/>
      <c r="D3" s="995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  <c r="V3" s="995"/>
      <c r="W3" s="995"/>
      <c r="X3" s="995"/>
      <c r="Y3" s="995"/>
      <c r="Z3" s="995"/>
      <c r="AA3" s="995"/>
      <c r="AB3" s="995"/>
      <c r="AC3" s="995"/>
      <c r="AD3" s="995"/>
      <c r="AE3" s="995"/>
      <c r="AF3" s="995"/>
      <c r="AG3" s="995"/>
      <c r="AH3" s="995"/>
      <c r="AI3" s="995"/>
      <c r="AJ3" s="995"/>
      <c r="AK3" s="995"/>
      <c r="AL3" s="995"/>
      <c r="AM3" s="995"/>
      <c r="AN3" s="995"/>
      <c r="AO3" s="995"/>
      <c r="AP3" s="995"/>
      <c r="AQ3" s="995"/>
      <c r="AR3" s="995"/>
      <c r="AS3" s="995"/>
      <c r="AT3" s="995"/>
      <c r="AU3" s="995"/>
      <c r="AV3" s="995"/>
      <c r="AW3" s="995"/>
      <c r="AX3" s="995"/>
      <c r="AY3" s="995"/>
      <c r="AZ3" s="995"/>
      <c r="BA3" s="995"/>
      <c r="BB3" s="995"/>
      <c r="BC3" s="995"/>
      <c r="BD3" s="995"/>
      <c r="BE3" s="995"/>
      <c r="BF3" s="995"/>
      <c r="BG3" s="995"/>
      <c r="BH3" s="995"/>
      <c r="BI3" s="995"/>
      <c r="BJ3" s="995"/>
      <c r="BK3" s="995"/>
      <c r="BL3" s="995"/>
      <c r="BM3" s="995"/>
      <c r="BN3" s="995"/>
      <c r="BO3" s="995"/>
      <c r="BP3" s="995"/>
      <c r="BQ3" s="995"/>
      <c r="BR3" s="995"/>
      <c r="BS3" s="995"/>
      <c r="BT3" s="995"/>
      <c r="BU3" s="995"/>
      <c r="BV3" s="995"/>
      <c r="BW3" s="995"/>
      <c r="BX3" s="995"/>
      <c r="BY3" s="995"/>
      <c r="BZ3" s="995"/>
      <c r="CA3" s="995"/>
      <c r="CB3" s="995"/>
      <c r="CC3" s="995"/>
      <c r="CD3" s="995"/>
      <c r="CE3" s="995"/>
      <c r="CF3" s="995"/>
      <c r="CG3" s="995"/>
      <c r="CH3" s="995"/>
      <c r="CI3" s="995"/>
      <c r="CJ3" s="995"/>
      <c r="CK3" s="995"/>
      <c r="CL3" s="995"/>
      <c r="CM3" s="995"/>
      <c r="CN3" s="995"/>
      <c r="CO3" s="995"/>
      <c r="CP3" s="995"/>
      <c r="CQ3" s="995"/>
      <c r="CR3" s="995"/>
      <c r="CS3" s="995"/>
      <c r="CT3" s="995"/>
      <c r="CU3" s="995"/>
      <c r="CV3" s="995"/>
      <c r="CW3" s="995"/>
      <c r="CX3" s="995"/>
      <c r="CY3" s="995"/>
      <c r="CZ3" s="995"/>
      <c r="DA3" s="995"/>
      <c r="DB3" s="995"/>
      <c r="DC3" s="995"/>
      <c r="DD3" s="995"/>
      <c r="DE3" s="995"/>
      <c r="DF3" s="995"/>
      <c r="DG3" s="995"/>
      <c r="DH3" s="995"/>
      <c r="DI3" s="995"/>
      <c r="DJ3" s="995"/>
      <c r="DK3" s="995"/>
      <c r="DL3" s="995"/>
      <c r="DM3" s="995"/>
      <c r="DN3" s="995"/>
      <c r="DO3" s="995"/>
      <c r="DP3" s="995"/>
      <c r="DQ3" s="995"/>
      <c r="DR3" s="995"/>
      <c r="DS3" s="995"/>
      <c r="DT3" s="995"/>
      <c r="DU3" s="995"/>
      <c r="DV3" s="995"/>
      <c r="DW3" s="995"/>
      <c r="DX3" s="995"/>
      <c r="DY3" s="995"/>
      <c r="DZ3" s="995"/>
      <c r="EA3" s="995"/>
      <c r="EB3" s="995"/>
      <c r="EC3" s="995"/>
      <c r="ED3" s="995"/>
      <c r="EE3" s="995"/>
      <c r="EF3" s="995"/>
      <c r="EG3" s="439"/>
    </row>
    <row r="4" spans="1:158" s="583" customFormat="1" ht="15.75" thickBot="1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996" t="s">
        <v>989</v>
      </c>
      <c r="AE4" s="996"/>
      <c r="AF4" s="996"/>
      <c r="AG4" s="996"/>
      <c r="AH4" s="996"/>
      <c r="AI4" s="996"/>
      <c r="AJ4" s="996"/>
      <c r="AK4" s="996"/>
      <c r="AL4" s="996"/>
      <c r="AM4" s="996"/>
      <c r="AN4" s="996"/>
      <c r="AO4" s="996"/>
      <c r="AP4" s="996"/>
      <c r="AQ4" s="996"/>
      <c r="AR4" s="996"/>
      <c r="AS4" s="996"/>
      <c r="AT4" s="996"/>
      <c r="AU4" s="997">
        <v>20</v>
      </c>
      <c r="AV4" s="997"/>
      <c r="AW4" s="997"/>
      <c r="AX4" s="997"/>
      <c r="AY4" s="998" t="s">
        <v>1350</v>
      </c>
      <c r="AZ4" s="998"/>
      <c r="BA4" s="998"/>
      <c r="BB4" s="998"/>
      <c r="BC4" s="998"/>
      <c r="BD4" s="998"/>
      <c r="BE4" s="998"/>
      <c r="BF4" s="998"/>
      <c r="BG4" s="998"/>
      <c r="BH4" s="998"/>
      <c r="BI4" s="998"/>
      <c r="BJ4" s="998"/>
      <c r="BK4" s="998"/>
      <c r="BL4" s="998"/>
      <c r="BM4" s="998"/>
      <c r="BN4" s="998"/>
      <c r="BO4" s="998"/>
      <c r="BP4" s="998"/>
      <c r="BQ4" s="998"/>
      <c r="BR4" s="998"/>
      <c r="BS4" s="998"/>
      <c r="BT4" s="998"/>
      <c r="BU4" s="998"/>
      <c r="BV4" s="998"/>
      <c r="BW4" s="998"/>
      <c r="BX4" s="998"/>
      <c r="BY4" s="998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998"/>
      <c r="CK4" s="998"/>
      <c r="CL4" s="998"/>
      <c r="CM4" s="998"/>
      <c r="CN4" s="998"/>
      <c r="CO4" s="998"/>
      <c r="CP4" s="998"/>
      <c r="CQ4" s="998"/>
      <c r="CR4" s="998"/>
      <c r="CS4" s="998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999" t="s">
        <v>541</v>
      </c>
      <c r="EH4" s="1000"/>
      <c r="EI4" s="1000"/>
      <c r="EJ4" s="1000"/>
      <c r="EK4" s="1000"/>
      <c r="EL4" s="1000"/>
      <c r="EM4" s="1000"/>
      <c r="EN4" s="1000"/>
      <c r="EO4" s="1000"/>
      <c r="EP4" s="1000"/>
      <c r="EQ4" s="1000"/>
      <c r="ER4" s="1000"/>
      <c r="ES4" s="1000"/>
      <c r="ET4" s="1000"/>
      <c r="EU4" s="1000"/>
      <c r="EV4" s="1000"/>
      <c r="EW4" s="1000"/>
      <c r="EX4" s="1000"/>
      <c r="EY4" s="1000"/>
      <c r="EZ4" s="1000"/>
      <c r="FA4" s="1000"/>
      <c r="FB4" s="1001"/>
    </row>
    <row r="5" spans="1:158" s="583" customFormat="1" ht="12">
      <c r="A5" s="554"/>
      <c r="EE5" s="582" t="s">
        <v>540</v>
      </c>
      <c r="EG5" s="1013" t="s">
        <v>928</v>
      </c>
      <c r="EH5" s="1014"/>
      <c r="EI5" s="1014"/>
      <c r="EJ5" s="1014"/>
      <c r="EK5" s="1014"/>
      <c r="EL5" s="1014"/>
      <c r="EM5" s="1014"/>
      <c r="EN5" s="1014"/>
      <c r="EO5" s="1014"/>
      <c r="EP5" s="1014"/>
      <c r="EQ5" s="1014"/>
      <c r="ER5" s="1014"/>
      <c r="ES5" s="1014"/>
      <c r="ET5" s="1014"/>
      <c r="EU5" s="1014"/>
      <c r="EV5" s="1014"/>
      <c r="EW5" s="1014"/>
      <c r="EX5" s="1014"/>
      <c r="EY5" s="1014"/>
      <c r="EZ5" s="1014"/>
      <c r="FA5" s="1014"/>
      <c r="FB5" s="1015"/>
    </row>
    <row r="6" spans="1:158" s="583" customFormat="1" ht="12">
      <c r="A6" s="554"/>
      <c r="EE6" s="582" t="s">
        <v>538</v>
      </c>
      <c r="EG6" s="1016" t="s">
        <v>1523</v>
      </c>
      <c r="EH6" s="1017"/>
      <c r="EI6" s="1017"/>
      <c r="EJ6" s="1017"/>
      <c r="EK6" s="1017"/>
      <c r="EL6" s="1017"/>
      <c r="EM6" s="1021"/>
      <c r="EN6" s="1022" t="s">
        <v>1524</v>
      </c>
      <c r="EO6" s="1017"/>
      <c r="EP6" s="1017"/>
      <c r="EQ6" s="1017"/>
      <c r="ER6" s="1017"/>
      <c r="ES6" s="1017"/>
      <c r="ET6" s="1017"/>
      <c r="EU6" s="1021"/>
      <c r="EV6" s="1022" t="s">
        <v>1525</v>
      </c>
      <c r="EW6" s="1017"/>
      <c r="EX6" s="1017"/>
      <c r="EY6" s="1017"/>
      <c r="EZ6" s="1017"/>
      <c r="FA6" s="1017"/>
      <c r="FB6" s="1018"/>
    </row>
    <row r="7" spans="1:158" s="583" customFormat="1" ht="12">
      <c r="A7" s="554"/>
      <c r="B7" s="583" t="s">
        <v>537</v>
      </c>
      <c r="O7" s="1008" t="s">
        <v>1519</v>
      </c>
      <c r="P7" s="1008"/>
      <c r="Q7" s="1008"/>
      <c r="R7" s="1008"/>
      <c r="S7" s="1008"/>
      <c r="T7" s="1008"/>
      <c r="U7" s="1008"/>
      <c r="V7" s="1008"/>
      <c r="W7" s="1008"/>
      <c r="X7" s="1008"/>
      <c r="Y7" s="1008"/>
      <c r="Z7" s="1008"/>
      <c r="AA7" s="1008"/>
      <c r="AB7" s="1008"/>
      <c r="AC7" s="1008"/>
      <c r="AD7" s="1008"/>
      <c r="AE7" s="1008"/>
      <c r="AF7" s="1008"/>
      <c r="AG7" s="1008"/>
      <c r="AH7" s="1008"/>
      <c r="AI7" s="1008"/>
      <c r="AJ7" s="1008"/>
      <c r="AK7" s="1008"/>
      <c r="AL7" s="1008"/>
      <c r="AM7" s="1008"/>
      <c r="AN7" s="1008"/>
      <c r="AO7" s="1008"/>
      <c r="AP7" s="1008"/>
      <c r="AQ7" s="1008"/>
      <c r="AR7" s="1008"/>
      <c r="AS7" s="1008"/>
      <c r="AT7" s="1008"/>
      <c r="AU7" s="1008"/>
      <c r="AV7" s="1008"/>
      <c r="AW7" s="1008"/>
      <c r="AX7" s="1008"/>
      <c r="AY7" s="1008"/>
      <c r="AZ7" s="1008"/>
      <c r="BA7" s="1008"/>
      <c r="BB7" s="1008"/>
      <c r="BC7" s="1008"/>
      <c r="BD7" s="1008"/>
      <c r="BE7" s="1008"/>
      <c r="BF7" s="1008"/>
      <c r="BG7" s="1008"/>
      <c r="BH7" s="1008"/>
      <c r="BI7" s="1008"/>
      <c r="BJ7" s="1008"/>
      <c r="BK7" s="1008"/>
      <c r="BL7" s="1008"/>
      <c r="BM7" s="1008"/>
      <c r="BN7" s="1008"/>
      <c r="BO7" s="1008"/>
      <c r="BP7" s="1008"/>
      <c r="BQ7" s="1008"/>
      <c r="BR7" s="1008"/>
      <c r="BS7" s="1008"/>
      <c r="BT7" s="1008"/>
      <c r="BU7" s="1008"/>
      <c r="BV7" s="1008"/>
      <c r="BW7" s="1008"/>
      <c r="BX7" s="1008"/>
      <c r="BY7" s="1008"/>
      <c r="BZ7" s="1008"/>
      <c r="CA7" s="1008"/>
      <c r="CB7" s="1008"/>
      <c r="CC7" s="1008"/>
      <c r="CD7" s="1008"/>
      <c r="CE7" s="1008"/>
      <c r="CF7" s="1008"/>
      <c r="CG7" s="1008"/>
      <c r="CH7" s="1008"/>
      <c r="CI7" s="1008"/>
      <c r="CJ7" s="1008"/>
      <c r="CK7" s="1008"/>
      <c r="CL7" s="1008"/>
      <c r="CM7" s="1008"/>
      <c r="CN7" s="1008"/>
      <c r="CO7" s="1008"/>
      <c r="CP7" s="1008"/>
      <c r="CQ7" s="1008"/>
      <c r="CR7" s="1008"/>
      <c r="CS7" s="1008"/>
      <c r="CT7" s="1008"/>
      <c r="CU7" s="1008"/>
      <c r="CV7" s="1008"/>
      <c r="CW7" s="1008"/>
      <c r="CX7" s="1008"/>
      <c r="CY7" s="1008"/>
      <c r="CZ7" s="1008"/>
      <c r="DA7" s="1008"/>
      <c r="DB7" s="1008"/>
      <c r="DC7" s="1008"/>
      <c r="DD7" s="1008"/>
      <c r="DE7" s="1008"/>
      <c r="DF7" s="1008"/>
      <c r="DG7" s="1008"/>
      <c r="DH7" s="1008"/>
      <c r="DI7" s="1008"/>
      <c r="DJ7" s="1008"/>
      <c r="DK7" s="1008"/>
      <c r="DL7" s="1008"/>
      <c r="DM7" s="1008"/>
      <c r="DN7" s="1008"/>
      <c r="DO7" s="1008"/>
      <c r="DP7" s="1008"/>
      <c r="DQ7" s="1008"/>
      <c r="DR7" s="1008"/>
      <c r="DS7" s="1008"/>
      <c r="DT7" s="1008"/>
      <c r="EE7" s="582" t="s">
        <v>536</v>
      </c>
      <c r="EG7" s="1016" t="s">
        <v>1526</v>
      </c>
      <c r="EH7" s="1017"/>
      <c r="EI7" s="1017"/>
      <c r="EJ7" s="1017"/>
      <c r="EK7" s="1017"/>
      <c r="EL7" s="1017"/>
      <c r="EM7" s="1017"/>
      <c r="EN7" s="1017"/>
      <c r="EO7" s="1017"/>
      <c r="EP7" s="1017"/>
      <c r="EQ7" s="1017"/>
      <c r="ER7" s="1017"/>
      <c r="ES7" s="1017"/>
      <c r="ET7" s="1017"/>
      <c r="EU7" s="1017"/>
      <c r="EV7" s="1017"/>
      <c r="EW7" s="1017"/>
      <c r="EX7" s="1017"/>
      <c r="EY7" s="1017"/>
      <c r="EZ7" s="1017"/>
      <c r="FA7" s="1017"/>
      <c r="FB7" s="1018"/>
    </row>
    <row r="8" spans="1:158" s="583" customFormat="1" ht="12">
      <c r="A8" s="554"/>
      <c r="B8" s="583" t="s">
        <v>535</v>
      </c>
      <c r="EE8" s="582" t="s">
        <v>534</v>
      </c>
      <c r="EG8" s="1016" t="s">
        <v>1527</v>
      </c>
      <c r="EH8" s="1017"/>
      <c r="EI8" s="1017"/>
      <c r="EJ8" s="1017"/>
      <c r="EK8" s="1017"/>
      <c r="EL8" s="1017"/>
      <c r="EM8" s="1017"/>
      <c r="EN8" s="1017"/>
      <c r="EO8" s="1017"/>
      <c r="EP8" s="1017"/>
      <c r="EQ8" s="1017"/>
      <c r="ER8" s="1017"/>
      <c r="ES8" s="1017"/>
      <c r="ET8" s="1017"/>
      <c r="EU8" s="1017"/>
      <c r="EV8" s="1017"/>
      <c r="EW8" s="1017"/>
      <c r="EX8" s="1017"/>
      <c r="EY8" s="1017"/>
      <c r="EZ8" s="1017"/>
      <c r="FA8" s="1017"/>
      <c r="FB8" s="1018"/>
    </row>
    <row r="9" spans="1:158" s="583" customFormat="1" ht="12" customHeight="1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019" t="s">
        <v>1528</v>
      </c>
      <c r="EH9" s="1003"/>
      <c r="EI9" s="1003"/>
      <c r="EJ9" s="1003"/>
      <c r="EK9" s="1003"/>
      <c r="EL9" s="1003"/>
      <c r="EM9" s="1003"/>
      <c r="EN9" s="1003"/>
      <c r="EO9" s="1003"/>
      <c r="EP9" s="1003"/>
      <c r="EQ9" s="1003"/>
      <c r="ER9" s="1003"/>
      <c r="ES9" s="1003"/>
      <c r="ET9" s="1003"/>
      <c r="EU9" s="1003"/>
      <c r="EV9" s="1003"/>
      <c r="EW9" s="1003"/>
      <c r="EX9" s="1003"/>
      <c r="EY9" s="1003"/>
      <c r="EZ9" s="1003"/>
      <c r="FA9" s="1003"/>
      <c r="FB9" s="1004"/>
    </row>
    <row r="10" spans="1:158" s="583" customFormat="1" ht="12" customHeight="1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008" t="s">
        <v>1520</v>
      </c>
      <c r="W10" s="1008"/>
      <c r="X10" s="1008"/>
      <c r="Y10" s="1008"/>
      <c r="Z10" s="1008"/>
      <c r="AA10" s="1008"/>
      <c r="AB10" s="1008"/>
      <c r="AC10" s="1008"/>
      <c r="AD10" s="1008"/>
      <c r="AE10" s="1008"/>
      <c r="AF10" s="1008"/>
      <c r="AG10" s="1008"/>
      <c r="AH10" s="1008"/>
      <c r="AI10" s="1008"/>
      <c r="AJ10" s="1008"/>
      <c r="AK10" s="1008"/>
      <c r="AL10" s="1008"/>
      <c r="AM10" s="1008"/>
      <c r="AN10" s="1008"/>
      <c r="AO10" s="1008"/>
      <c r="AP10" s="1008"/>
      <c r="AQ10" s="1008"/>
      <c r="AR10" s="1008"/>
      <c r="AS10" s="1008"/>
      <c r="AT10" s="1008"/>
      <c r="AU10" s="1008"/>
      <c r="AV10" s="1008"/>
      <c r="AW10" s="1008"/>
      <c r="AX10" s="1008"/>
      <c r="AY10" s="1008"/>
      <c r="AZ10" s="1008"/>
      <c r="BA10" s="1008"/>
      <c r="BB10" s="1008"/>
      <c r="BC10" s="1008"/>
      <c r="BD10" s="1008"/>
      <c r="BE10" s="1008"/>
      <c r="BF10" s="1008"/>
      <c r="BG10" s="1008"/>
      <c r="BH10" s="1008"/>
      <c r="BI10" s="1008"/>
      <c r="BJ10" s="1008"/>
      <c r="BK10" s="1008"/>
      <c r="BL10" s="1008"/>
      <c r="BM10" s="1008"/>
      <c r="BN10" s="1008"/>
      <c r="BO10" s="1008"/>
      <c r="BP10" s="1008"/>
      <c r="BQ10" s="1008"/>
      <c r="BR10" s="1008"/>
      <c r="BS10" s="1008"/>
      <c r="BT10" s="1008"/>
      <c r="BU10" s="1008"/>
      <c r="BV10" s="1008"/>
      <c r="BW10" s="1008"/>
      <c r="BX10" s="1008"/>
      <c r="BY10" s="1008"/>
      <c r="BZ10" s="1008"/>
      <c r="CA10" s="1008"/>
      <c r="CB10" s="1008"/>
      <c r="CC10" s="1008"/>
      <c r="CD10" s="1008"/>
      <c r="CE10" s="1008"/>
      <c r="CF10" s="1008"/>
      <c r="CG10" s="1008"/>
      <c r="CH10" s="1008"/>
      <c r="CI10" s="1008"/>
      <c r="CJ10" s="1008"/>
      <c r="CK10" s="1008"/>
      <c r="CL10" s="1008"/>
      <c r="CM10" s="1008"/>
      <c r="CN10" s="1008"/>
      <c r="CO10" s="1008"/>
      <c r="CP10" s="1008"/>
      <c r="CQ10" s="1008"/>
      <c r="CR10" s="1008"/>
      <c r="CS10" s="1008"/>
      <c r="CT10" s="1008"/>
      <c r="CU10" s="1008"/>
      <c r="CV10" s="1008"/>
      <c r="CW10" s="1008"/>
      <c r="CX10" s="1008"/>
      <c r="CY10" s="1008"/>
      <c r="CZ10" s="1008"/>
      <c r="DA10" s="1008"/>
      <c r="DB10" s="1008"/>
      <c r="DC10" s="1008"/>
      <c r="DD10" s="1008"/>
      <c r="DE10" s="1008"/>
      <c r="DF10" s="1008"/>
      <c r="DG10" s="1008"/>
      <c r="DH10" s="1008"/>
      <c r="DI10" s="1008"/>
      <c r="DJ10" s="1008"/>
      <c r="DK10" s="1008"/>
      <c r="DL10" s="1008"/>
      <c r="DM10" s="1008"/>
      <c r="DN10" s="1008"/>
      <c r="DO10" s="1008"/>
      <c r="DP10" s="1008"/>
      <c r="DQ10" s="1008"/>
      <c r="DR10" s="1008"/>
      <c r="DS10" s="1008"/>
      <c r="DT10" s="1008"/>
      <c r="DU10" s="1008"/>
      <c r="DV10" s="1008"/>
      <c r="DW10" s="1008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020"/>
      <c r="EH10" s="1006"/>
      <c r="EI10" s="1006"/>
      <c r="EJ10" s="1006"/>
      <c r="EK10" s="1006"/>
      <c r="EL10" s="1006"/>
      <c r="EM10" s="1006"/>
      <c r="EN10" s="1006"/>
      <c r="EO10" s="1006"/>
      <c r="EP10" s="1006"/>
      <c r="EQ10" s="1006"/>
      <c r="ER10" s="1006"/>
      <c r="ES10" s="1006"/>
      <c r="ET10" s="1006"/>
      <c r="EU10" s="1006"/>
      <c r="EV10" s="1006"/>
      <c r="EW10" s="1006"/>
      <c r="EX10" s="1006"/>
      <c r="EY10" s="1006"/>
      <c r="EZ10" s="1006"/>
      <c r="FA10" s="1006"/>
      <c r="FB10" s="1007"/>
    </row>
    <row r="11" spans="1:158" s="583" customFormat="1" ht="12" customHeight="1">
      <c r="A11" s="554"/>
      <c r="B11" s="583" t="s">
        <v>531</v>
      </c>
      <c r="CS11" s="1008" t="s">
        <v>1521</v>
      </c>
      <c r="CT11" s="1008"/>
      <c r="CU11" s="1008"/>
      <c r="CV11" s="1008"/>
      <c r="CW11" s="1008"/>
      <c r="CX11" s="1008"/>
      <c r="CY11" s="1008"/>
      <c r="CZ11" s="1008"/>
      <c r="DA11" s="1008"/>
      <c r="DB11" s="1008"/>
      <c r="DC11" s="1008"/>
      <c r="DD11" s="1008"/>
      <c r="DE11" s="1008"/>
      <c r="DF11" s="1008"/>
      <c r="DG11" s="1008"/>
      <c r="DH11" s="1008"/>
      <c r="DI11" s="1008"/>
      <c r="DJ11" s="1008"/>
      <c r="DK11" s="1008"/>
      <c r="DL11" s="1008"/>
      <c r="DM11" s="1008"/>
      <c r="DN11" s="1008"/>
      <c r="DO11" s="1008"/>
      <c r="DP11" s="1008"/>
      <c r="DQ11" s="1008"/>
      <c r="DR11" s="1008"/>
      <c r="DS11" s="1008"/>
      <c r="DT11" s="1008"/>
      <c r="DU11" s="1008"/>
      <c r="DV11" s="1008"/>
      <c r="DW11" s="1008"/>
      <c r="DX11" s="1008"/>
      <c r="DY11" s="1008"/>
      <c r="DZ11" s="1008"/>
      <c r="EA11" s="1008"/>
      <c r="EB11" s="1008"/>
      <c r="EC11" s="1008"/>
      <c r="ED11" s="558"/>
      <c r="EE11" s="558"/>
      <c r="EG11" s="1019" t="s">
        <v>1529</v>
      </c>
      <c r="EH11" s="1003"/>
      <c r="EI11" s="1003"/>
      <c r="EJ11" s="1003"/>
      <c r="EK11" s="1003"/>
      <c r="EL11" s="1003"/>
      <c r="EM11" s="1003"/>
      <c r="EN11" s="1003"/>
      <c r="EO11" s="1003"/>
      <c r="EP11" s="1003"/>
      <c r="EQ11" s="1070"/>
      <c r="ER11" s="1002" t="s">
        <v>1530</v>
      </c>
      <c r="ES11" s="1003"/>
      <c r="ET11" s="1003"/>
      <c r="EU11" s="1003"/>
      <c r="EV11" s="1003"/>
      <c r="EW11" s="1003"/>
      <c r="EX11" s="1003"/>
      <c r="EY11" s="1003"/>
      <c r="EZ11" s="1003"/>
      <c r="FA11" s="1003"/>
      <c r="FB11" s="1004"/>
    </row>
    <row r="12" spans="1:158" s="583" customFormat="1" ht="12">
      <c r="A12" s="554"/>
      <c r="B12" s="1008"/>
      <c r="C12" s="1008"/>
      <c r="D12" s="1008"/>
      <c r="E12" s="1008"/>
      <c r="F12" s="1008"/>
      <c r="G12" s="1008"/>
      <c r="H12" s="1008"/>
      <c r="I12" s="1008"/>
      <c r="J12" s="1008"/>
      <c r="K12" s="1008"/>
      <c r="L12" s="1008"/>
      <c r="M12" s="1008"/>
      <c r="N12" s="1008"/>
      <c r="O12" s="1008"/>
      <c r="P12" s="1008"/>
      <c r="Q12" s="1008"/>
      <c r="R12" s="1008"/>
      <c r="S12" s="1008"/>
      <c r="T12" s="1008"/>
      <c r="U12" s="1008"/>
      <c r="V12" s="1008"/>
      <c r="W12" s="1008"/>
      <c r="X12" s="1008"/>
      <c r="Y12" s="1008"/>
      <c r="Z12" s="1008"/>
      <c r="AA12" s="1008"/>
      <c r="AB12" s="1008"/>
      <c r="AC12" s="1008"/>
      <c r="AD12" s="1008"/>
      <c r="AE12" s="1008"/>
      <c r="AF12" s="1008"/>
      <c r="AG12" s="1008"/>
      <c r="AH12" s="1008"/>
      <c r="AI12" s="1008"/>
      <c r="AJ12" s="1008"/>
      <c r="AK12" s="1008"/>
      <c r="AL12" s="1008"/>
      <c r="AM12" s="1008"/>
      <c r="AN12" s="1008"/>
      <c r="AO12" s="1008"/>
      <c r="AP12" s="1008"/>
      <c r="AQ12" s="1008"/>
      <c r="AR12" s="1008"/>
      <c r="AS12" s="1008"/>
      <c r="AT12" s="1008"/>
      <c r="AU12" s="1008"/>
      <c r="AV12" s="1008"/>
      <c r="AW12" s="1008"/>
      <c r="AX12" s="1008"/>
      <c r="AY12" s="1008"/>
      <c r="AZ12" s="1008"/>
      <c r="BA12" s="1008"/>
      <c r="BB12" s="1008"/>
      <c r="BC12" s="1008"/>
      <c r="BD12" s="1008"/>
      <c r="BE12" s="1008"/>
      <c r="BF12" s="1008"/>
      <c r="BG12" s="1008"/>
      <c r="BH12" s="1008"/>
      <c r="BI12" s="1008"/>
      <c r="BJ12" s="1008"/>
      <c r="BK12" s="1008"/>
      <c r="BL12" s="1008"/>
      <c r="BM12" s="1008"/>
      <c r="BN12" s="1008"/>
      <c r="BO12" s="1008"/>
      <c r="BP12" s="1008"/>
      <c r="BQ12" s="1008"/>
      <c r="BR12" s="1008"/>
      <c r="BS12" s="1008"/>
      <c r="BT12" s="1008"/>
      <c r="BU12" s="1008"/>
      <c r="BV12" s="1008"/>
      <c r="BW12" s="1008"/>
      <c r="BX12" s="1008"/>
      <c r="BY12" s="1008"/>
      <c r="BZ12" s="1008"/>
      <c r="CA12" s="1008"/>
      <c r="CB12" s="1008"/>
      <c r="CC12" s="1008"/>
      <c r="CD12" s="1008"/>
      <c r="CE12" s="1008"/>
      <c r="CF12" s="1008"/>
      <c r="CG12" s="1008"/>
      <c r="CH12" s="1008"/>
      <c r="CI12" s="1008"/>
      <c r="CJ12" s="1008"/>
      <c r="CK12" s="1008"/>
      <c r="CL12" s="1008"/>
      <c r="CM12" s="1008"/>
      <c r="CN12" s="1008"/>
      <c r="CO12" s="1008"/>
      <c r="CP12" s="1008"/>
      <c r="CQ12" s="1008"/>
      <c r="CR12" s="1008"/>
      <c r="CS12" s="1008"/>
      <c r="CT12" s="1008"/>
      <c r="CU12" s="1008"/>
      <c r="CV12" s="1008"/>
      <c r="CW12" s="1008"/>
      <c r="CX12" s="1008"/>
      <c r="CY12" s="1008"/>
      <c r="CZ12" s="1008"/>
      <c r="DA12" s="1008"/>
      <c r="DB12" s="1008"/>
      <c r="DC12" s="1008"/>
      <c r="DD12" s="1008"/>
      <c r="DE12" s="1008"/>
      <c r="DF12" s="1008"/>
      <c r="DG12" s="1008"/>
      <c r="DH12" s="1008"/>
      <c r="DI12" s="1008"/>
      <c r="DJ12" s="1008"/>
      <c r="DK12" s="1008"/>
      <c r="DL12" s="1008"/>
      <c r="DM12" s="1008"/>
      <c r="DN12" s="334"/>
      <c r="EE12" s="582" t="s">
        <v>530</v>
      </c>
      <c r="EG12" s="1020"/>
      <c r="EH12" s="1006"/>
      <c r="EI12" s="1006"/>
      <c r="EJ12" s="1006"/>
      <c r="EK12" s="1006"/>
      <c r="EL12" s="1006"/>
      <c r="EM12" s="1006"/>
      <c r="EN12" s="1006"/>
      <c r="EO12" s="1006"/>
      <c r="EP12" s="1006"/>
      <c r="EQ12" s="1071"/>
      <c r="ER12" s="1005"/>
      <c r="ES12" s="1006"/>
      <c r="ET12" s="1006"/>
      <c r="EU12" s="1006"/>
      <c r="EV12" s="1006"/>
      <c r="EW12" s="1006"/>
      <c r="EX12" s="1006"/>
      <c r="EY12" s="1006"/>
      <c r="EZ12" s="1006"/>
      <c r="FA12" s="1006"/>
      <c r="FB12" s="1007"/>
    </row>
    <row r="13" spans="1:158" s="191" customFormat="1" thickBot="1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009" t="s">
        <v>927</v>
      </c>
      <c r="EH13" s="1010"/>
      <c r="EI13" s="1010"/>
      <c r="EJ13" s="1010"/>
      <c r="EK13" s="1010"/>
      <c r="EL13" s="1010"/>
      <c r="EM13" s="1010"/>
      <c r="EN13" s="1010"/>
      <c r="EO13" s="1010"/>
      <c r="EP13" s="1010"/>
      <c r="EQ13" s="1010"/>
      <c r="ER13" s="1010"/>
      <c r="ES13" s="1010"/>
      <c r="ET13" s="1010"/>
      <c r="EU13" s="1010"/>
      <c r="EV13" s="1010"/>
      <c r="EW13" s="1010"/>
      <c r="EX13" s="1010"/>
      <c r="EY13" s="1010"/>
      <c r="EZ13" s="1010"/>
      <c r="FA13" s="1010"/>
      <c r="FB13" s="1011"/>
    </row>
    <row r="14" spans="1:158" s="141" customFormat="1" ht="14.25" customHeight="1">
      <c r="A14" s="561"/>
      <c r="B14" s="141" t="s">
        <v>926</v>
      </c>
      <c r="AA14" s="1012" t="s">
        <v>1522</v>
      </c>
      <c r="AB14" s="1012"/>
      <c r="AC14" s="1012"/>
      <c r="AD14" s="1012"/>
      <c r="AE14" s="1012"/>
      <c r="AF14" s="1012"/>
      <c r="AG14" s="1012"/>
      <c r="AH14" s="1012"/>
      <c r="AI14" s="1012"/>
      <c r="AJ14" s="1012"/>
      <c r="AK14" s="1012"/>
      <c r="AL14" s="1012"/>
      <c r="AM14" s="1012"/>
      <c r="AN14" s="1012"/>
      <c r="AO14" s="1012"/>
      <c r="AP14" s="1012"/>
      <c r="AQ14" s="1012"/>
      <c r="AR14" s="1012"/>
      <c r="AS14" s="1012"/>
      <c r="AT14" s="1012"/>
      <c r="AU14" s="1012"/>
      <c r="AV14" s="1012"/>
      <c r="AW14" s="1012"/>
      <c r="AX14" s="1012"/>
      <c r="AY14" s="1012"/>
      <c r="AZ14" s="1012"/>
      <c r="BA14" s="1012"/>
      <c r="BB14" s="1012"/>
      <c r="BC14" s="1012"/>
      <c r="BD14" s="1012"/>
      <c r="BE14" s="1012"/>
      <c r="BF14" s="1012"/>
      <c r="BG14" s="1012"/>
      <c r="BH14" s="1012"/>
      <c r="BI14" s="1012"/>
      <c r="BJ14" s="1012"/>
      <c r="BK14" s="1012"/>
      <c r="BL14" s="1012"/>
      <c r="BM14" s="1012"/>
      <c r="BN14" s="1012"/>
      <c r="BO14" s="1012"/>
      <c r="BP14" s="1012"/>
      <c r="BQ14" s="1012"/>
      <c r="BR14" s="1012"/>
      <c r="BS14" s="1012"/>
      <c r="BT14" s="1012"/>
      <c r="BU14" s="1012"/>
      <c r="BV14" s="1012"/>
      <c r="BW14" s="1012"/>
      <c r="BX14" s="1012"/>
      <c r="BY14" s="1012"/>
      <c r="BZ14" s="1012"/>
      <c r="CA14" s="1012"/>
      <c r="CB14" s="1012"/>
      <c r="CC14" s="1012"/>
      <c r="CD14" s="1012"/>
      <c r="CE14" s="1012"/>
      <c r="CF14" s="1012"/>
      <c r="CG14" s="1012"/>
      <c r="CH14" s="1012"/>
      <c r="CI14" s="1012"/>
      <c r="CJ14" s="1012"/>
      <c r="CK14" s="1012"/>
      <c r="CL14" s="1012"/>
      <c r="CM14" s="1012"/>
      <c r="CN14" s="1012"/>
      <c r="CO14" s="1012"/>
      <c r="CP14" s="1012"/>
      <c r="CQ14" s="1012"/>
      <c r="CR14" s="1012"/>
      <c r="CS14" s="1012"/>
      <c r="CT14" s="1012"/>
      <c r="CU14" s="1012"/>
      <c r="CV14" s="1012"/>
      <c r="CW14" s="1012"/>
      <c r="CX14" s="1012"/>
      <c r="CY14" s="1012"/>
      <c r="CZ14" s="1012"/>
      <c r="DA14" s="1012"/>
      <c r="DB14" s="1012"/>
      <c r="DC14" s="1012"/>
      <c r="DD14" s="1012"/>
      <c r="DE14" s="1012"/>
      <c r="DF14" s="1012"/>
      <c r="DG14" s="1012"/>
      <c r="DH14" s="1012"/>
      <c r="DI14" s="1012"/>
      <c r="DJ14" s="1012"/>
      <c r="DK14" s="1012"/>
      <c r="DL14" s="1012"/>
      <c r="DM14" s="1012"/>
      <c r="DN14" s="1012"/>
      <c r="DO14" s="1012"/>
      <c r="DP14" s="1012"/>
      <c r="DQ14" s="1012"/>
      <c r="DR14" s="1012"/>
      <c r="DS14" s="1012"/>
      <c r="DT14" s="1012"/>
      <c r="DU14" s="1012"/>
      <c r="DV14" s="1012"/>
      <c r="DW14" s="1012"/>
      <c r="DX14" s="1012"/>
      <c r="DY14" s="1012"/>
      <c r="DZ14" s="1012"/>
      <c r="EA14" s="1012"/>
      <c r="EB14" s="1012"/>
      <c r="EC14" s="1012"/>
      <c r="ED14" s="1012"/>
    </row>
    <row r="15" spans="1:158" s="583" customFormat="1" ht="12">
      <c r="A15" s="554"/>
      <c r="B15" s="1008"/>
      <c r="C15" s="1008"/>
      <c r="D15" s="1008"/>
      <c r="E15" s="1008"/>
      <c r="F15" s="1008"/>
      <c r="G15" s="1008"/>
      <c r="H15" s="1008"/>
      <c r="I15" s="1008"/>
      <c r="J15" s="1008"/>
      <c r="K15" s="1008"/>
      <c r="L15" s="1008"/>
      <c r="M15" s="1008"/>
      <c r="N15" s="1008"/>
      <c r="O15" s="1008"/>
      <c r="P15" s="1008"/>
      <c r="Q15" s="1008"/>
      <c r="R15" s="1008"/>
      <c r="S15" s="1008"/>
      <c r="T15" s="1008"/>
      <c r="U15" s="1008"/>
      <c r="V15" s="1008"/>
      <c r="W15" s="1008"/>
      <c r="X15" s="1008"/>
      <c r="Y15" s="1008"/>
      <c r="Z15" s="1008"/>
      <c r="AA15" s="1008"/>
      <c r="AB15" s="1008"/>
      <c r="AC15" s="1008"/>
      <c r="AD15" s="1008"/>
      <c r="AE15" s="1008"/>
      <c r="AF15" s="1008"/>
      <c r="AG15" s="1008"/>
      <c r="AH15" s="1008"/>
      <c r="AI15" s="1008"/>
      <c r="AJ15" s="1008"/>
      <c r="AK15" s="1008"/>
      <c r="AL15" s="1008"/>
      <c r="AM15" s="1008"/>
      <c r="AN15" s="1008"/>
      <c r="AO15" s="1008"/>
      <c r="AP15" s="1008"/>
      <c r="AQ15" s="1008"/>
      <c r="AR15" s="1008"/>
      <c r="AS15" s="1008"/>
      <c r="AT15" s="1008"/>
      <c r="AU15" s="1008"/>
      <c r="AV15" s="1008"/>
      <c r="AW15" s="1008"/>
      <c r="AX15" s="1008"/>
      <c r="AY15" s="1008"/>
      <c r="AZ15" s="1008"/>
      <c r="BA15" s="1008"/>
      <c r="BB15" s="1008"/>
      <c r="BC15" s="1008"/>
      <c r="BD15" s="1008"/>
      <c r="BE15" s="1008"/>
      <c r="BF15" s="1008"/>
      <c r="BG15" s="1008"/>
      <c r="BH15" s="1008"/>
      <c r="BI15" s="1008"/>
      <c r="BJ15" s="1008"/>
      <c r="BK15" s="1008"/>
      <c r="BL15" s="1008"/>
      <c r="BM15" s="1008"/>
      <c r="BN15" s="1008"/>
      <c r="BO15" s="1008"/>
      <c r="BP15" s="1008"/>
      <c r="BQ15" s="1008"/>
      <c r="BR15" s="1008"/>
      <c r="BS15" s="1008"/>
      <c r="BT15" s="1008"/>
      <c r="BU15" s="1008"/>
      <c r="BV15" s="1008"/>
      <c r="BW15" s="1008"/>
      <c r="BX15" s="1008"/>
      <c r="BY15" s="1008"/>
      <c r="BZ15" s="1008"/>
      <c r="CA15" s="1008"/>
      <c r="CB15" s="1008"/>
      <c r="CC15" s="1008"/>
      <c r="CD15" s="1008"/>
      <c r="CE15" s="1008"/>
      <c r="CF15" s="1008"/>
      <c r="CG15" s="1008"/>
      <c r="CH15" s="1008"/>
      <c r="CI15" s="1008"/>
      <c r="CJ15" s="1008"/>
      <c r="CK15" s="1008"/>
      <c r="CL15" s="1008"/>
      <c r="CM15" s="1008"/>
      <c r="CN15" s="1008"/>
      <c r="CO15" s="1008"/>
      <c r="CP15" s="1008"/>
      <c r="CQ15" s="1008"/>
      <c r="CR15" s="1008"/>
      <c r="CS15" s="1008"/>
      <c r="CT15" s="1008"/>
      <c r="CU15" s="1008"/>
      <c r="CV15" s="1008"/>
      <c r="CW15" s="1008"/>
      <c r="CX15" s="1008"/>
      <c r="CY15" s="1008"/>
      <c r="CZ15" s="1008"/>
      <c r="DA15" s="1008"/>
      <c r="DB15" s="1008"/>
      <c r="DC15" s="1008"/>
      <c r="DD15" s="1008"/>
      <c r="DE15" s="1008"/>
      <c r="DF15" s="1008"/>
      <c r="DG15" s="1008"/>
      <c r="DH15" s="1008"/>
      <c r="DI15" s="1008"/>
      <c r="DJ15" s="1008"/>
      <c r="DK15" s="1008"/>
      <c r="DL15" s="1008"/>
      <c r="DM15" s="1008"/>
      <c r="DN15" s="1008"/>
      <c r="DO15" s="1008"/>
      <c r="DP15" s="1008"/>
      <c r="DQ15" s="1008"/>
      <c r="DR15" s="1008"/>
      <c r="DS15" s="1008"/>
      <c r="DT15" s="1008"/>
      <c r="DU15" s="1008"/>
      <c r="DV15" s="1008"/>
      <c r="DW15" s="1008"/>
      <c r="DX15" s="1008"/>
      <c r="DY15" s="1008"/>
      <c r="DZ15" s="1008"/>
      <c r="EA15" s="1008"/>
      <c r="EB15" s="1008"/>
      <c r="EC15" s="1008"/>
      <c r="ED15" s="1008"/>
    </row>
    <row r="16" spans="1:158" ht="24" customHeight="1" thickBot="1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>
      <c r="B17" s="1056" t="s">
        <v>745</v>
      </c>
      <c r="C17" s="1057"/>
      <c r="D17" s="1057"/>
      <c r="E17" s="1057"/>
      <c r="F17" s="1057"/>
      <c r="G17" s="1057"/>
      <c r="H17" s="1057"/>
      <c r="I17" s="1057"/>
      <c r="J17" s="1057"/>
      <c r="K17" s="1057"/>
      <c r="L17" s="1057"/>
      <c r="M17" s="1058"/>
      <c r="N17" s="1065" t="s">
        <v>773</v>
      </c>
      <c r="O17" s="1065"/>
      <c r="P17" s="1065"/>
      <c r="Q17" s="1065"/>
      <c r="R17" s="1065"/>
      <c r="S17" s="1065"/>
      <c r="T17" s="1065"/>
      <c r="U17" s="1065"/>
      <c r="V17" s="1065"/>
      <c r="W17" s="1065"/>
      <c r="X17" s="1065"/>
      <c r="Y17" s="1065"/>
      <c r="Z17" s="1065"/>
      <c r="AA17" s="1065"/>
      <c r="AB17" s="1065"/>
      <c r="AC17" s="1065"/>
      <c r="AD17" s="1065"/>
      <c r="AE17" s="1065"/>
      <c r="AF17" s="1065"/>
      <c r="AG17" s="1065"/>
      <c r="AH17" s="1065"/>
      <c r="AI17" s="1065"/>
      <c r="AJ17" s="1065"/>
      <c r="AK17" s="1065"/>
      <c r="AL17" s="1065"/>
      <c r="AM17" s="1065"/>
      <c r="AN17" s="1065"/>
      <c r="AO17" s="1065"/>
      <c r="AP17" s="1065"/>
      <c r="AQ17" s="1065"/>
      <c r="AR17" s="1065"/>
      <c r="AS17" s="1065"/>
      <c r="AT17" s="1065"/>
      <c r="AU17" s="1065"/>
      <c r="AV17" s="1065"/>
      <c r="AW17" s="1065"/>
      <c r="AX17" s="1065"/>
      <c r="AY17" s="1065"/>
      <c r="AZ17" s="1065"/>
      <c r="BA17" s="1065"/>
      <c r="BB17" s="1065"/>
      <c r="BC17" s="1065"/>
      <c r="BD17" s="1065"/>
      <c r="BE17" s="1065"/>
      <c r="BF17" s="1065"/>
      <c r="BG17" s="1065"/>
      <c r="BH17" s="1065"/>
      <c r="BI17" s="1065"/>
      <c r="BJ17" s="1065"/>
      <c r="BK17" s="1065"/>
      <c r="BL17" s="1065"/>
      <c r="BM17" s="1065"/>
      <c r="BN17" s="1065"/>
      <c r="BO17" s="1065"/>
      <c r="BP17" s="1065"/>
      <c r="BQ17" s="1065"/>
      <c r="BR17" s="1065"/>
      <c r="BS17" s="1065"/>
      <c r="BT17" s="1065"/>
      <c r="BU17" s="1065"/>
      <c r="BV17" s="1065"/>
      <c r="BW17" s="1065"/>
      <c r="BX17" s="1065"/>
      <c r="BY17" s="1065"/>
      <c r="BZ17" s="1065"/>
      <c r="CA17" s="1065"/>
      <c r="CB17" s="1065"/>
      <c r="CC17" s="1065"/>
      <c r="CD17" s="1065"/>
      <c r="CE17" s="1065"/>
      <c r="CF17" s="1065"/>
      <c r="CG17" s="1065"/>
      <c r="CH17" s="1065"/>
      <c r="CI17" s="1065"/>
      <c r="CJ17" s="1065"/>
      <c r="CK17" s="1065"/>
      <c r="CL17" s="1065"/>
      <c r="CM17" s="1065"/>
      <c r="CN17" s="1065"/>
      <c r="CO17" s="1065"/>
      <c r="CP17" s="1065"/>
      <c r="CQ17" s="1065"/>
      <c r="CR17" s="1065"/>
      <c r="CS17" s="1065"/>
      <c r="CT17" s="1065"/>
      <c r="CU17" s="1065"/>
      <c r="CV17" s="1065"/>
      <c r="CW17" s="1065"/>
      <c r="CX17" s="1056" t="s">
        <v>839</v>
      </c>
      <c r="CY17" s="1057"/>
      <c r="CZ17" s="1057"/>
      <c r="DA17" s="1057"/>
      <c r="DB17" s="1057"/>
      <c r="DC17" s="1057"/>
      <c r="DD17" s="1057"/>
      <c r="DE17" s="1057"/>
      <c r="DF17" s="1057"/>
      <c r="DG17" s="1057"/>
      <c r="DH17" s="1057"/>
      <c r="DI17" s="1058"/>
      <c r="DJ17" s="1086" t="s">
        <v>628</v>
      </c>
      <c r="DK17" s="1087"/>
      <c r="DL17" s="1087"/>
      <c r="DM17" s="1087"/>
      <c r="DN17" s="1087"/>
      <c r="DO17" s="1087"/>
      <c r="DP17" s="1087"/>
      <c r="DQ17" s="1087"/>
      <c r="DR17" s="1087"/>
      <c r="DS17" s="1087"/>
      <c r="DT17" s="1087"/>
      <c r="DU17" s="1087"/>
      <c r="DV17" s="1087"/>
      <c r="DW17" s="1087"/>
      <c r="DX17" s="1088"/>
      <c r="DY17" s="1032" t="s">
        <v>628</v>
      </c>
      <c r="DZ17" s="1033"/>
      <c r="EA17" s="1033"/>
      <c r="EB17" s="1033"/>
      <c r="EC17" s="1033"/>
      <c r="ED17" s="1033"/>
      <c r="EE17" s="1033"/>
      <c r="EF17" s="1033"/>
      <c r="EG17" s="1033"/>
      <c r="EH17" s="1033"/>
      <c r="EI17" s="1033"/>
      <c r="EJ17" s="1033"/>
      <c r="EK17" s="1033"/>
      <c r="EL17" s="1033"/>
      <c r="EM17" s="1034"/>
      <c r="EN17" s="1032" t="s">
        <v>629</v>
      </c>
      <c r="EO17" s="1033"/>
      <c r="EP17" s="1033"/>
      <c r="EQ17" s="1033"/>
      <c r="ER17" s="1033"/>
      <c r="ES17" s="1033"/>
      <c r="ET17" s="1033"/>
      <c r="EU17" s="1033"/>
      <c r="EV17" s="1033"/>
      <c r="EW17" s="1033"/>
      <c r="EX17" s="1033"/>
      <c r="EY17" s="1033"/>
      <c r="EZ17" s="1033"/>
      <c r="FA17" s="1033"/>
      <c r="FB17" s="1034"/>
    </row>
    <row r="18" spans="1:158">
      <c r="B18" s="1059"/>
      <c r="C18" s="1060"/>
      <c r="D18" s="1060"/>
      <c r="E18" s="1060"/>
      <c r="F18" s="1060"/>
      <c r="G18" s="1060"/>
      <c r="H18" s="1060"/>
      <c r="I18" s="1060"/>
      <c r="J18" s="1060"/>
      <c r="K18" s="1060"/>
      <c r="L18" s="1060"/>
      <c r="M18" s="1061"/>
      <c r="N18" s="1066"/>
      <c r="O18" s="1066"/>
      <c r="P18" s="1066"/>
      <c r="Q18" s="1066"/>
      <c r="R18" s="1066"/>
      <c r="S18" s="1066"/>
      <c r="T18" s="1066"/>
      <c r="U18" s="1066"/>
      <c r="V18" s="1066"/>
      <c r="W18" s="1066"/>
      <c r="X18" s="1066"/>
      <c r="Y18" s="1066"/>
      <c r="Z18" s="1066"/>
      <c r="AA18" s="1066"/>
      <c r="AB18" s="1066"/>
      <c r="AC18" s="1066"/>
      <c r="AD18" s="1066"/>
      <c r="AE18" s="1066"/>
      <c r="AF18" s="1066"/>
      <c r="AG18" s="1066"/>
      <c r="AH18" s="1066"/>
      <c r="AI18" s="1066"/>
      <c r="AJ18" s="1066"/>
      <c r="AK18" s="1066"/>
      <c r="AL18" s="1066"/>
      <c r="AM18" s="1066"/>
      <c r="AN18" s="1066"/>
      <c r="AO18" s="1066"/>
      <c r="AP18" s="1066"/>
      <c r="AQ18" s="1066"/>
      <c r="AR18" s="1066"/>
      <c r="AS18" s="1066"/>
      <c r="AT18" s="1066"/>
      <c r="AU18" s="1066"/>
      <c r="AV18" s="1066"/>
      <c r="AW18" s="1066"/>
      <c r="AX18" s="1066"/>
      <c r="AY18" s="1066"/>
      <c r="AZ18" s="1066"/>
      <c r="BA18" s="1066"/>
      <c r="BB18" s="1066"/>
      <c r="BC18" s="1066"/>
      <c r="BD18" s="1066"/>
      <c r="BE18" s="1066"/>
      <c r="BF18" s="1066"/>
      <c r="BG18" s="1066"/>
      <c r="BH18" s="1066"/>
      <c r="BI18" s="1066"/>
      <c r="BJ18" s="1066"/>
      <c r="BK18" s="1066"/>
      <c r="BL18" s="1066"/>
      <c r="BM18" s="1066"/>
      <c r="BN18" s="1066"/>
      <c r="BO18" s="1066"/>
      <c r="BP18" s="1066"/>
      <c r="BQ18" s="1066"/>
      <c r="BR18" s="1066"/>
      <c r="BS18" s="1066"/>
      <c r="BT18" s="1066"/>
      <c r="BU18" s="1066"/>
      <c r="BV18" s="1066"/>
      <c r="BW18" s="1066"/>
      <c r="BX18" s="1066"/>
      <c r="BY18" s="1066"/>
      <c r="BZ18" s="1066"/>
      <c r="CA18" s="1066"/>
      <c r="CB18" s="1066"/>
      <c r="CC18" s="1066"/>
      <c r="CD18" s="1066"/>
      <c r="CE18" s="1066"/>
      <c r="CF18" s="1066"/>
      <c r="CG18" s="1066"/>
      <c r="CH18" s="1066"/>
      <c r="CI18" s="1066"/>
      <c r="CJ18" s="1066"/>
      <c r="CK18" s="1066"/>
      <c r="CL18" s="1066"/>
      <c r="CM18" s="1066"/>
      <c r="CN18" s="1066"/>
      <c r="CO18" s="1066"/>
      <c r="CP18" s="1066"/>
      <c r="CQ18" s="1066"/>
      <c r="CR18" s="1066"/>
      <c r="CS18" s="1066"/>
      <c r="CT18" s="1066"/>
      <c r="CU18" s="1066"/>
      <c r="CV18" s="1066"/>
      <c r="CW18" s="1066"/>
      <c r="CX18" s="1059"/>
      <c r="CY18" s="1060"/>
      <c r="CZ18" s="1060"/>
      <c r="DA18" s="1060"/>
      <c r="DB18" s="1060"/>
      <c r="DC18" s="1060"/>
      <c r="DD18" s="1060"/>
      <c r="DE18" s="1060"/>
      <c r="DF18" s="1060"/>
      <c r="DG18" s="1060"/>
      <c r="DH18" s="1060"/>
      <c r="DI18" s="1061"/>
      <c r="DJ18" s="1068">
        <v>20</v>
      </c>
      <c r="DK18" s="1069"/>
      <c r="DL18" s="1069"/>
      <c r="DM18" s="1069"/>
      <c r="DN18" s="1069"/>
      <c r="DO18" s="1069"/>
      <c r="DP18" s="1035" t="s">
        <v>1350</v>
      </c>
      <c r="DQ18" s="1035"/>
      <c r="DR18" s="1035"/>
      <c r="DS18" s="1035"/>
      <c r="DT18" s="568" t="s">
        <v>175</v>
      </c>
      <c r="DU18" s="568"/>
      <c r="DV18" s="568"/>
      <c r="DW18" s="568"/>
      <c r="DX18" s="569"/>
      <c r="DY18" s="1068">
        <v>20</v>
      </c>
      <c r="DZ18" s="1069"/>
      <c r="EA18" s="1069"/>
      <c r="EB18" s="1069"/>
      <c r="EC18" s="1069"/>
      <c r="ED18" s="1069"/>
      <c r="EE18" s="1035" t="s">
        <v>1351</v>
      </c>
      <c r="EF18" s="1035"/>
      <c r="EG18" s="1035"/>
      <c r="EH18" s="1035"/>
      <c r="EI18" s="568" t="s">
        <v>175</v>
      </c>
      <c r="EJ18" s="568"/>
      <c r="EK18" s="568"/>
      <c r="EL18" s="568"/>
      <c r="EM18" s="569"/>
      <c r="EN18" s="1068">
        <v>20</v>
      </c>
      <c r="EO18" s="1069"/>
      <c r="EP18" s="1069"/>
      <c r="EQ18" s="1069"/>
      <c r="ER18" s="1069"/>
      <c r="ES18" s="1069"/>
      <c r="ET18" s="1035" t="s">
        <v>1352</v>
      </c>
      <c r="EU18" s="1035"/>
      <c r="EV18" s="1035"/>
      <c r="EW18" s="1035"/>
      <c r="EX18" s="568" t="s">
        <v>175</v>
      </c>
      <c r="EY18" s="568"/>
      <c r="EZ18" s="568"/>
      <c r="FA18" s="568"/>
      <c r="FB18" s="569"/>
    </row>
    <row r="19" spans="1:158" ht="14.25" customHeight="1" thickBot="1">
      <c r="B19" s="1062"/>
      <c r="C19" s="1063"/>
      <c r="D19" s="1063"/>
      <c r="E19" s="1063"/>
      <c r="F19" s="1063"/>
      <c r="G19" s="1063"/>
      <c r="H19" s="1063"/>
      <c r="I19" s="1063"/>
      <c r="J19" s="1063"/>
      <c r="K19" s="1063"/>
      <c r="L19" s="1063"/>
      <c r="M19" s="1064"/>
      <c r="N19" s="1067"/>
      <c r="O19" s="1067"/>
      <c r="P19" s="1067"/>
      <c r="Q19" s="1067"/>
      <c r="R19" s="1067"/>
      <c r="S19" s="1067"/>
      <c r="T19" s="1067"/>
      <c r="U19" s="1067"/>
      <c r="V19" s="1067"/>
      <c r="W19" s="1067"/>
      <c r="X19" s="1067"/>
      <c r="Y19" s="1067"/>
      <c r="Z19" s="1067"/>
      <c r="AA19" s="1067"/>
      <c r="AB19" s="1067"/>
      <c r="AC19" s="1067"/>
      <c r="AD19" s="1067"/>
      <c r="AE19" s="1067"/>
      <c r="AF19" s="1067"/>
      <c r="AG19" s="1067"/>
      <c r="AH19" s="1067"/>
      <c r="AI19" s="1067"/>
      <c r="AJ19" s="1067"/>
      <c r="AK19" s="1067"/>
      <c r="AL19" s="1067"/>
      <c r="AM19" s="1067"/>
      <c r="AN19" s="1067"/>
      <c r="AO19" s="1067"/>
      <c r="AP19" s="1067"/>
      <c r="AQ19" s="1067"/>
      <c r="AR19" s="1067"/>
      <c r="AS19" s="1067"/>
      <c r="AT19" s="1067"/>
      <c r="AU19" s="1067"/>
      <c r="AV19" s="1067"/>
      <c r="AW19" s="1067"/>
      <c r="AX19" s="1067"/>
      <c r="AY19" s="1067"/>
      <c r="AZ19" s="1067"/>
      <c r="BA19" s="1067"/>
      <c r="BB19" s="1067"/>
      <c r="BC19" s="1067"/>
      <c r="BD19" s="1067"/>
      <c r="BE19" s="1067"/>
      <c r="BF19" s="1067"/>
      <c r="BG19" s="1067"/>
      <c r="BH19" s="1067"/>
      <c r="BI19" s="1067"/>
      <c r="BJ19" s="1067"/>
      <c r="BK19" s="1067"/>
      <c r="BL19" s="1067"/>
      <c r="BM19" s="1067"/>
      <c r="BN19" s="1067"/>
      <c r="BO19" s="1067"/>
      <c r="BP19" s="1067"/>
      <c r="BQ19" s="1067"/>
      <c r="BR19" s="1067"/>
      <c r="BS19" s="1067"/>
      <c r="BT19" s="1067"/>
      <c r="BU19" s="1067"/>
      <c r="BV19" s="1067"/>
      <c r="BW19" s="1067"/>
      <c r="BX19" s="1067"/>
      <c r="BY19" s="1067"/>
      <c r="BZ19" s="1067"/>
      <c r="CA19" s="1067"/>
      <c r="CB19" s="1067"/>
      <c r="CC19" s="1067"/>
      <c r="CD19" s="1067"/>
      <c r="CE19" s="1067"/>
      <c r="CF19" s="1067"/>
      <c r="CG19" s="1067"/>
      <c r="CH19" s="1067"/>
      <c r="CI19" s="1067"/>
      <c r="CJ19" s="1067"/>
      <c r="CK19" s="1067"/>
      <c r="CL19" s="1067"/>
      <c r="CM19" s="1067"/>
      <c r="CN19" s="1067"/>
      <c r="CO19" s="1067"/>
      <c r="CP19" s="1067"/>
      <c r="CQ19" s="1067"/>
      <c r="CR19" s="1067"/>
      <c r="CS19" s="1067"/>
      <c r="CT19" s="1067"/>
      <c r="CU19" s="1067"/>
      <c r="CV19" s="1067"/>
      <c r="CW19" s="1067"/>
      <c r="CX19" s="1062"/>
      <c r="CY19" s="1063"/>
      <c r="CZ19" s="1063"/>
      <c r="DA19" s="1063"/>
      <c r="DB19" s="1063"/>
      <c r="DC19" s="1063"/>
      <c r="DD19" s="1063"/>
      <c r="DE19" s="1063"/>
      <c r="DF19" s="1063"/>
      <c r="DG19" s="1063"/>
      <c r="DH19" s="1063"/>
      <c r="DI19" s="1064"/>
      <c r="DJ19" s="1081" t="s">
        <v>435</v>
      </c>
      <c r="DK19" s="1082"/>
      <c r="DL19" s="1082"/>
      <c r="DM19" s="1082"/>
      <c r="DN19" s="1082"/>
      <c r="DO19" s="1082"/>
      <c r="DP19" s="1082"/>
      <c r="DQ19" s="1082"/>
      <c r="DR19" s="1082"/>
      <c r="DS19" s="1082"/>
      <c r="DT19" s="1082"/>
      <c r="DU19" s="1082"/>
      <c r="DV19" s="1082"/>
      <c r="DW19" s="1082"/>
      <c r="DX19" s="1083"/>
      <c r="DY19" s="1081" t="s">
        <v>436</v>
      </c>
      <c r="DZ19" s="1082"/>
      <c r="EA19" s="1082"/>
      <c r="EB19" s="1082"/>
      <c r="EC19" s="1082"/>
      <c r="ED19" s="1082"/>
      <c r="EE19" s="1082"/>
      <c r="EF19" s="1082"/>
      <c r="EG19" s="1082"/>
      <c r="EH19" s="1082"/>
      <c r="EI19" s="1082"/>
      <c r="EJ19" s="1082"/>
      <c r="EK19" s="1082"/>
      <c r="EL19" s="1082"/>
      <c r="EM19" s="1083"/>
      <c r="EN19" s="1081" t="s">
        <v>438</v>
      </c>
      <c r="EO19" s="1082"/>
      <c r="EP19" s="1082"/>
      <c r="EQ19" s="1082"/>
      <c r="ER19" s="1082"/>
      <c r="ES19" s="1082"/>
      <c r="ET19" s="1082"/>
      <c r="EU19" s="1082"/>
      <c r="EV19" s="1082"/>
      <c r="EW19" s="1082"/>
      <c r="EX19" s="1082"/>
      <c r="EY19" s="1082"/>
      <c r="EZ19" s="1082"/>
      <c r="FA19" s="1082"/>
      <c r="FB19" s="1083"/>
    </row>
    <row r="20" spans="1:158">
      <c r="A20" s="550" t="s">
        <v>1373</v>
      </c>
      <c r="B20" s="1072" t="s">
        <v>931</v>
      </c>
      <c r="C20" s="1073"/>
      <c r="D20" s="1073"/>
      <c r="E20" s="1073"/>
      <c r="F20" s="1073"/>
      <c r="G20" s="1073"/>
      <c r="H20" s="1073"/>
      <c r="I20" s="1073"/>
      <c r="J20" s="1073"/>
      <c r="K20" s="1073"/>
      <c r="L20" s="1073"/>
      <c r="M20" s="1073"/>
      <c r="N20" s="1076" t="s">
        <v>406</v>
      </c>
      <c r="O20" s="1077"/>
      <c r="P20" s="1077"/>
      <c r="Q20" s="1077"/>
      <c r="R20" s="1077"/>
      <c r="S20" s="1077"/>
      <c r="T20" s="1077"/>
      <c r="U20" s="1077"/>
      <c r="V20" s="1077"/>
      <c r="W20" s="1077"/>
      <c r="X20" s="1077"/>
      <c r="Y20" s="1077"/>
      <c r="Z20" s="1077"/>
      <c r="AA20" s="1077"/>
      <c r="AB20" s="1077"/>
      <c r="AC20" s="1077"/>
      <c r="AD20" s="1077"/>
      <c r="AE20" s="1077"/>
      <c r="AF20" s="1077"/>
      <c r="AG20" s="1077"/>
      <c r="AH20" s="1077"/>
      <c r="AI20" s="1077"/>
      <c r="AJ20" s="1077"/>
      <c r="AK20" s="1077"/>
      <c r="AL20" s="1077"/>
      <c r="AM20" s="1077"/>
      <c r="AN20" s="1077"/>
      <c r="AO20" s="1077"/>
      <c r="AP20" s="1077"/>
      <c r="AQ20" s="1077"/>
      <c r="AR20" s="1077"/>
      <c r="AS20" s="1077"/>
      <c r="AT20" s="1077"/>
      <c r="AU20" s="1077"/>
      <c r="AV20" s="1077"/>
      <c r="AW20" s="1077"/>
      <c r="AX20" s="1077"/>
      <c r="AY20" s="1077"/>
      <c r="AZ20" s="1077"/>
      <c r="BA20" s="1077"/>
      <c r="BB20" s="1077"/>
      <c r="BC20" s="1077"/>
      <c r="BD20" s="1077"/>
      <c r="BE20" s="1077"/>
      <c r="BF20" s="1077"/>
      <c r="BG20" s="1077"/>
      <c r="BH20" s="1077"/>
      <c r="BI20" s="1077"/>
      <c r="BJ20" s="1077"/>
      <c r="BK20" s="1077"/>
      <c r="BL20" s="1077"/>
      <c r="BM20" s="1077"/>
      <c r="BN20" s="1077"/>
      <c r="BO20" s="1077"/>
      <c r="BP20" s="1077"/>
      <c r="BQ20" s="1077"/>
      <c r="BR20" s="1077"/>
      <c r="BS20" s="1077"/>
      <c r="BT20" s="1077"/>
      <c r="BU20" s="1077"/>
      <c r="BV20" s="1077"/>
      <c r="BW20" s="1077"/>
      <c r="BX20" s="1077"/>
      <c r="BY20" s="1077"/>
      <c r="BZ20" s="1077"/>
      <c r="CA20" s="1077"/>
      <c r="CB20" s="1077"/>
      <c r="CC20" s="1077"/>
      <c r="CD20" s="1077"/>
      <c r="CE20" s="1077"/>
      <c r="CF20" s="1077"/>
      <c r="CG20" s="1077"/>
      <c r="CH20" s="1077"/>
      <c r="CI20" s="1077"/>
      <c r="CJ20" s="1077"/>
      <c r="CK20" s="1077"/>
      <c r="CL20" s="1077"/>
      <c r="CM20" s="1077"/>
      <c r="CN20" s="1077"/>
      <c r="CO20" s="1077"/>
      <c r="CP20" s="1077"/>
      <c r="CQ20" s="1077"/>
      <c r="CR20" s="1077"/>
      <c r="CS20" s="1077"/>
      <c r="CT20" s="1077"/>
      <c r="CU20" s="1077"/>
      <c r="CV20" s="1077"/>
      <c r="CW20" s="1078"/>
      <c r="CX20" s="1073" t="s">
        <v>614</v>
      </c>
      <c r="CY20" s="1073"/>
      <c r="CZ20" s="1073"/>
      <c r="DA20" s="1073"/>
      <c r="DB20" s="1073"/>
      <c r="DC20" s="1073"/>
      <c r="DD20" s="1073"/>
      <c r="DE20" s="1073"/>
      <c r="DF20" s="1073"/>
      <c r="DG20" s="1073"/>
      <c r="DH20" s="1073"/>
      <c r="DI20" s="1084"/>
      <c r="DJ20" s="1026">
        <v>27425</v>
      </c>
      <c r="DK20" s="1027"/>
      <c r="DL20" s="1027"/>
      <c r="DM20" s="1027"/>
      <c r="DN20" s="1027"/>
      <c r="DO20" s="1027"/>
      <c r="DP20" s="1027"/>
      <c r="DQ20" s="1027"/>
      <c r="DR20" s="1027"/>
      <c r="DS20" s="1027"/>
      <c r="DT20" s="1027"/>
      <c r="DU20" s="1027"/>
      <c r="DV20" s="1027"/>
      <c r="DW20" s="1027"/>
      <c r="DX20" s="1027"/>
      <c r="DY20" s="1026">
        <v>27349</v>
      </c>
      <c r="DZ20" s="1027"/>
      <c r="EA20" s="1027"/>
      <c r="EB20" s="1027"/>
      <c r="EC20" s="1027"/>
      <c r="ED20" s="1027"/>
      <c r="EE20" s="1027"/>
      <c r="EF20" s="1027"/>
      <c r="EG20" s="1027"/>
      <c r="EH20" s="1027"/>
      <c r="EI20" s="1027"/>
      <c r="EJ20" s="1027"/>
      <c r="EK20" s="1027"/>
      <c r="EL20" s="1027"/>
      <c r="EM20" s="1028"/>
      <c r="EN20" s="1027">
        <v>35678</v>
      </c>
      <c r="EO20" s="1027"/>
      <c r="EP20" s="1027"/>
      <c r="EQ20" s="1027"/>
      <c r="ER20" s="1027"/>
      <c r="ES20" s="1027"/>
      <c r="ET20" s="1027"/>
      <c r="EU20" s="1027"/>
      <c r="EV20" s="1027"/>
      <c r="EW20" s="1027"/>
      <c r="EX20" s="1027"/>
      <c r="EY20" s="1027"/>
      <c r="EZ20" s="1027"/>
      <c r="FA20" s="1027"/>
      <c r="FB20" s="1028"/>
    </row>
    <row r="21" spans="1:158" ht="12.75" customHeight="1">
      <c r="B21" s="1072"/>
      <c r="C21" s="1073"/>
      <c r="D21" s="1073"/>
      <c r="E21" s="1073"/>
      <c r="F21" s="1073"/>
      <c r="G21" s="1073"/>
      <c r="H21" s="1073"/>
      <c r="I21" s="1073"/>
      <c r="J21" s="1073"/>
      <c r="K21" s="1073"/>
      <c r="L21" s="1073"/>
      <c r="M21" s="1073"/>
      <c r="N21" s="1076" t="s">
        <v>925</v>
      </c>
      <c r="O21" s="1077"/>
      <c r="P21" s="1077"/>
      <c r="Q21" s="1077"/>
      <c r="R21" s="1077"/>
      <c r="S21" s="1077"/>
      <c r="T21" s="1077"/>
      <c r="U21" s="1077"/>
      <c r="V21" s="1077"/>
      <c r="W21" s="1077"/>
      <c r="X21" s="1077"/>
      <c r="Y21" s="1077"/>
      <c r="Z21" s="1077"/>
      <c r="AA21" s="1077"/>
      <c r="AB21" s="1077"/>
      <c r="AC21" s="1077"/>
      <c r="AD21" s="1077"/>
      <c r="AE21" s="1077"/>
      <c r="AF21" s="1077"/>
      <c r="AG21" s="1077"/>
      <c r="AH21" s="1077"/>
      <c r="AI21" s="1077"/>
      <c r="AJ21" s="1077"/>
      <c r="AK21" s="1077"/>
      <c r="AL21" s="1077"/>
      <c r="AM21" s="1077"/>
      <c r="AN21" s="1077"/>
      <c r="AO21" s="1077"/>
      <c r="AP21" s="1077"/>
      <c r="AQ21" s="1077"/>
      <c r="AR21" s="1077"/>
      <c r="AS21" s="1077"/>
      <c r="AT21" s="1077"/>
      <c r="AU21" s="1077"/>
      <c r="AV21" s="1077"/>
      <c r="AW21" s="1077"/>
      <c r="AX21" s="1077"/>
      <c r="AY21" s="1077"/>
      <c r="AZ21" s="1077"/>
      <c r="BA21" s="1077"/>
      <c r="BB21" s="1077"/>
      <c r="BC21" s="1077"/>
      <c r="BD21" s="1077"/>
      <c r="BE21" s="1077"/>
      <c r="BF21" s="1077"/>
      <c r="BG21" s="1077"/>
      <c r="BH21" s="1077"/>
      <c r="BI21" s="1077"/>
      <c r="BJ21" s="1077"/>
      <c r="BK21" s="1077"/>
      <c r="BL21" s="1077"/>
      <c r="BM21" s="1077"/>
      <c r="BN21" s="1077"/>
      <c r="BO21" s="1077"/>
      <c r="BP21" s="1077"/>
      <c r="BQ21" s="1077"/>
      <c r="BR21" s="1077"/>
      <c r="BS21" s="1077"/>
      <c r="BT21" s="1077"/>
      <c r="BU21" s="1077"/>
      <c r="BV21" s="1077"/>
      <c r="BW21" s="1077"/>
      <c r="BX21" s="1077"/>
      <c r="BY21" s="1077"/>
      <c r="BZ21" s="1077"/>
      <c r="CA21" s="1077"/>
      <c r="CB21" s="1077"/>
      <c r="CC21" s="1077"/>
      <c r="CD21" s="1077"/>
      <c r="CE21" s="1077"/>
      <c r="CF21" s="1077"/>
      <c r="CG21" s="1077"/>
      <c r="CH21" s="1077"/>
      <c r="CI21" s="1077"/>
      <c r="CJ21" s="1077"/>
      <c r="CK21" s="1077"/>
      <c r="CL21" s="1077"/>
      <c r="CM21" s="1077"/>
      <c r="CN21" s="1077"/>
      <c r="CO21" s="1077"/>
      <c r="CP21" s="1077"/>
      <c r="CQ21" s="1077"/>
      <c r="CR21" s="1077"/>
      <c r="CS21" s="1077"/>
      <c r="CT21" s="1077"/>
      <c r="CU21" s="1077"/>
      <c r="CV21" s="1077"/>
      <c r="CW21" s="1078"/>
      <c r="CX21" s="1073"/>
      <c r="CY21" s="1073"/>
      <c r="CZ21" s="1073"/>
      <c r="DA21" s="1073"/>
      <c r="DB21" s="1073"/>
      <c r="DC21" s="1073"/>
      <c r="DD21" s="1073"/>
      <c r="DE21" s="1073"/>
      <c r="DF21" s="1073"/>
      <c r="DG21" s="1073"/>
      <c r="DH21" s="1073"/>
      <c r="DI21" s="1084"/>
      <c r="DJ21" s="1026"/>
      <c r="DK21" s="1027"/>
      <c r="DL21" s="1027"/>
      <c r="DM21" s="1027"/>
      <c r="DN21" s="1027"/>
      <c r="DO21" s="1027"/>
      <c r="DP21" s="1027"/>
      <c r="DQ21" s="1027"/>
      <c r="DR21" s="1027"/>
      <c r="DS21" s="1027"/>
      <c r="DT21" s="1027"/>
      <c r="DU21" s="1027"/>
      <c r="DV21" s="1027"/>
      <c r="DW21" s="1027"/>
      <c r="DX21" s="1027"/>
      <c r="DY21" s="1026"/>
      <c r="DZ21" s="1027"/>
      <c r="EA21" s="1027"/>
      <c r="EB21" s="1027"/>
      <c r="EC21" s="1027"/>
      <c r="ED21" s="1027"/>
      <c r="EE21" s="1027"/>
      <c r="EF21" s="1027"/>
      <c r="EG21" s="1027"/>
      <c r="EH21" s="1027"/>
      <c r="EI21" s="1027"/>
      <c r="EJ21" s="1027"/>
      <c r="EK21" s="1027"/>
      <c r="EL21" s="1027"/>
      <c r="EM21" s="1028"/>
      <c r="EN21" s="1027"/>
      <c r="EO21" s="1027"/>
      <c r="EP21" s="1027"/>
      <c r="EQ21" s="1027"/>
      <c r="ER21" s="1027"/>
      <c r="ES21" s="1027"/>
      <c r="ET21" s="1027"/>
      <c r="EU21" s="1027"/>
      <c r="EV21" s="1027"/>
      <c r="EW21" s="1027"/>
      <c r="EX21" s="1027"/>
      <c r="EY21" s="1027"/>
      <c r="EZ21" s="1027"/>
      <c r="FA21" s="1027"/>
      <c r="FB21" s="1028"/>
    </row>
    <row r="22" spans="1:158">
      <c r="B22" s="1074"/>
      <c r="C22" s="1075"/>
      <c r="D22" s="1075"/>
      <c r="E22" s="1075"/>
      <c r="F22" s="1075"/>
      <c r="G22" s="1075"/>
      <c r="H22" s="1075"/>
      <c r="I22" s="1075"/>
      <c r="J22" s="1075"/>
      <c r="K22" s="1075"/>
      <c r="L22" s="1075"/>
      <c r="M22" s="1075"/>
      <c r="N22" s="392"/>
      <c r="O22" s="1079" t="s">
        <v>615</v>
      </c>
      <c r="P22" s="1079"/>
      <c r="Q22" s="1079"/>
      <c r="R22" s="1079"/>
      <c r="S22" s="1079"/>
      <c r="T22" s="1079"/>
      <c r="U22" s="1079"/>
      <c r="V22" s="1079"/>
      <c r="W22" s="1079"/>
      <c r="X22" s="1079"/>
      <c r="Y22" s="1079"/>
      <c r="Z22" s="1079"/>
      <c r="AA22" s="1079"/>
      <c r="AB22" s="1079"/>
      <c r="AC22" s="1079"/>
      <c r="AD22" s="1079"/>
      <c r="AE22" s="1079"/>
      <c r="AF22" s="1079"/>
      <c r="AG22" s="1079"/>
      <c r="AH22" s="1079"/>
      <c r="AI22" s="1079"/>
      <c r="AJ22" s="1079"/>
      <c r="AK22" s="1079"/>
      <c r="AL22" s="1079"/>
      <c r="AM22" s="1079"/>
      <c r="AN22" s="1079"/>
      <c r="AO22" s="1079"/>
      <c r="AP22" s="1079"/>
      <c r="AQ22" s="1079"/>
      <c r="AR22" s="1079"/>
      <c r="AS22" s="1079"/>
      <c r="AT22" s="1079"/>
      <c r="AU22" s="1079"/>
      <c r="AV22" s="1079"/>
      <c r="AW22" s="1079"/>
      <c r="AX22" s="1079"/>
      <c r="AY22" s="1079"/>
      <c r="AZ22" s="1079"/>
      <c r="BA22" s="1079"/>
      <c r="BB22" s="1079"/>
      <c r="BC22" s="1079"/>
      <c r="BD22" s="1079"/>
      <c r="BE22" s="1079"/>
      <c r="BF22" s="1079"/>
      <c r="BG22" s="1079"/>
      <c r="BH22" s="1079"/>
      <c r="BI22" s="1079"/>
      <c r="BJ22" s="1079"/>
      <c r="BK22" s="1079"/>
      <c r="BL22" s="1079"/>
      <c r="BM22" s="1079"/>
      <c r="BN22" s="1079"/>
      <c r="BO22" s="1079"/>
      <c r="BP22" s="1079"/>
      <c r="BQ22" s="1079"/>
      <c r="BR22" s="1079"/>
      <c r="BS22" s="1079"/>
      <c r="BT22" s="1079"/>
      <c r="BU22" s="1079"/>
      <c r="BV22" s="1079"/>
      <c r="BW22" s="1079"/>
      <c r="BX22" s="1079"/>
      <c r="BY22" s="1079"/>
      <c r="BZ22" s="1079"/>
      <c r="CA22" s="1079"/>
      <c r="CB22" s="1079"/>
      <c r="CC22" s="1079"/>
      <c r="CD22" s="1079"/>
      <c r="CE22" s="1079"/>
      <c r="CF22" s="1079"/>
      <c r="CG22" s="1079"/>
      <c r="CH22" s="1079"/>
      <c r="CI22" s="1079"/>
      <c r="CJ22" s="1079"/>
      <c r="CK22" s="1079"/>
      <c r="CL22" s="1079"/>
      <c r="CM22" s="1079"/>
      <c r="CN22" s="1079"/>
      <c r="CO22" s="1079"/>
      <c r="CP22" s="1079"/>
      <c r="CQ22" s="1079"/>
      <c r="CR22" s="1079"/>
      <c r="CS22" s="1079"/>
      <c r="CT22" s="1079"/>
      <c r="CU22" s="1079"/>
      <c r="CV22" s="1079"/>
      <c r="CW22" s="1080"/>
      <c r="CX22" s="1075"/>
      <c r="CY22" s="1075"/>
      <c r="CZ22" s="1075"/>
      <c r="DA22" s="1075"/>
      <c r="DB22" s="1075"/>
      <c r="DC22" s="1075"/>
      <c r="DD22" s="1075"/>
      <c r="DE22" s="1075"/>
      <c r="DF22" s="1075"/>
      <c r="DG22" s="1075"/>
      <c r="DH22" s="1075"/>
      <c r="DI22" s="1085"/>
      <c r="DJ22" s="1029"/>
      <c r="DK22" s="1030"/>
      <c r="DL22" s="1030"/>
      <c r="DM22" s="1030"/>
      <c r="DN22" s="1030"/>
      <c r="DO22" s="1030"/>
      <c r="DP22" s="1030"/>
      <c r="DQ22" s="1030"/>
      <c r="DR22" s="1030"/>
      <c r="DS22" s="1030"/>
      <c r="DT22" s="1030"/>
      <c r="DU22" s="1030"/>
      <c r="DV22" s="1030"/>
      <c r="DW22" s="1030"/>
      <c r="DX22" s="1030"/>
      <c r="DY22" s="1029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1"/>
      <c r="EN22" s="1030"/>
      <c r="EO22" s="1030"/>
      <c r="EP22" s="1030"/>
      <c r="EQ22" s="1030"/>
      <c r="ER22" s="1030"/>
      <c r="ES22" s="1030"/>
      <c r="ET22" s="1030"/>
      <c r="EU22" s="1030"/>
      <c r="EV22" s="1030"/>
      <c r="EW22" s="1030"/>
      <c r="EX22" s="1030"/>
      <c r="EY22" s="1030"/>
      <c r="EZ22" s="1030"/>
      <c r="FA22" s="1030"/>
      <c r="FB22" s="1031"/>
    </row>
    <row r="23" spans="1:158">
      <c r="B23" s="1089" t="s">
        <v>921</v>
      </c>
      <c r="C23" s="1090"/>
      <c r="D23" s="1090"/>
      <c r="E23" s="1090"/>
      <c r="F23" s="1090"/>
      <c r="G23" s="1090"/>
      <c r="H23" s="1090"/>
      <c r="I23" s="1090"/>
      <c r="J23" s="1090"/>
      <c r="K23" s="1090"/>
      <c r="L23" s="1090"/>
      <c r="M23" s="1091"/>
      <c r="N23" s="426"/>
      <c r="O23" s="1092" t="s">
        <v>924</v>
      </c>
      <c r="P23" s="1092"/>
      <c r="Q23" s="1092"/>
      <c r="R23" s="1092"/>
      <c r="S23" s="1092"/>
      <c r="T23" s="1092"/>
      <c r="U23" s="1092"/>
      <c r="V23" s="1092"/>
      <c r="W23" s="1092"/>
      <c r="X23" s="1092"/>
      <c r="Y23" s="1092"/>
      <c r="Z23" s="1092"/>
      <c r="AA23" s="1092"/>
      <c r="AB23" s="1092"/>
      <c r="AC23" s="1092"/>
      <c r="AD23" s="1092"/>
      <c r="AE23" s="1092"/>
      <c r="AF23" s="1092"/>
      <c r="AG23" s="1092"/>
      <c r="AH23" s="1092"/>
      <c r="AI23" s="1092"/>
      <c r="AJ23" s="1092"/>
      <c r="AK23" s="1092"/>
      <c r="AL23" s="1092"/>
      <c r="AM23" s="1092"/>
      <c r="AN23" s="1092"/>
      <c r="AO23" s="1092"/>
      <c r="AP23" s="1092"/>
      <c r="AQ23" s="1092"/>
      <c r="AR23" s="1092"/>
      <c r="AS23" s="1092"/>
      <c r="AT23" s="1092"/>
      <c r="AU23" s="1092"/>
      <c r="AV23" s="1092"/>
      <c r="AW23" s="1092"/>
      <c r="AX23" s="1092"/>
      <c r="AY23" s="1092"/>
      <c r="AZ23" s="1092"/>
      <c r="BA23" s="1092"/>
      <c r="BB23" s="1092"/>
      <c r="BC23" s="1092"/>
      <c r="BD23" s="1092"/>
      <c r="BE23" s="1092"/>
      <c r="BF23" s="1092"/>
      <c r="BG23" s="1092"/>
      <c r="BH23" s="1092"/>
      <c r="BI23" s="1092"/>
      <c r="BJ23" s="1092"/>
      <c r="BK23" s="1092"/>
      <c r="BL23" s="1092"/>
      <c r="BM23" s="1092"/>
      <c r="BN23" s="1092"/>
      <c r="BO23" s="1092"/>
      <c r="BP23" s="1092"/>
      <c r="BQ23" s="1092"/>
      <c r="BR23" s="1092"/>
      <c r="BS23" s="1092"/>
      <c r="BT23" s="1092"/>
      <c r="BU23" s="1092"/>
      <c r="BV23" s="1092"/>
      <c r="BW23" s="1092"/>
      <c r="BX23" s="1092"/>
      <c r="BY23" s="1092"/>
      <c r="BZ23" s="1092"/>
      <c r="CA23" s="1092"/>
      <c r="CB23" s="1092"/>
      <c r="CC23" s="1092"/>
      <c r="CD23" s="1092"/>
      <c r="CE23" s="1092"/>
      <c r="CF23" s="1092"/>
      <c r="CG23" s="1092"/>
      <c r="CH23" s="1092"/>
      <c r="CI23" s="1092"/>
      <c r="CJ23" s="1092"/>
      <c r="CK23" s="1092"/>
      <c r="CL23" s="1092"/>
      <c r="CM23" s="1092"/>
      <c r="CN23" s="1092"/>
      <c r="CO23" s="1092"/>
      <c r="CP23" s="1092"/>
      <c r="CQ23" s="1092"/>
      <c r="CR23" s="1092"/>
      <c r="CS23" s="1092"/>
      <c r="CT23" s="1092"/>
      <c r="CU23" s="1092"/>
      <c r="CV23" s="1092"/>
      <c r="CW23" s="1093"/>
      <c r="CX23" s="1089" t="s">
        <v>923</v>
      </c>
      <c r="CY23" s="1090"/>
      <c r="CZ23" s="1090"/>
      <c r="DA23" s="1090"/>
      <c r="DB23" s="1090"/>
      <c r="DC23" s="1090"/>
      <c r="DD23" s="1090"/>
      <c r="DE23" s="1090"/>
      <c r="DF23" s="1090"/>
      <c r="DG23" s="1090"/>
      <c r="DH23" s="1090"/>
      <c r="DI23" s="1091"/>
      <c r="DJ23" s="1042"/>
      <c r="DK23" s="1040"/>
      <c r="DL23" s="1040"/>
      <c r="DM23" s="1040"/>
      <c r="DN23" s="1040"/>
      <c r="DO23" s="1040"/>
      <c r="DP23" s="1040"/>
      <c r="DQ23" s="1040"/>
      <c r="DR23" s="1040"/>
      <c r="DS23" s="1040"/>
      <c r="DT23" s="1040"/>
      <c r="DU23" s="1040"/>
      <c r="DV23" s="1040"/>
      <c r="DW23" s="1040"/>
      <c r="DX23" s="1098"/>
      <c r="DY23" s="1039"/>
      <c r="DZ23" s="1040"/>
      <c r="EA23" s="1040"/>
      <c r="EB23" s="1040"/>
      <c r="EC23" s="1040"/>
      <c r="ED23" s="1040"/>
      <c r="EE23" s="1040"/>
      <c r="EF23" s="1040"/>
      <c r="EG23" s="1040"/>
      <c r="EH23" s="1040"/>
      <c r="EI23" s="1040"/>
      <c r="EJ23" s="1040"/>
      <c r="EK23" s="1040"/>
      <c r="EL23" s="1040"/>
      <c r="EM23" s="1041"/>
      <c r="EN23" s="1042"/>
      <c r="EO23" s="1040"/>
      <c r="EP23" s="1040"/>
      <c r="EQ23" s="1040"/>
      <c r="ER23" s="1040"/>
      <c r="ES23" s="1040"/>
      <c r="ET23" s="1040"/>
      <c r="EU23" s="1040"/>
      <c r="EV23" s="1040"/>
      <c r="EW23" s="1040"/>
      <c r="EX23" s="1040"/>
      <c r="EY23" s="1040"/>
      <c r="EZ23" s="1040"/>
      <c r="FA23" s="1040"/>
      <c r="FB23" s="1041"/>
    </row>
    <row r="24" spans="1:158">
      <c r="B24" s="1089"/>
      <c r="C24" s="1090"/>
      <c r="D24" s="1090"/>
      <c r="E24" s="1090"/>
      <c r="F24" s="1090"/>
      <c r="G24" s="1090"/>
      <c r="H24" s="1090"/>
      <c r="I24" s="1090"/>
      <c r="J24" s="1090"/>
      <c r="K24" s="1090"/>
      <c r="L24" s="1090"/>
      <c r="M24" s="1091"/>
      <c r="N24" s="426"/>
      <c r="O24" s="1092"/>
      <c r="P24" s="1092"/>
      <c r="Q24" s="1092"/>
      <c r="R24" s="1092"/>
      <c r="S24" s="1092"/>
      <c r="T24" s="1092"/>
      <c r="U24" s="1092"/>
      <c r="V24" s="1092"/>
      <c r="W24" s="1092"/>
      <c r="X24" s="1092"/>
      <c r="Y24" s="1092"/>
      <c r="Z24" s="1092"/>
      <c r="AA24" s="1092"/>
      <c r="AB24" s="1092"/>
      <c r="AC24" s="1092"/>
      <c r="AD24" s="1092"/>
      <c r="AE24" s="1092"/>
      <c r="AF24" s="1092"/>
      <c r="AG24" s="1092"/>
      <c r="AH24" s="1092"/>
      <c r="AI24" s="1092"/>
      <c r="AJ24" s="1092"/>
      <c r="AK24" s="1092"/>
      <c r="AL24" s="1092"/>
      <c r="AM24" s="1092"/>
      <c r="AN24" s="1092"/>
      <c r="AO24" s="1092"/>
      <c r="AP24" s="1092"/>
      <c r="AQ24" s="1092"/>
      <c r="AR24" s="1092"/>
      <c r="AS24" s="1092"/>
      <c r="AT24" s="1092"/>
      <c r="AU24" s="1092"/>
      <c r="AV24" s="1092"/>
      <c r="AW24" s="1092"/>
      <c r="AX24" s="1092"/>
      <c r="AY24" s="1092"/>
      <c r="AZ24" s="1092"/>
      <c r="BA24" s="1092"/>
      <c r="BB24" s="1092"/>
      <c r="BC24" s="1092"/>
      <c r="BD24" s="1092"/>
      <c r="BE24" s="1092"/>
      <c r="BF24" s="1092"/>
      <c r="BG24" s="1092"/>
      <c r="BH24" s="1092"/>
      <c r="BI24" s="1092"/>
      <c r="BJ24" s="1092"/>
      <c r="BK24" s="1092"/>
      <c r="BL24" s="1092"/>
      <c r="BM24" s="1092"/>
      <c r="BN24" s="1092"/>
      <c r="BO24" s="1092"/>
      <c r="BP24" s="1092"/>
      <c r="BQ24" s="1092"/>
      <c r="BR24" s="1092"/>
      <c r="BS24" s="1092"/>
      <c r="BT24" s="1092"/>
      <c r="BU24" s="1092"/>
      <c r="BV24" s="1092"/>
      <c r="BW24" s="1092"/>
      <c r="BX24" s="1092"/>
      <c r="BY24" s="1092"/>
      <c r="BZ24" s="1092"/>
      <c r="CA24" s="1092"/>
      <c r="CB24" s="1092"/>
      <c r="CC24" s="1092"/>
      <c r="CD24" s="1092"/>
      <c r="CE24" s="1092"/>
      <c r="CF24" s="1092"/>
      <c r="CG24" s="1092"/>
      <c r="CH24" s="1092"/>
      <c r="CI24" s="1092"/>
      <c r="CJ24" s="1092"/>
      <c r="CK24" s="1092"/>
      <c r="CL24" s="1092"/>
      <c r="CM24" s="1092"/>
      <c r="CN24" s="1092"/>
      <c r="CO24" s="1092"/>
      <c r="CP24" s="1092"/>
      <c r="CQ24" s="1092"/>
      <c r="CR24" s="1092"/>
      <c r="CS24" s="1092"/>
      <c r="CT24" s="1092"/>
      <c r="CU24" s="1092"/>
      <c r="CV24" s="1092"/>
      <c r="CW24" s="1093"/>
      <c r="CX24" s="1089"/>
      <c r="CY24" s="1090"/>
      <c r="CZ24" s="1090"/>
      <c r="DA24" s="1090"/>
      <c r="DB24" s="1090"/>
      <c r="DC24" s="1090"/>
      <c r="DD24" s="1090"/>
      <c r="DE24" s="1090"/>
      <c r="DF24" s="1090"/>
      <c r="DG24" s="1090"/>
      <c r="DH24" s="1090"/>
      <c r="DI24" s="1091"/>
      <c r="DJ24" s="1042"/>
      <c r="DK24" s="1040"/>
      <c r="DL24" s="1040"/>
      <c r="DM24" s="1040"/>
      <c r="DN24" s="1040"/>
      <c r="DO24" s="1040"/>
      <c r="DP24" s="1040"/>
      <c r="DQ24" s="1040"/>
      <c r="DR24" s="1040"/>
      <c r="DS24" s="1040"/>
      <c r="DT24" s="1040"/>
      <c r="DU24" s="1040"/>
      <c r="DV24" s="1040"/>
      <c r="DW24" s="1040"/>
      <c r="DX24" s="1098"/>
      <c r="DY24" s="1039"/>
      <c r="DZ24" s="1040"/>
      <c r="EA24" s="1040"/>
      <c r="EB24" s="1040"/>
      <c r="EC24" s="1040"/>
      <c r="ED24" s="1040"/>
      <c r="EE24" s="1040"/>
      <c r="EF24" s="1040"/>
      <c r="EG24" s="1040"/>
      <c r="EH24" s="1040"/>
      <c r="EI24" s="1040"/>
      <c r="EJ24" s="1040"/>
      <c r="EK24" s="1040"/>
      <c r="EL24" s="1040"/>
      <c r="EM24" s="1041"/>
      <c r="EN24" s="1042"/>
      <c r="EO24" s="1040"/>
      <c r="EP24" s="1040"/>
      <c r="EQ24" s="1040"/>
      <c r="ER24" s="1040"/>
      <c r="ES24" s="1040"/>
      <c r="ET24" s="1040"/>
      <c r="EU24" s="1040"/>
      <c r="EV24" s="1040"/>
      <c r="EW24" s="1040"/>
      <c r="EX24" s="1040"/>
      <c r="EY24" s="1040"/>
      <c r="EZ24" s="1040"/>
      <c r="FA24" s="1040"/>
      <c r="FB24" s="1041"/>
    </row>
    <row r="25" spans="1:158">
      <c r="B25" s="1094" t="s">
        <v>922</v>
      </c>
      <c r="C25" s="1095"/>
      <c r="D25" s="1095"/>
      <c r="E25" s="1095"/>
      <c r="F25" s="1095"/>
      <c r="G25" s="1095"/>
      <c r="H25" s="1095"/>
      <c r="I25" s="1095"/>
      <c r="J25" s="1095"/>
      <c r="K25" s="1095"/>
      <c r="L25" s="1095"/>
      <c r="M25" s="1095"/>
      <c r="N25" s="393"/>
      <c r="O25" s="1096" t="s">
        <v>612</v>
      </c>
      <c r="P25" s="1096"/>
      <c r="Q25" s="1096"/>
      <c r="R25" s="1096"/>
      <c r="S25" s="1096"/>
      <c r="T25" s="1096"/>
      <c r="U25" s="1096"/>
      <c r="V25" s="1096"/>
      <c r="W25" s="1096"/>
      <c r="X25" s="1096"/>
      <c r="Y25" s="1096"/>
      <c r="Z25" s="1096"/>
      <c r="AA25" s="1096"/>
      <c r="AB25" s="1096"/>
      <c r="AC25" s="1096"/>
      <c r="AD25" s="1096"/>
      <c r="AE25" s="1096"/>
      <c r="AF25" s="1096"/>
      <c r="AG25" s="1096"/>
      <c r="AH25" s="1096"/>
      <c r="AI25" s="1096"/>
      <c r="AJ25" s="1096"/>
      <c r="AK25" s="1096"/>
      <c r="AL25" s="1096"/>
      <c r="AM25" s="1096"/>
      <c r="AN25" s="1096"/>
      <c r="AO25" s="1096"/>
      <c r="AP25" s="1096"/>
      <c r="AQ25" s="1096"/>
      <c r="AR25" s="1096"/>
      <c r="AS25" s="1096"/>
      <c r="AT25" s="1096"/>
      <c r="AU25" s="1096"/>
      <c r="AV25" s="1096"/>
      <c r="AW25" s="1096"/>
      <c r="AX25" s="1096"/>
      <c r="AY25" s="1096"/>
      <c r="AZ25" s="1096"/>
      <c r="BA25" s="1096"/>
      <c r="BB25" s="1096"/>
      <c r="BC25" s="1096"/>
      <c r="BD25" s="1096"/>
      <c r="BE25" s="1096"/>
      <c r="BF25" s="1096"/>
      <c r="BG25" s="1096"/>
      <c r="BH25" s="1096"/>
      <c r="BI25" s="1096"/>
      <c r="BJ25" s="1096"/>
      <c r="BK25" s="1096"/>
      <c r="BL25" s="1096"/>
      <c r="BM25" s="1096"/>
      <c r="BN25" s="1096"/>
      <c r="BO25" s="1096"/>
      <c r="BP25" s="1096"/>
      <c r="BQ25" s="1096"/>
      <c r="BR25" s="1096"/>
      <c r="BS25" s="1096"/>
      <c r="BT25" s="1096"/>
      <c r="BU25" s="1096"/>
      <c r="BV25" s="1096"/>
      <c r="BW25" s="1096"/>
      <c r="BX25" s="1096"/>
      <c r="BY25" s="1096"/>
      <c r="BZ25" s="1096"/>
      <c r="CA25" s="1096"/>
      <c r="CB25" s="1096"/>
      <c r="CC25" s="1096"/>
      <c r="CD25" s="1096"/>
      <c r="CE25" s="1096"/>
      <c r="CF25" s="1096"/>
      <c r="CG25" s="1096"/>
      <c r="CH25" s="1096"/>
      <c r="CI25" s="1096"/>
      <c r="CJ25" s="1096"/>
      <c r="CK25" s="1096"/>
      <c r="CL25" s="1096"/>
      <c r="CM25" s="1096"/>
      <c r="CN25" s="1096"/>
      <c r="CO25" s="1096"/>
      <c r="CP25" s="1096"/>
      <c r="CQ25" s="1096"/>
      <c r="CR25" s="1096"/>
      <c r="CS25" s="1096"/>
      <c r="CT25" s="1096"/>
      <c r="CU25" s="1096"/>
      <c r="CV25" s="1096"/>
      <c r="CW25" s="1097"/>
      <c r="CX25" s="1095" t="s">
        <v>611</v>
      </c>
      <c r="CY25" s="1095"/>
      <c r="CZ25" s="1095"/>
      <c r="DA25" s="1095"/>
      <c r="DB25" s="1095"/>
      <c r="DC25" s="1095"/>
      <c r="DD25" s="1095"/>
      <c r="DE25" s="1095"/>
      <c r="DF25" s="1095"/>
      <c r="DG25" s="1095"/>
      <c r="DH25" s="1095"/>
      <c r="DI25" s="1099"/>
      <c r="DJ25" s="1036">
        <v>22092</v>
      </c>
      <c r="DK25" s="1037"/>
      <c r="DL25" s="1037"/>
      <c r="DM25" s="1037"/>
      <c r="DN25" s="1037"/>
      <c r="DO25" s="1037"/>
      <c r="DP25" s="1037"/>
      <c r="DQ25" s="1037"/>
      <c r="DR25" s="1037"/>
      <c r="DS25" s="1037"/>
      <c r="DT25" s="1037"/>
      <c r="DU25" s="1037"/>
      <c r="DV25" s="1037"/>
      <c r="DW25" s="1037"/>
      <c r="DX25" s="1037"/>
      <c r="DY25" s="1036">
        <v>0</v>
      </c>
      <c r="DZ25" s="1037"/>
      <c r="EA25" s="1037"/>
      <c r="EB25" s="1037"/>
      <c r="EC25" s="1037"/>
      <c r="ED25" s="1037"/>
      <c r="EE25" s="1037"/>
      <c r="EF25" s="1037"/>
      <c r="EG25" s="1037"/>
      <c r="EH25" s="1037"/>
      <c r="EI25" s="1037"/>
      <c r="EJ25" s="1037"/>
      <c r="EK25" s="1037"/>
      <c r="EL25" s="1037"/>
      <c r="EM25" s="1038"/>
      <c r="EN25" s="1037">
        <v>0</v>
      </c>
      <c r="EO25" s="1037"/>
      <c r="EP25" s="1037"/>
      <c r="EQ25" s="1037"/>
      <c r="ER25" s="1037"/>
      <c r="ES25" s="1037"/>
      <c r="ET25" s="1037"/>
      <c r="EU25" s="1037"/>
      <c r="EV25" s="1037"/>
      <c r="EW25" s="1037"/>
      <c r="EX25" s="1037"/>
      <c r="EY25" s="1037"/>
      <c r="EZ25" s="1037"/>
      <c r="FA25" s="1037"/>
      <c r="FB25" s="1038"/>
    </row>
    <row r="26" spans="1:158">
      <c r="B26" s="1089" t="s">
        <v>921</v>
      </c>
      <c r="C26" s="1090"/>
      <c r="D26" s="1090"/>
      <c r="E26" s="1090"/>
      <c r="F26" s="1090"/>
      <c r="G26" s="1090"/>
      <c r="H26" s="1090"/>
      <c r="I26" s="1090"/>
      <c r="J26" s="1090"/>
      <c r="K26" s="1090"/>
      <c r="L26" s="1090"/>
      <c r="M26" s="1091"/>
      <c r="N26" s="426"/>
      <c r="O26" s="1092" t="s">
        <v>920</v>
      </c>
      <c r="P26" s="1092"/>
      <c r="Q26" s="1092"/>
      <c r="R26" s="1092"/>
      <c r="S26" s="1092"/>
      <c r="T26" s="1092"/>
      <c r="U26" s="1092"/>
      <c r="V26" s="1092"/>
      <c r="W26" s="1092"/>
      <c r="X26" s="1092"/>
      <c r="Y26" s="1092"/>
      <c r="Z26" s="1092"/>
      <c r="AA26" s="1092"/>
      <c r="AB26" s="1092"/>
      <c r="AC26" s="1092"/>
      <c r="AD26" s="1092"/>
      <c r="AE26" s="1092"/>
      <c r="AF26" s="1092"/>
      <c r="AG26" s="1092"/>
      <c r="AH26" s="1092"/>
      <c r="AI26" s="1092"/>
      <c r="AJ26" s="1092"/>
      <c r="AK26" s="1092"/>
      <c r="AL26" s="1092"/>
      <c r="AM26" s="1092"/>
      <c r="AN26" s="1092"/>
      <c r="AO26" s="1092"/>
      <c r="AP26" s="1092"/>
      <c r="AQ26" s="1092"/>
      <c r="AR26" s="1092"/>
      <c r="AS26" s="1092"/>
      <c r="AT26" s="1092"/>
      <c r="AU26" s="1092"/>
      <c r="AV26" s="1092"/>
      <c r="AW26" s="1092"/>
      <c r="AX26" s="1092"/>
      <c r="AY26" s="1092"/>
      <c r="AZ26" s="1092"/>
      <c r="BA26" s="1092"/>
      <c r="BB26" s="1092"/>
      <c r="BC26" s="1092"/>
      <c r="BD26" s="1092"/>
      <c r="BE26" s="1092"/>
      <c r="BF26" s="1092"/>
      <c r="BG26" s="1092"/>
      <c r="BH26" s="1092"/>
      <c r="BI26" s="1092"/>
      <c r="BJ26" s="1092"/>
      <c r="BK26" s="1092"/>
      <c r="BL26" s="1092"/>
      <c r="BM26" s="1092"/>
      <c r="BN26" s="1092"/>
      <c r="BO26" s="1092"/>
      <c r="BP26" s="1092"/>
      <c r="BQ26" s="1092"/>
      <c r="BR26" s="1092"/>
      <c r="BS26" s="1092"/>
      <c r="BT26" s="1092"/>
      <c r="BU26" s="1092"/>
      <c r="BV26" s="1092"/>
      <c r="BW26" s="1092"/>
      <c r="BX26" s="1092"/>
      <c r="BY26" s="1092"/>
      <c r="BZ26" s="1092"/>
      <c r="CA26" s="1092"/>
      <c r="CB26" s="1092"/>
      <c r="CC26" s="1092"/>
      <c r="CD26" s="1092"/>
      <c r="CE26" s="1092"/>
      <c r="CF26" s="1092"/>
      <c r="CG26" s="1092"/>
      <c r="CH26" s="1092"/>
      <c r="CI26" s="1092"/>
      <c r="CJ26" s="1092"/>
      <c r="CK26" s="1092"/>
      <c r="CL26" s="1092"/>
      <c r="CM26" s="1092"/>
      <c r="CN26" s="1092"/>
      <c r="CO26" s="1092"/>
      <c r="CP26" s="1092"/>
      <c r="CQ26" s="1092"/>
      <c r="CR26" s="1092"/>
      <c r="CS26" s="1092"/>
      <c r="CT26" s="1092"/>
      <c r="CU26" s="1092"/>
      <c r="CV26" s="1092"/>
      <c r="CW26" s="1093"/>
      <c r="CX26" s="1089" t="s">
        <v>919</v>
      </c>
      <c r="CY26" s="1090"/>
      <c r="CZ26" s="1090"/>
      <c r="DA26" s="1090"/>
      <c r="DB26" s="1090"/>
      <c r="DC26" s="1090"/>
      <c r="DD26" s="1090"/>
      <c r="DE26" s="1090"/>
      <c r="DF26" s="1090"/>
      <c r="DG26" s="1090"/>
      <c r="DH26" s="1090"/>
      <c r="DI26" s="1091"/>
      <c r="DJ26" s="1042">
        <v>22092</v>
      </c>
      <c r="DK26" s="1040"/>
      <c r="DL26" s="1040"/>
      <c r="DM26" s="1040"/>
      <c r="DN26" s="1040"/>
      <c r="DO26" s="1040"/>
      <c r="DP26" s="1040"/>
      <c r="DQ26" s="1040"/>
      <c r="DR26" s="1040"/>
      <c r="DS26" s="1040"/>
      <c r="DT26" s="1040"/>
      <c r="DU26" s="1040"/>
      <c r="DV26" s="1040"/>
      <c r="DW26" s="1040"/>
      <c r="DX26" s="1098"/>
      <c r="DY26" s="1039">
        <v>0</v>
      </c>
      <c r="DZ26" s="1040"/>
      <c r="EA26" s="1040"/>
      <c r="EB26" s="1040"/>
      <c r="EC26" s="1040"/>
      <c r="ED26" s="1040"/>
      <c r="EE26" s="1040"/>
      <c r="EF26" s="1040"/>
      <c r="EG26" s="1040"/>
      <c r="EH26" s="1040"/>
      <c r="EI26" s="1040"/>
      <c r="EJ26" s="1040"/>
      <c r="EK26" s="1040"/>
      <c r="EL26" s="1040"/>
      <c r="EM26" s="1041"/>
      <c r="EN26" s="1042">
        <v>0</v>
      </c>
      <c r="EO26" s="1040"/>
      <c r="EP26" s="1040"/>
      <c r="EQ26" s="1040"/>
      <c r="ER26" s="1040"/>
      <c r="ES26" s="1040"/>
      <c r="ET26" s="1040"/>
      <c r="EU26" s="1040"/>
      <c r="EV26" s="1040"/>
      <c r="EW26" s="1040"/>
      <c r="EX26" s="1040"/>
      <c r="EY26" s="1040"/>
      <c r="EZ26" s="1040"/>
      <c r="FA26" s="1040"/>
      <c r="FB26" s="1041"/>
    </row>
    <row r="27" spans="1:158">
      <c r="B27" s="1089"/>
      <c r="C27" s="1090"/>
      <c r="D27" s="1090"/>
      <c r="E27" s="1090"/>
      <c r="F27" s="1090"/>
      <c r="G27" s="1090"/>
      <c r="H27" s="1090"/>
      <c r="I27" s="1090"/>
      <c r="J27" s="1090"/>
      <c r="K27" s="1090"/>
      <c r="L27" s="1090"/>
      <c r="M27" s="1091"/>
      <c r="N27" s="426"/>
      <c r="O27" s="1092"/>
      <c r="P27" s="1092"/>
      <c r="Q27" s="1092"/>
      <c r="R27" s="1092"/>
      <c r="S27" s="1092"/>
      <c r="T27" s="1092"/>
      <c r="U27" s="1092"/>
      <c r="V27" s="1092"/>
      <c r="W27" s="1092"/>
      <c r="X27" s="1092"/>
      <c r="Y27" s="1092"/>
      <c r="Z27" s="1092"/>
      <c r="AA27" s="1092"/>
      <c r="AB27" s="1092"/>
      <c r="AC27" s="1092"/>
      <c r="AD27" s="1092"/>
      <c r="AE27" s="1092"/>
      <c r="AF27" s="1092"/>
      <c r="AG27" s="1092"/>
      <c r="AH27" s="1092"/>
      <c r="AI27" s="1092"/>
      <c r="AJ27" s="1092"/>
      <c r="AK27" s="1092"/>
      <c r="AL27" s="1092"/>
      <c r="AM27" s="1092"/>
      <c r="AN27" s="1092"/>
      <c r="AO27" s="1092"/>
      <c r="AP27" s="1092"/>
      <c r="AQ27" s="1092"/>
      <c r="AR27" s="1092"/>
      <c r="AS27" s="1092"/>
      <c r="AT27" s="1092"/>
      <c r="AU27" s="1092"/>
      <c r="AV27" s="1092"/>
      <c r="AW27" s="1092"/>
      <c r="AX27" s="1092"/>
      <c r="AY27" s="1092"/>
      <c r="AZ27" s="1092"/>
      <c r="BA27" s="1092"/>
      <c r="BB27" s="1092"/>
      <c r="BC27" s="1092"/>
      <c r="BD27" s="1092"/>
      <c r="BE27" s="1092"/>
      <c r="BF27" s="1092"/>
      <c r="BG27" s="1092"/>
      <c r="BH27" s="1092"/>
      <c r="BI27" s="1092"/>
      <c r="BJ27" s="1092"/>
      <c r="BK27" s="1092"/>
      <c r="BL27" s="1092"/>
      <c r="BM27" s="1092"/>
      <c r="BN27" s="1092"/>
      <c r="BO27" s="1092"/>
      <c r="BP27" s="1092"/>
      <c r="BQ27" s="1092"/>
      <c r="BR27" s="1092"/>
      <c r="BS27" s="1092"/>
      <c r="BT27" s="1092"/>
      <c r="BU27" s="1092"/>
      <c r="BV27" s="1092"/>
      <c r="BW27" s="1092"/>
      <c r="BX27" s="1092"/>
      <c r="BY27" s="1092"/>
      <c r="BZ27" s="1092"/>
      <c r="CA27" s="1092"/>
      <c r="CB27" s="1092"/>
      <c r="CC27" s="1092"/>
      <c r="CD27" s="1092"/>
      <c r="CE27" s="1092"/>
      <c r="CF27" s="1092"/>
      <c r="CG27" s="1092"/>
      <c r="CH27" s="1092"/>
      <c r="CI27" s="1092"/>
      <c r="CJ27" s="1092"/>
      <c r="CK27" s="1092"/>
      <c r="CL27" s="1092"/>
      <c r="CM27" s="1092"/>
      <c r="CN27" s="1092"/>
      <c r="CO27" s="1092"/>
      <c r="CP27" s="1092"/>
      <c r="CQ27" s="1092"/>
      <c r="CR27" s="1092"/>
      <c r="CS27" s="1092"/>
      <c r="CT27" s="1092"/>
      <c r="CU27" s="1092"/>
      <c r="CV27" s="1092"/>
      <c r="CW27" s="1093"/>
      <c r="CX27" s="1089"/>
      <c r="CY27" s="1090"/>
      <c r="CZ27" s="1090"/>
      <c r="DA27" s="1090"/>
      <c r="DB27" s="1090"/>
      <c r="DC27" s="1090"/>
      <c r="DD27" s="1090"/>
      <c r="DE27" s="1090"/>
      <c r="DF27" s="1090"/>
      <c r="DG27" s="1090"/>
      <c r="DH27" s="1090"/>
      <c r="DI27" s="1091"/>
      <c r="DJ27" s="1042"/>
      <c r="DK27" s="1040"/>
      <c r="DL27" s="1040"/>
      <c r="DM27" s="1040"/>
      <c r="DN27" s="1040"/>
      <c r="DO27" s="1040"/>
      <c r="DP27" s="1040"/>
      <c r="DQ27" s="1040"/>
      <c r="DR27" s="1040"/>
      <c r="DS27" s="1040"/>
      <c r="DT27" s="1040"/>
      <c r="DU27" s="1040"/>
      <c r="DV27" s="1040"/>
      <c r="DW27" s="1040"/>
      <c r="DX27" s="1098"/>
      <c r="DY27" s="1039"/>
      <c r="DZ27" s="1040"/>
      <c r="EA27" s="1040"/>
      <c r="EB27" s="1040"/>
      <c r="EC27" s="1040"/>
      <c r="ED27" s="1040"/>
      <c r="EE27" s="1040"/>
      <c r="EF27" s="1040"/>
      <c r="EG27" s="1040"/>
      <c r="EH27" s="1040"/>
      <c r="EI27" s="1040"/>
      <c r="EJ27" s="1040"/>
      <c r="EK27" s="1040"/>
      <c r="EL27" s="1040"/>
      <c r="EM27" s="1041"/>
      <c r="EN27" s="1042"/>
      <c r="EO27" s="1040"/>
      <c r="EP27" s="1040"/>
      <c r="EQ27" s="1040"/>
      <c r="ER27" s="1040"/>
      <c r="ES27" s="1040"/>
      <c r="ET27" s="1040"/>
      <c r="EU27" s="1040"/>
      <c r="EV27" s="1040"/>
      <c r="EW27" s="1040"/>
      <c r="EX27" s="1040"/>
      <c r="EY27" s="1040"/>
      <c r="EZ27" s="1040"/>
      <c r="FA27" s="1040"/>
      <c r="FB27" s="1041"/>
    </row>
    <row r="28" spans="1:158">
      <c r="B28" s="1094" t="s">
        <v>1480</v>
      </c>
      <c r="C28" s="1095"/>
      <c r="D28" s="1095"/>
      <c r="E28" s="1095"/>
      <c r="F28" s="1095"/>
      <c r="G28" s="1095"/>
      <c r="H28" s="1095"/>
      <c r="I28" s="1095"/>
      <c r="J28" s="1095"/>
      <c r="K28" s="1095"/>
      <c r="L28" s="1095"/>
      <c r="M28" s="1095"/>
      <c r="N28" s="393"/>
      <c r="O28" s="1100" t="s">
        <v>609</v>
      </c>
      <c r="P28" s="1100"/>
      <c r="Q28" s="1100"/>
      <c r="R28" s="1100"/>
      <c r="S28" s="1100"/>
      <c r="T28" s="1100"/>
      <c r="U28" s="1100"/>
      <c r="V28" s="1100"/>
      <c r="W28" s="1100"/>
      <c r="X28" s="1100"/>
      <c r="Y28" s="1100"/>
      <c r="Z28" s="1100"/>
      <c r="AA28" s="1100"/>
      <c r="AB28" s="1100"/>
      <c r="AC28" s="1100"/>
      <c r="AD28" s="1100"/>
      <c r="AE28" s="1100"/>
      <c r="AF28" s="1100"/>
      <c r="AG28" s="1100"/>
      <c r="AH28" s="1100"/>
      <c r="AI28" s="1100"/>
      <c r="AJ28" s="1100"/>
      <c r="AK28" s="1100"/>
      <c r="AL28" s="1100"/>
      <c r="AM28" s="1100"/>
      <c r="AN28" s="1100"/>
      <c r="AO28" s="1100"/>
      <c r="AP28" s="1100"/>
      <c r="AQ28" s="1100"/>
      <c r="AR28" s="1100"/>
      <c r="AS28" s="1100"/>
      <c r="AT28" s="1100"/>
      <c r="AU28" s="1100"/>
      <c r="AV28" s="1100"/>
      <c r="AW28" s="1100"/>
      <c r="AX28" s="1100"/>
      <c r="AY28" s="1100"/>
      <c r="AZ28" s="1100"/>
      <c r="BA28" s="1100"/>
      <c r="BB28" s="1100"/>
      <c r="BC28" s="1100"/>
      <c r="BD28" s="1100"/>
      <c r="BE28" s="1100"/>
      <c r="BF28" s="1100"/>
      <c r="BG28" s="1100"/>
      <c r="BH28" s="1100"/>
      <c r="BI28" s="1100"/>
      <c r="BJ28" s="1100"/>
      <c r="BK28" s="1100"/>
      <c r="BL28" s="1100"/>
      <c r="BM28" s="1100"/>
      <c r="BN28" s="1100"/>
      <c r="BO28" s="1100"/>
      <c r="BP28" s="1100"/>
      <c r="BQ28" s="1100"/>
      <c r="BR28" s="1100"/>
      <c r="BS28" s="1100"/>
      <c r="BT28" s="1100"/>
      <c r="BU28" s="1100"/>
      <c r="BV28" s="1100"/>
      <c r="BW28" s="1100"/>
      <c r="BX28" s="1100"/>
      <c r="BY28" s="1100"/>
      <c r="BZ28" s="1100"/>
      <c r="CA28" s="1100"/>
      <c r="CB28" s="1100"/>
      <c r="CC28" s="1100"/>
      <c r="CD28" s="1100"/>
      <c r="CE28" s="1100"/>
      <c r="CF28" s="1100"/>
      <c r="CG28" s="1100"/>
      <c r="CH28" s="1100"/>
      <c r="CI28" s="1100"/>
      <c r="CJ28" s="1100"/>
      <c r="CK28" s="1100"/>
      <c r="CL28" s="1100"/>
      <c r="CM28" s="1100"/>
      <c r="CN28" s="1100"/>
      <c r="CO28" s="1100"/>
      <c r="CP28" s="1100"/>
      <c r="CQ28" s="1100"/>
      <c r="CR28" s="1100"/>
      <c r="CS28" s="1100"/>
      <c r="CT28" s="1100"/>
      <c r="CU28" s="1100"/>
      <c r="CV28" s="1100"/>
      <c r="CW28" s="1101"/>
      <c r="CX28" s="1102" t="s">
        <v>608</v>
      </c>
      <c r="CY28" s="1102"/>
      <c r="CZ28" s="1102"/>
      <c r="DA28" s="1102"/>
      <c r="DB28" s="1102"/>
      <c r="DC28" s="1102"/>
      <c r="DD28" s="1102"/>
      <c r="DE28" s="1102"/>
      <c r="DF28" s="1102"/>
      <c r="DG28" s="1102"/>
      <c r="DH28" s="1102"/>
      <c r="DI28" s="1105"/>
      <c r="DJ28" s="1106">
        <f>SUM(DJ29:DX33)</f>
        <v>69677384</v>
      </c>
      <c r="DK28" s="1107"/>
      <c r="DL28" s="1107"/>
      <c r="DM28" s="1107"/>
      <c r="DN28" s="1107"/>
      <c r="DO28" s="1107"/>
      <c r="DP28" s="1107"/>
      <c r="DQ28" s="1107"/>
      <c r="DR28" s="1107"/>
      <c r="DS28" s="1107"/>
      <c r="DT28" s="1107"/>
      <c r="DU28" s="1107"/>
      <c r="DV28" s="1107"/>
      <c r="DW28" s="1107"/>
      <c r="DX28" s="1107"/>
      <c r="DY28" s="1106">
        <f t="shared" ref="DY28" si="0">SUM(DY29:EM33)</f>
        <v>58989480</v>
      </c>
      <c r="DZ28" s="1107"/>
      <c r="EA28" s="1107"/>
      <c r="EB28" s="1107"/>
      <c r="EC28" s="1107"/>
      <c r="ED28" s="1107"/>
      <c r="EE28" s="1107"/>
      <c r="EF28" s="1107"/>
      <c r="EG28" s="1107"/>
      <c r="EH28" s="1107"/>
      <c r="EI28" s="1107"/>
      <c r="EJ28" s="1107"/>
      <c r="EK28" s="1107"/>
      <c r="EL28" s="1107"/>
      <c r="EM28" s="1107"/>
      <c r="EN28" s="1106">
        <f t="shared" ref="EN28" si="1">SUM(EN29:FB33)</f>
        <v>52021247</v>
      </c>
      <c r="EO28" s="1107"/>
      <c r="EP28" s="1107"/>
      <c r="EQ28" s="1107"/>
      <c r="ER28" s="1107"/>
      <c r="ES28" s="1107"/>
      <c r="ET28" s="1107"/>
      <c r="EU28" s="1107"/>
      <c r="EV28" s="1107"/>
      <c r="EW28" s="1107"/>
      <c r="EX28" s="1107"/>
      <c r="EY28" s="1107"/>
      <c r="EZ28" s="1107"/>
      <c r="FA28" s="1107"/>
      <c r="FB28" s="1107"/>
    </row>
    <row r="29" spans="1:158" s="208" customFormat="1">
      <c r="A29" s="550"/>
      <c r="B29" s="1089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406"/>
      <c r="O29" s="1100" t="s">
        <v>918</v>
      </c>
      <c r="P29" s="1100"/>
      <c r="Q29" s="1100"/>
      <c r="R29" s="1100"/>
      <c r="S29" s="1100"/>
      <c r="T29" s="1100"/>
      <c r="U29" s="1100"/>
      <c r="V29" s="1100"/>
      <c r="W29" s="1100"/>
      <c r="X29" s="1100"/>
      <c r="Y29" s="1100"/>
      <c r="Z29" s="1100"/>
      <c r="AA29" s="1100"/>
      <c r="AB29" s="1100"/>
      <c r="AC29" s="1100"/>
      <c r="AD29" s="1100"/>
      <c r="AE29" s="1100"/>
      <c r="AF29" s="1100"/>
      <c r="AG29" s="1100"/>
      <c r="AH29" s="1100"/>
      <c r="AI29" s="1100"/>
      <c r="AJ29" s="1100"/>
      <c r="AK29" s="1100"/>
      <c r="AL29" s="1100"/>
      <c r="AM29" s="1100"/>
      <c r="AN29" s="1100"/>
      <c r="AO29" s="1100"/>
      <c r="AP29" s="1100"/>
      <c r="AQ29" s="1100"/>
      <c r="AR29" s="1100"/>
      <c r="AS29" s="1100"/>
      <c r="AT29" s="1100"/>
      <c r="AU29" s="1100"/>
      <c r="AV29" s="1100"/>
      <c r="AW29" s="1100"/>
      <c r="AX29" s="1100"/>
      <c r="AY29" s="1100"/>
      <c r="AZ29" s="1100"/>
      <c r="BA29" s="1100"/>
      <c r="BB29" s="1100"/>
      <c r="BC29" s="1100"/>
      <c r="BD29" s="1100"/>
      <c r="BE29" s="1100"/>
      <c r="BF29" s="1100"/>
      <c r="BG29" s="1100"/>
      <c r="BH29" s="1100"/>
      <c r="BI29" s="1100"/>
      <c r="BJ29" s="1100"/>
      <c r="BK29" s="1100"/>
      <c r="BL29" s="1100"/>
      <c r="BM29" s="1100"/>
      <c r="BN29" s="1100"/>
      <c r="BO29" s="1100"/>
      <c r="BP29" s="1100"/>
      <c r="BQ29" s="1100"/>
      <c r="BR29" s="1100"/>
      <c r="BS29" s="1100"/>
      <c r="BT29" s="1100"/>
      <c r="BU29" s="1100"/>
      <c r="BV29" s="1100"/>
      <c r="BW29" s="1100"/>
      <c r="BX29" s="1100"/>
      <c r="BY29" s="1100"/>
      <c r="BZ29" s="1100"/>
      <c r="CA29" s="1100"/>
      <c r="CB29" s="1100"/>
      <c r="CC29" s="1100"/>
      <c r="CD29" s="1100"/>
      <c r="CE29" s="1100"/>
      <c r="CF29" s="1100"/>
      <c r="CG29" s="1100"/>
      <c r="CH29" s="1100"/>
      <c r="CI29" s="1100"/>
      <c r="CJ29" s="1100"/>
      <c r="CK29" s="1100"/>
      <c r="CL29" s="1100"/>
      <c r="CM29" s="1100"/>
      <c r="CN29" s="1100"/>
      <c r="CO29" s="1100"/>
      <c r="CP29" s="1100"/>
      <c r="CQ29" s="1100"/>
      <c r="CR29" s="1100"/>
      <c r="CS29" s="1100"/>
      <c r="CT29" s="1100"/>
      <c r="CU29" s="1100"/>
      <c r="CV29" s="1100"/>
      <c r="CW29" s="1101"/>
      <c r="CX29" s="1102" t="s">
        <v>917</v>
      </c>
      <c r="CY29" s="1102"/>
      <c r="CZ29" s="1102"/>
      <c r="DA29" s="1102"/>
      <c r="DB29" s="1102"/>
      <c r="DC29" s="1102"/>
      <c r="DD29" s="1102"/>
      <c r="DE29" s="1102"/>
      <c r="DF29" s="1102"/>
      <c r="DG29" s="1102"/>
      <c r="DH29" s="1102"/>
      <c r="DI29" s="1105"/>
      <c r="DJ29" s="1043">
        <v>106714</v>
      </c>
      <c r="DK29" s="1108"/>
      <c r="DL29" s="1108"/>
      <c r="DM29" s="1108"/>
      <c r="DN29" s="1108"/>
      <c r="DO29" s="1108"/>
      <c r="DP29" s="1108"/>
      <c r="DQ29" s="1108"/>
      <c r="DR29" s="1108"/>
      <c r="DS29" s="1108"/>
      <c r="DT29" s="1108"/>
      <c r="DU29" s="1108"/>
      <c r="DV29" s="1108"/>
      <c r="DW29" s="1108"/>
      <c r="DX29" s="1109"/>
      <c r="DY29" s="1043">
        <v>105930</v>
      </c>
      <c r="DZ29" s="1044"/>
      <c r="EA29" s="1044"/>
      <c r="EB29" s="1044"/>
      <c r="EC29" s="1044"/>
      <c r="ED29" s="1044"/>
      <c r="EE29" s="1044"/>
      <c r="EF29" s="1044"/>
      <c r="EG29" s="1044"/>
      <c r="EH29" s="1044"/>
      <c r="EI29" s="1044"/>
      <c r="EJ29" s="1044"/>
      <c r="EK29" s="1044"/>
      <c r="EL29" s="1044"/>
      <c r="EM29" s="1045"/>
      <c r="EN29" s="1046">
        <v>104588</v>
      </c>
      <c r="EO29" s="1047"/>
      <c r="EP29" s="1047"/>
      <c r="EQ29" s="1047"/>
      <c r="ER29" s="1047"/>
      <c r="ES29" s="1047"/>
      <c r="ET29" s="1047"/>
      <c r="EU29" s="1047"/>
      <c r="EV29" s="1047"/>
      <c r="EW29" s="1047"/>
      <c r="EX29" s="1047"/>
      <c r="EY29" s="1047"/>
      <c r="EZ29" s="1047"/>
      <c r="FA29" s="1047"/>
      <c r="FB29" s="1048"/>
    </row>
    <row r="30" spans="1:158" s="208" customFormat="1" ht="12.75" customHeight="1">
      <c r="A30" s="550"/>
      <c r="B30" s="1089"/>
      <c r="C30" s="1102"/>
      <c r="D30" s="1102"/>
      <c r="E30" s="1102"/>
      <c r="F30" s="1102"/>
      <c r="G30" s="1102"/>
      <c r="H30" s="1102"/>
      <c r="I30" s="1102"/>
      <c r="J30" s="1102"/>
      <c r="K30" s="1102"/>
      <c r="L30" s="1102"/>
      <c r="M30" s="1102"/>
      <c r="N30" s="406"/>
      <c r="O30" s="1100" t="s">
        <v>916</v>
      </c>
      <c r="P30" s="1100"/>
      <c r="Q30" s="1100"/>
      <c r="R30" s="1100"/>
      <c r="S30" s="1100"/>
      <c r="T30" s="1100"/>
      <c r="U30" s="1100"/>
      <c r="V30" s="1100"/>
      <c r="W30" s="1100"/>
      <c r="X30" s="1100"/>
      <c r="Y30" s="1100"/>
      <c r="Z30" s="1100"/>
      <c r="AA30" s="1100"/>
      <c r="AB30" s="1100"/>
      <c r="AC30" s="1100"/>
      <c r="AD30" s="1100"/>
      <c r="AE30" s="1100"/>
      <c r="AF30" s="1100"/>
      <c r="AG30" s="1100"/>
      <c r="AH30" s="1100"/>
      <c r="AI30" s="1100"/>
      <c r="AJ30" s="1100"/>
      <c r="AK30" s="1100"/>
      <c r="AL30" s="1100"/>
      <c r="AM30" s="1100"/>
      <c r="AN30" s="1100"/>
      <c r="AO30" s="1100"/>
      <c r="AP30" s="1100"/>
      <c r="AQ30" s="1100"/>
      <c r="AR30" s="1100"/>
      <c r="AS30" s="1100"/>
      <c r="AT30" s="1100"/>
      <c r="AU30" s="1100"/>
      <c r="AV30" s="1100"/>
      <c r="AW30" s="1100"/>
      <c r="AX30" s="1100"/>
      <c r="AY30" s="1100"/>
      <c r="AZ30" s="1100"/>
      <c r="BA30" s="1100"/>
      <c r="BB30" s="1100"/>
      <c r="BC30" s="1100"/>
      <c r="BD30" s="1100"/>
      <c r="BE30" s="1100"/>
      <c r="BF30" s="1100"/>
      <c r="BG30" s="1100"/>
      <c r="BH30" s="1100"/>
      <c r="BI30" s="1100"/>
      <c r="BJ30" s="1100"/>
      <c r="BK30" s="1100"/>
      <c r="BL30" s="1100"/>
      <c r="BM30" s="1100"/>
      <c r="BN30" s="1100"/>
      <c r="BO30" s="1100"/>
      <c r="BP30" s="1100"/>
      <c r="BQ30" s="1100"/>
      <c r="BR30" s="1100"/>
      <c r="BS30" s="1100"/>
      <c r="BT30" s="1100"/>
      <c r="BU30" s="1100"/>
      <c r="BV30" s="1100"/>
      <c r="BW30" s="1100"/>
      <c r="BX30" s="1100"/>
      <c r="BY30" s="1100"/>
      <c r="BZ30" s="1100"/>
      <c r="CA30" s="1100"/>
      <c r="CB30" s="1100"/>
      <c r="CC30" s="1100"/>
      <c r="CD30" s="1100"/>
      <c r="CE30" s="1100"/>
      <c r="CF30" s="1100"/>
      <c r="CG30" s="1100"/>
      <c r="CH30" s="1100"/>
      <c r="CI30" s="1100"/>
      <c r="CJ30" s="1100"/>
      <c r="CK30" s="1100"/>
      <c r="CL30" s="1100"/>
      <c r="CM30" s="1100"/>
      <c r="CN30" s="1100"/>
      <c r="CO30" s="1100"/>
      <c r="CP30" s="1100"/>
      <c r="CQ30" s="1100"/>
      <c r="CR30" s="1100"/>
      <c r="CS30" s="1100"/>
      <c r="CT30" s="1100"/>
      <c r="CU30" s="1100"/>
      <c r="CV30" s="1100"/>
      <c r="CW30" s="1101"/>
      <c r="CX30" s="1102" t="s">
        <v>915</v>
      </c>
      <c r="CY30" s="1090"/>
      <c r="CZ30" s="1090"/>
      <c r="DA30" s="1090"/>
      <c r="DB30" s="1090"/>
      <c r="DC30" s="1090"/>
      <c r="DD30" s="1090"/>
      <c r="DE30" s="1090"/>
      <c r="DF30" s="1090"/>
      <c r="DG30" s="1090"/>
      <c r="DH30" s="1090"/>
      <c r="DI30" s="1091"/>
      <c r="DJ30" s="1043">
        <v>61250948</v>
      </c>
      <c r="DK30" s="1044"/>
      <c r="DL30" s="1044"/>
      <c r="DM30" s="1044"/>
      <c r="DN30" s="1044"/>
      <c r="DO30" s="1044"/>
      <c r="DP30" s="1044"/>
      <c r="DQ30" s="1044"/>
      <c r="DR30" s="1044"/>
      <c r="DS30" s="1044"/>
      <c r="DT30" s="1044"/>
      <c r="DU30" s="1044"/>
      <c r="DV30" s="1044"/>
      <c r="DW30" s="1044"/>
      <c r="DX30" s="1045"/>
      <c r="DY30" s="1043">
        <v>53851895</v>
      </c>
      <c r="DZ30" s="1044"/>
      <c r="EA30" s="1044"/>
      <c r="EB30" s="1044"/>
      <c r="EC30" s="1044"/>
      <c r="ED30" s="1044"/>
      <c r="EE30" s="1044"/>
      <c r="EF30" s="1044"/>
      <c r="EG30" s="1044"/>
      <c r="EH30" s="1044"/>
      <c r="EI30" s="1044"/>
      <c r="EJ30" s="1044"/>
      <c r="EK30" s="1044"/>
      <c r="EL30" s="1044"/>
      <c r="EM30" s="1045"/>
      <c r="EN30" s="1046">
        <v>48527724</v>
      </c>
      <c r="EO30" s="1047"/>
      <c r="EP30" s="1047"/>
      <c r="EQ30" s="1047"/>
      <c r="ER30" s="1047"/>
      <c r="ES30" s="1047"/>
      <c r="ET30" s="1047"/>
      <c r="EU30" s="1047"/>
      <c r="EV30" s="1047"/>
      <c r="EW30" s="1047"/>
      <c r="EX30" s="1047"/>
      <c r="EY30" s="1047"/>
      <c r="EZ30" s="1047"/>
      <c r="FA30" s="1047"/>
      <c r="FB30" s="1048"/>
    </row>
    <row r="31" spans="1:158" s="208" customFormat="1">
      <c r="A31" s="550"/>
      <c r="B31" s="1089"/>
      <c r="C31" s="1102"/>
      <c r="D31" s="1102"/>
      <c r="E31" s="1102"/>
      <c r="F31" s="1102"/>
      <c r="G31" s="1102"/>
      <c r="H31" s="1102"/>
      <c r="I31" s="1102"/>
      <c r="J31" s="1102"/>
      <c r="K31" s="1102"/>
      <c r="L31" s="1102"/>
      <c r="M31" s="1102"/>
      <c r="N31" s="406"/>
      <c r="O31" s="1100" t="s">
        <v>914</v>
      </c>
      <c r="P31" s="1103"/>
      <c r="Q31" s="1103"/>
      <c r="R31" s="1103"/>
      <c r="S31" s="1103"/>
      <c r="T31" s="1103"/>
      <c r="U31" s="1103"/>
      <c r="V31" s="1103"/>
      <c r="W31" s="1103"/>
      <c r="X31" s="1103"/>
      <c r="Y31" s="1103"/>
      <c r="Z31" s="1103"/>
      <c r="AA31" s="1103"/>
      <c r="AB31" s="1103"/>
      <c r="AC31" s="1103"/>
      <c r="AD31" s="1103"/>
      <c r="AE31" s="1103"/>
      <c r="AF31" s="1103"/>
      <c r="AG31" s="1103"/>
      <c r="AH31" s="1103"/>
      <c r="AI31" s="1103"/>
      <c r="AJ31" s="1103"/>
      <c r="AK31" s="1103"/>
      <c r="AL31" s="1103"/>
      <c r="AM31" s="1103"/>
      <c r="AN31" s="1103"/>
      <c r="AO31" s="1103"/>
      <c r="AP31" s="1103"/>
      <c r="AQ31" s="1103"/>
      <c r="AR31" s="1103"/>
      <c r="AS31" s="1103"/>
      <c r="AT31" s="1103"/>
      <c r="AU31" s="1103"/>
      <c r="AV31" s="1103"/>
      <c r="AW31" s="1103"/>
      <c r="AX31" s="1103"/>
      <c r="AY31" s="1103"/>
      <c r="AZ31" s="1103"/>
      <c r="BA31" s="1103"/>
      <c r="BB31" s="1103"/>
      <c r="BC31" s="1103"/>
      <c r="BD31" s="1103"/>
      <c r="BE31" s="1103"/>
      <c r="BF31" s="1103"/>
      <c r="BG31" s="1103"/>
      <c r="BH31" s="1103"/>
      <c r="BI31" s="1103"/>
      <c r="BJ31" s="1103"/>
      <c r="BK31" s="1103"/>
      <c r="BL31" s="1103"/>
      <c r="BM31" s="1103"/>
      <c r="BN31" s="1103"/>
      <c r="BO31" s="1103"/>
      <c r="BP31" s="1103"/>
      <c r="BQ31" s="1103"/>
      <c r="BR31" s="1103"/>
      <c r="BS31" s="1103"/>
      <c r="BT31" s="1103"/>
      <c r="BU31" s="1103"/>
      <c r="BV31" s="1103"/>
      <c r="BW31" s="1103"/>
      <c r="BX31" s="1103"/>
      <c r="BY31" s="1103"/>
      <c r="BZ31" s="1103"/>
      <c r="CA31" s="1103"/>
      <c r="CB31" s="1103"/>
      <c r="CC31" s="1103"/>
      <c r="CD31" s="1103"/>
      <c r="CE31" s="1103"/>
      <c r="CF31" s="1103"/>
      <c r="CG31" s="1103"/>
      <c r="CH31" s="1103"/>
      <c r="CI31" s="1103"/>
      <c r="CJ31" s="1103"/>
      <c r="CK31" s="1103"/>
      <c r="CL31" s="1103"/>
      <c r="CM31" s="1103"/>
      <c r="CN31" s="1103"/>
      <c r="CO31" s="1103"/>
      <c r="CP31" s="1103"/>
      <c r="CQ31" s="1103"/>
      <c r="CR31" s="1103"/>
      <c r="CS31" s="1103"/>
      <c r="CT31" s="1103"/>
      <c r="CU31" s="1103"/>
      <c r="CV31" s="1103"/>
      <c r="CW31" s="1104"/>
      <c r="CX31" s="1089" t="s">
        <v>913</v>
      </c>
      <c r="CY31" s="1090"/>
      <c r="CZ31" s="1090"/>
      <c r="DA31" s="1090"/>
      <c r="DB31" s="1090"/>
      <c r="DC31" s="1090"/>
      <c r="DD31" s="1090"/>
      <c r="DE31" s="1090"/>
      <c r="DF31" s="1090"/>
      <c r="DG31" s="1090"/>
      <c r="DH31" s="1090"/>
      <c r="DI31" s="1091"/>
      <c r="DJ31" s="1043">
        <v>1000020</v>
      </c>
      <c r="DK31" s="1044"/>
      <c r="DL31" s="1044"/>
      <c r="DM31" s="1044"/>
      <c r="DN31" s="1044"/>
      <c r="DO31" s="1044"/>
      <c r="DP31" s="1044"/>
      <c r="DQ31" s="1044"/>
      <c r="DR31" s="1044"/>
      <c r="DS31" s="1044"/>
      <c r="DT31" s="1044"/>
      <c r="DU31" s="1044"/>
      <c r="DV31" s="1044"/>
      <c r="DW31" s="1044"/>
      <c r="DX31" s="1045"/>
      <c r="DY31" s="1043">
        <v>548425</v>
      </c>
      <c r="DZ31" s="1044"/>
      <c r="EA31" s="1044"/>
      <c r="EB31" s="1044"/>
      <c r="EC31" s="1044"/>
      <c r="ED31" s="1044"/>
      <c r="EE31" s="1044"/>
      <c r="EF31" s="1044"/>
      <c r="EG31" s="1044"/>
      <c r="EH31" s="1044"/>
      <c r="EI31" s="1044"/>
      <c r="EJ31" s="1044"/>
      <c r="EK31" s="1044"/>
      <c r="EL31" s="1044"/>
      <c r="EM31" s="1045"/>
      <c r="EN31" s="1110">
        <v>472762</v>
      </c>
      <c r="EO31" s="1111"/>
      <c r="EP31" s="1111"/>
      <c r="EQ31" s="1111"/>
      <c r="ER31" s="1111"/>
      <c r="ES31" s="1111"/>
      <c r="ET31" s="1111"/>
      <c r="EU31" s="1111"/>
      <c r="EV31" s="1111"/>
      <c r="EW31" s="1111"/>
      <c r="EX31" s="1111"/>
      <c r="EY31" s="1111"/>
      <c r="EZ31" s="1111"/>
      <c r="FA31" s="1111"/>
      <c r="FB31" s="1112"/>
    </row>
    <row r="32" spans="1:158">
      <c r="B32" s="1089" t="s">
        <v>912</v>
      </c>
      <c r="C32" s="1102"/>
      <c r="D32" s="1102"/>
      <c r="E32" s="1102"/>
      <c r="F32" s="1102"/>
      <c r="G32" s="1102"/>
      <c r="H32" s="1102"/>
      <c r="I32" s="1102"/>
      <c r="J32" s="1102"/>
      <c r="K32" s="1102"/>
      <c r="L32" s="1102"/>
      <c r="M32" s="1102"/>
      <c r="N32" s="406"/>
      <c r="O32" s="1100" t="s">
        <v>102</v>
      </c>
      <c r="P32" s="1103"/>
      <c r="Q32" s="1103"/>
      <c r="R32" s="1103"/>
      <c r="S32" s="1103"/>
      <c r="T32" s="1103"/>
      <c r="U32" s="1103"/>
      <c r="V32" s="1103"/>
      <c r="W32" s="1103"/>
      <c r="X32" s="1103"/>
      <c r="Y32" s="1103"/>
      <c r="Z32" s="1103"/>
      <c r="AA32" s="1103"/>
      <c r="AB32" s="1103"/>
      <c r="AC32" s="1103"/>
      <c r="AD32" s="1103"/>
      <c r="AE32" s="1103"/>
      <c r="AF32" s="1103"/>
      <c r="AG32" s="1103"/>
      <c r="AH32" s="1103"/>
      <c r="AI32" s="1103"/>
      <c r="AJ32" s="1103"/>
      <c r="AK32" s="1103"/>
      <c r="AL32" s="1103"/>
      <c r="AM32" s="1103"/>
      <c r="AN32" s="1103"/>
      <c r="AO32" s="1103"/>
      <c r="AP32" s="1103"/>
      <c r="AQ32" s="1103"/>
      <c r="AR32" s="1103"/>
      <c r="AS32" s="1103"/>
      <c r="AT32" s="1103"/>
      <c r="AU32" s="1103"/>
      <c r="AV32" s="1103"/>
      <c r="AW32" s="1103"/>
      <c r="AX32" s="1103"/>
      <c r="AY32" s="1103"/>
      <c r="AZ32" s="1103"/>
      <c r="BA32" s="1103"/>
      <c r="BB32" s="1103"/>
      <c r="BC32" s="1103"/>
      <c r="BD32" s="1103"/>
      <c r="BE32" s="1103"/>
      <c r="BF32" s="1103"/>
      <c r="BG32" s="1103"/>
      <c r="BH32" s="1103"/>
      <c r="BI32" s="1103"/>
      <c r="BJ32" s="1103"/>
      <c r="BK32" s="1103"/>
      <c r="BL32" s="1103"/>
      <c r="BM32" s="1103"/>
      <c r="BN32" s="1103"/>
      <c r="BO32" s="1103"/>
      <c r="BP32" s="1103"/>
      <c r="BQ32" s="1103"/>
      <c r="BR32" s="1103"/>
      <c r="BS32" s="1103"/>
      <c r="BT32" s="1103"/>
      <c r="BU32" s="1103"/>
      <c r="BV32" s="1103"/>
      <c r="BW32" s="1103"/>
      <c r="BX32" s="1103"/>
      <c r="BY32" s="1103"/>
      <c r="BZ32" s="1103"/>
      <c r="CA32" s="1103"/>
      <c r="CB32" s="1103"/>
      <c r="CC32" s="1103"/>
      <c r="CD32" s="1103"/>
      <c r="CE32" s="1103"/>
      <c r="CF32" s="1103"/>
      <c r="CG32" s="1103"/>
      <c r="CH32" s="1103"/>
      <c r="CI32" s="1103"/>
      <c r="CJ32" s="1103"/>
      <c r="CK32" s="1103"/>
      <c r="CL32" s="1103"/>
      <c r="CM32" s="1103"/>
      <c r="CN32" s="1103"/>
      <c r="CO32" s="1103"/>
      <c r="CP32" s="1103"/>
      <c r="CQ32" s="1103"/>
      <c r="CR32" s="1103"/>
      <c r="CS32" s="1103"/>
      <c r="CT32" s="1103"/>
      <c r="CU32" s="1103"/>
      <c r="CV32" s="1103"/>
      <c r="CW32" s="1104"/>
      <c r="CX32" s="1089" t="s">
        <v>911</v>
      </c>
      <c r="CY32" s="1090"/>
      <c r="CZ32" s="1090"/>
      <c r="DA32" s="1090"/>
      <c r="DB32" s="1090"/>
      <c r="DC32" s="1090"/>
      <c r="DD32" s="1090"/>
      <c r="DE32" s="1090"/>
      <c r="DF32" s="1090"/>
      <c r="DG32" s="1090"/>
      <c r="DH32" s="1090"/>
      <c r="DI32" s="1091"/>
      <c r="DJ32" s="1043">
        <v>7275325</v>
      </c>
      <c r="DK32" s="1044"/>
      <c r="DL32" s="1044"/>
      <c r="DM32" s="1044"/>
      <c r="DN32" s="1044"/>
      <c r="DO32" s="1044"/>
      <c r="DP32" s="1044"/>
      <c r="DQ32" s="1044"/>
      <c r="DR32" s="1044"/>
      <c r="DS32" s="1044"/>
      <c r="DT32" s="1044"/>
      <c r="DU32" s="1044"/>
      <c r="DV32" s="1044"/>
      <c r="DW32" s="1044"/>
      <c r="DX32" s="1045"/>
      <c r="DY32" s="1043">
        <v>4443434</v>
      </c>
      <c r="DZ32" s="1044"/>
      <c r="EA32" s="1044"/>
      <c r="EB32" s="1044"/>
      <c r="EC32" s="1044"/>
      <c r="ED32" s="1044"/>
      <c r="EE32" s="1044"/>
      <c r="EF32" s="1044"/>
      <c r="EG32" s="1044"/>
      <c r="EH32" s="1044"/>
      <c r="EI32" s="1044"/>
      <c r="EJ32" s="1044"/>
      <c r="EK32" s="1044"/>
      <c r="EL32" s="1044"/>
      <c r="EM32" s="1045"/>
      <c r="EN32" s="1046">
        <v>2860952</v>
      </c>
      <c r="EO32" s="1047"/>
      <c r="EP32" s="1047"/>
      <c r="EQ32" s="1047"/>
      <c r="ER32" s="1047"/>
      <c r="ES32" s="1047"/>
      <c r="ET32" s="1047"/>
      <c r="EU32" s="1047"/>
      <c r="EV32" s="1047"/>
      <c r="EW32" s="1047"/>
      <c r="EX32" s="1047"/>
      <c r="EY32" s="1047"/>
      <c r="EZ32" s="1047"/>
      <c r="FA32" s="1047"/>
      <c r="FB32" s="1048"/>
    </row>
    <row r="33" spans="1:176" ht="12.75" customHeight="1">
      <c r="B33" s="1121" t="s">
        <v>1473</v>
      </c>
      <c r="C33" s="1122"/>
      <c r="D33" s="1122"/>
      <c r="E33" s="1122"/>
      <c r="F33" s="1122"/>
      <c r="G33" s="1122"/>
      <c r="H33" s="1122"/>
      <c r="I33" s="1122"/>
      <c r="J33" s="1122"/>
      <c r="K33" s="1122"/>
      <c r="L33" s="1122"/>
      <c r="M33" s="1123"/>
      <c r="N33" s="779"/>
      <c r="O33" s="1124" t="s">
        <v>1469</v>
      </c>
      <c r="P33" s="1125"/>
      <c r="Q33" s="1125"/>
      <c r="R33" s="1125"/>
      <c r="S33" s="1125"/>
      <c r="T33" s="1125"/>
      <c r="U33" s="1125"/>
      <c r="V33" s="1125"/>
      <c r="W33" s="1125"/>
      <c r="X33" s="1125"/>
      <c r="Y33" s="1125"/>
      <c r="Z33" s="1125"/>
      <c r="AA33" s="1125"/>
      <c r="AB33" s="1125"/>
      <c r="AC33" s="1125"/>
      <c r="AD33" s="1125"/>
      <c r="AE33" s="1125"/>
      <c r="AF33" s="1125"/>
      <c r="AG33" s="1125"/>
      <c r="AH33" s="1125"/>
      <c r="AI33" s="1125"/>
      <c r="AJ33" s="1125"/>
      <c r="AK33" s="1125"/>
      <c r="AL33" s="1125"/>
      <c r="AM33" s="1125"/>
      <c r="AN33" s="1125"/>
      <c r="AO33" s="1125"/>
      <c r="AP33" s="1125"/>
      <c r="AQ33" s="1125"/>
      <c r="AR33" s="1125"/>
      <c r="AS33" s="1125"/>
      <c r="AT33" s="1125"/>
      <c r="AU33" s="1125"/>
      <c r="AV33" s="1125"/>
      <c r="AW33" s="1125"/>
      <c r="AX33" s="1125"/>
      <c r="AY33" s="1125"/>
      <c r="AZ33" s="1125"/>
      <c r="BA33" s="1125"/>
      <c r="BB33" s="1125"/>
      <c r="BC33" s="1125"/>
      <c r="BD33" s="1125"/>
      <c r="BE33" s="1125"/>
      <c r="BF33" s="1125"/>
      <c r="BG33" s="1125"/>
      <c r="BH33" s="1125"/>
      <c r="BI33" s="1125"/>
      <c r="BJ33" s="1125"/>
      <c r="BK33" s="1125"/>
      <c r="BL33" s="1125"/>
      <c r="BM33" s="1125"/>
      <c r="BN33" s="1125"/>
      <c r="BO33" s="1125"/>
      <c r="BP33" s="1125"/>
      <c r="BQ33" s="1125"/>
      <c r="BR33" s="1125"/>
      <c r="BS33" s="1125"/>
      <c r="BT33" s="1125"/>
      <c r="BU33" s="1125"/>
      <c r="BV33" s="1125"/>
      <c r="BW33" s="1125"/>
      <c r="BX33" s="1125"/>
      <c r="BY33" s="1125"/>
      <c r="BZ33" s="1125"/>
      <c r="CA33" s="1125"/>
      <c r="CB33" s="1125"/>
      <c r="CC33" s="1125"/>
      <c r="CD33" s="1125"/>
      <c r="CE33" s="1125"/>
      <c r="CF33" s="1125"/>
      <c r="CG33" s="1125"/>
      <c r="CH33" s="1125"/>
      <c r="CI33" s="1125"/>
      <c r="CJ33" s="1125"/>
      <c r="CK33" s="1125"/>
      <c r="CL33" s="1125"/>
      <c r="CM33" s="1125"/>
      <c r="CN33" s="1125"/>
      <c r="CO33" s="1125"/>
      <c r="CP33" s="1125"/>
      <c r="CQ33" s="1125"/>
      <c r="CR33" s="1125"/>
      <c r="CS33" s="1125"/>
      <c r="CT33" s="1125"/>
      <c r="CU33" s="1125"/>
      <c r="CV33" s="1125"/>
      <c r="CW33" s="1126"/>
      <c r="CX33" s="1121" t="s">
        <v>1381</v>
      </c>
      <c r="CY33" s="1122"/>
      <c r="CZ33" s="1122"/>
      <c r="DA33" s="1122"/>
      <c r="DB33" s="1122"/>
      <c r="DC33" s="1122"/>
      <c r="DD33" s="1122"/>
      <c r="DE33" s="1122"/>
      <c r="DF33" s="1122"/>
      <c r="DG33" s="1122"/>
      <c r="DH33" s="1122"/>
      <c r="DI33" s="1123"/>
      <c r="DJ33" s="1036">
        <v>44377</v>
      </c>
      <c r="DK33" s="1127"/>
      <c r="DL33" s="1127"/>
      <c r="DM33" s="1127"/>
      <c r="DN33" s="1127"/>
      <c r="DO33" s="1127"/>
      <c r="DP33" s="1127"/>
      <c r="DQ33" s="1127"/>
      <c r="DR33" s="1127"/>
      <c r="DS33" s="1127"/>
      <c r="DT33" s="1127"/>
      <c r="DU33" s="1127"/>
      <c r="DV33" s="1127"/>
      <c r="DW33" s="1127"/>
      <c r="DX33" s="1128"/>
      <c r="DY33" s="1036">
        <v>39796</v>
      </c>
      <c r="DZ33" s="1127"/>
      <c r="EA33" s="1127"/>
      <c r="EB33" s="1127"/>
      <c r="EC33" s="1127"/>
      <c r="ED33" s="1127"/>
      <c r="EE33" s="1127"/>
      <c r="EF33" s="1127"/>
      <c r="EG33" s="1127"/>
      <c r="EH33" s="1127"/>
      <c r="EI33" s="1127"/>
      <c r="EJ33" s="1127"/>
      <c r="EK33" s="1127"/>
      <c r="EL33" s="1127"/>
      <c r="EM33" s="1128"/>
      <c r="EN33" s="1037">
        <v>55221</v>
      </c>
      <c r="EO33" s="1127"/>
      <c r="EP33" s="1127"/>
      <c r="EQ33" s="1127"/>
      <c r="ER33" s="1127"/>
      <c r="ES33" s="1127"/>
      <c r="ET33" s="1127"/>
      <c r="EU33" s="1127"/>
      <c r="EV33" s="1127"/>
      <c r="EW33" s="1127"/>
      <c r="EX33" s="1127"/>
      <c r="EY33" s="1127"/>
      <c r="EZ33" s="1127"/>
      <c r="FA33" s="1127"/>
      <c r="FB33" s="1128"/>
      <c r="FC33" s="1"/>
    </row>
    <row r="34" spans="1:176">
      <c r="B34" s="1089"/>
      <c r="C34" s="1090"/>
      <c r="D34" s="1090"/>
      <c r="E34" s="1090"/>
      <c r="F34" s="1090"/>
      <c r="G34" s="1090"/>
      <c r="H34" s="1090"/>
      <c r="I34" s="1090"/>
      <c r="J34" s="1090"/>
      <c r="K34" s="1090"/>
      <c r="L34" s="1090"/>
      <c r="M34" s="1091"/>
      <c r="N34" s="426"/>
      <c r="O34" s="1092"/>
      <c r="P34" s="1092"/>
      <c r="Q34" s="1092"/>
      <c r="R34" s="1092"/>
      <c r="S34" s="1092"/>
      <c r="T34" s="1092"/>
      <c r="U34" s="1092"/>
      <c r="V34" s="1092"/>
      <c r="W34" s="1092"/>
      <c r="X34" s="1092"/>
      <c r="Y34" s="1092"/>
      <c r="Z34" s="1092"/>
      <c r="AA34" s="1092"/>
      <c r="AB34" s="1092"/>
      <c r="AC34" s="1092"/>
      <c r="AD34" s="1092"/>
      <c r="AE34" s="1092"/>
      <c r="AF34" s="1092"/>
      <c r="AG34" s="1092"/>
      <c r="AH34" s="1092"/>
      <c r="AI34" s="1092"/>
      <c r="AJ34" s="1092"/>
      <c r="AK34" s="1092"/>
      <c r="AL34" s="1092"/>
      <c r="AM34" s="1092"/>
      <c r="AN34" s="1092"/>
      <c r="AO34" s="1092"/>
      <c r="AP34" s="1092"/>
      <c r="AQ34" s="1092"/>
      <c r="AR34" s="1092"/>
      <c r="AS34" s="1092"/>
      <c r="AT34" s="1092"/>
      <c r="AU34" s="1092"/>
      <c r="AV34" s="1092"/>
      <c r="AW34" s="1092"/>
      <c r="AX34" s="1092"/>
      <c r="AY34" s="1092"/>
      <c r="AZ34" s="1092"/>
      <c r="BA34" s="1092"/>
      <c r="BB34" s="1092"/>
      <c r="BC34" s="1092"/>
      <c r="BD34" s="1092"/>
      <c r="BE34" s="1092"/>
      <c r="BF34" s="1092"/>
      <c r="BG34" s="1092"/>
      <c r="BH34" s="1092"/>
      <c r="BI34" s="1092"/>
      <c r="BJ34" s="1092"/>
      <c r="BK34" s="1092"/>
      <c r="BL34" s="1092"/>
      <c r="BM34" s="1092"/>
      <c r="BN34" s="1092"/>
      <c r="BO34" s="1092"/>
      <c r="BP34" s="1092"/>
      <c r="BQ34" s="1092"/>
      <c r="BR34" s="1092"/>
      <c r="BS34" s="1092"/>
      <c r="BT34" s="1092"/>
      <c r="BU34" s="1092"/>
      <c r="BV34" s="1092"/>
      <c r="BW34" s="1092"/>
      <c r="BX34" s="1092"/>
      <c r="BY34" s="1092"/>
      <c r="BZ34" s="1092"/>
      <c r="CA34" s="1092"/>
      <c r="CB34" s="1092"/>
      <c r="CC34" s="1092"/>
      <c r="CD34" s="1092"/>
      <c r="CE34" s="1092"/>
      <c r="CF34" s="1092"/>
      <c r="CG34" s="1092"/>
      <c r="CH34" s="1092"/>
      <c r="CI34" s="1092"/>
      <c r="CJ34" s="1092"/>
      <c r="CK34" s="1092"/>
      <c r="CL34" s="1092"/>
      <c r="CM34" s="1092"/>
      <c r="CN34" s="1092"/>
      <c r="CO34" s="1092"/>
      <c r="CP34" s="1092"/>
      <c r="CQ34" s="1092"/>
      <c r="CR34" s="1092"/>
      <c r="CS34" s="1092"/>
      <c r="CT34" s="1092"/>
      <c r="CU34" s="1092"/>
      <c r="CV34" s="1092"/>
      <c r="CW34" s="1093"/>
      <c r="CX34" s="1089"/>
      <c r="CY34" s="1090"/>
      <c r="CZ34" s="1090"/>
      <c r="DA34" s="1090"/>
      <c r="DB34" s="1090"/>
      <c r="DC34" s="1090"/>
      <c r="DD34" s="1090"/>
      <c r="DE34" s="1090"/>
      <c r="DF34" s="1090"/>
      <c r="DG34" s="1090"/>
      <c r="DH34" s="1090"/>
      <c r="DI34" s="1091"/>
      <c r="DJ34" s="1113"/>
      <c r="DK34" s="1044"/>
      <c r="DL34" s="1044"/>
      <c r="DM34" s="1044"/>
      <c r="DN34" s="1044"/>
      <c r="DO34" s="1044"/>
      <c r="DP34" s="1044"/>
      <c r="DQ34" s="1044"/>
      <c r="DR34" s="1044"/>
      <c r="DS34" s="1044"/>
      <c r="DT34" s="1044"/>
      <c r="DU34" s="1044"/>
      <c r="DV34" s="1044"/>
      <c r="DW34" s="1044"/>
      <c r="DX34" s="1114"/>
      <c r="DY34" s="1043"/>
      <c r="DZ34" s="1044"/>
      <c r="EA34" s="1044"/>
      <c r="EB34" s="1044"/>
      <c r="EC34" s="1044"/>
      <c r="ED34" s="1044"/>
      <c r="EE34" s="1044"/>
      <c r="EF34" s="1044"/>
      <c r="EG34" s="1044"/>
      <c r="EH34" s="1044"/>
      <c r="EI34" s="1044"/>
      <c r="EJ34" s="1044"/>
      <c r="EK34" s="1044"/>
      <c r="EL34" s="1044"/>
      <c r="EM34" s="1045"/>
      <c r="EN34" s="1046"/>
      <c r="EO34" s="1047"/>
      <c r="EP34" s="1047"/>
      <c r="EQ34" s="1047"/>
      <c r="ER34" s="1047"/>
      <c r="ES34" s="1047"/>
      <c r="ET34" s="1047"/>
      <c r="EU34" s="1047"/>
      <c r="EV34" s="1047"/>
      <c r="EW34" s="1047"/>
      <c r="EX34" s="1047"/>
      <c r="EY34" s="1047"/>
      <c r="EZ34" s="1047"/>
      <c r="FA34" s="1047"/>
      <c r="FB34" s="1048"/>
    </row>
    <row r="35" spans="1:176">
      <c r="B35" s="1089" t="s">
        <v>910</v>
      </c>
      <c r="C35" s="1090"/>
      <c r="D35" s="1090"/>
      <c r="E35" s="1090"/>
      <c r="F35" s="1090"/>
      <c r="G35" s="1090"/>
      <c r="H35" s="1090"/>
      <c r="I35" s="1090"/>
      <c r="J35" s="1090"/>
      <c r="K35" s="1090"/>
      <c r="L35" s="1090"/>
      <c r="M35" s="1090"/>
      <c r="N35" s="406"/>
      <c r="O35" s="1100" t="s">
        <v>606</v>
      </c>
      <c r="P35" s="1100"/>
      <c r="Q35" s="1100"/>
      <c r="R35" s="1100"/>
      <c r="S35" s="1100"/>
      <c r="T35" s="1100"/>
      <c r="U35" s="1100"/>
      <c r="V35" s="1100"/>
      <c r="W35" s="1100"/>
      <c r="X35" s="1100"/>
      <c r="Y35" s="1100"/>
      <c r="Z35" s="1100"/>
      <c r="AA35" s="1100"/>
      <c r="AB35" s="1100"/>
      <c r="AC35" s="1100"/>
      <c r="AD35" s="1100"/>
      <c r="AE35" s="1100"/>
      <c r="AF35" s="1100"/>
      <c r="AG35" s="1100"/>
      <c r="AH35" s="1100"/>
      <c r="AI35" s="1100"/>
      <c r="AJ35" s="1100"/>
      <c r="AK35" s="1100"/>
      <c r="AL35" s="1100"/>
      <c r="AM35" s="1100"/>
      <c r="AN35" s="1100"/>
      <c r="AO35" s="1100"/>
      <c r="AP35" s="1100"/>
      <c r="AQ35" s="1100"/>
      <c r="AR35" s="1100"/>
      <c r="AS35" s="1100"/>
      <c r="AT35" s="1100"/>
      <c r="AU35" s="1100"/>
      <c r="AV35" s="1100"/>
      <c r="AW35" s="1100"/>
      <c r="AX35" s="1100"/>
      <c r="AY35" s="1100"/>
      <c r="AZ35" s="1100"/>
      <c r="BA35" s="1100"/>
      <c r="BB35" s="1100"/>
      <c r="BC35" s="1100"/>
      <c r="BD35" s="1100"/>
      <c r="BE35" s="1100"/>
      <c r="BF35" s="1100"/>
      <c r="BG35" s="1100"/>
      <c r="BH35" s="1100"/>
      <c r="BI35" s="1100"/>
      <c r="BJ35" s="1100"/>
      <c r="BK35" s="1100"/>
      <c r="BL35" s="1100"/>
      <c r="BM35" s="1100"/>
      <c r="BN35" s="1100"/>
      <c r="BO35" s="1100"/>
      <c r="BP35" s="1100"/>
      <c r="BQ35" s="1100"/>
      <c r="BR35" s="1100"/>
      <c r="BS35" s="1100"/>
      <c r="BT35" s="1100"/>
      <c r="BU35" s="1100"/>
      <c r="BV35" s="1100"/>
      <c r="BW35" s="1100"/>
      <c r="BX35" s="1100"/>
      <c r="BY35" s="1100"/>
      <c r="BZ35" s="1100"/>
      <c r="CA35" s="1100"/>
      <c r="CB35" s="1100"/>
      <c r="CC35" s="1100"/>
      <c r="CD35" s="1100"/>
      <c r="CE35" s="1100"/>
      <c r="CF35" s="1100"/>
      <c r="CG35" s="1100"/>
      <c r="CH35" s="1100"/>
      <c r="CI35" s="1100"/>
      <c r="CJ35" s="1100"/>
      <c r="CK35" s="1100"/>
      <c r="CL35" s="1100"/>
      <c r="CM35" s="1100"/>
      <c r="CN35" s="1100"/>
      <c r="CO35" s="1100"/>
      <c r="CP35" s="1100"/>
      <c r="CQ35" s="1100"/>
      <c r="CR35" s="1100"/>
      <c r="CS35" s="1100"/>
      <c r="CT35" s="1100"/>
      <c r="CU35" s="1100"/>
      <c r="CV35" s="1100"/>
      <c r="CW35" s="1101"/>
      <c r="CX35" s="1102" t="s">
        <v>605</v>
      </c>
      <c r="CY35" s="1102"/>
      <c r="CZ35" s="1102"/>
      <c r="DA35" s="1102"/>
      <c r="DB35" s="1102"/>
      <c r="DC35" s="1102"/>
      <c r="DD35" s="1102"/>
      <c r="DE35" s="1102"/>
      <c r="DF35" s="1102"/>
      <c r="DG35" s="1102"/>
      <c r="DH35" s="1102"/>
      <c r="DI35" s="1105"/>
      <c r="DJ35" s="1115">
        <f>SUM(DJ36:DX37)</f>
        <v>0</v>
      </c>
      <c r="DK35" s="1130"/>
      <c r="DL35" s="1130"/>
      <c r="DM35" s="1130"/>
      <c r="DN35" s="1130"/>
      <c r="DO35" s="1130"/>
      <c r="DP35" s="1130"/>
      <c r="DQ35" s="1130"/>
      <c r="DR35" s="1130"/>
      <c r="DS35" s="1130"/>
      <c r="DT35" s="1130"/>
      <c r="DU35" s="1130"/>
      <c r="DV35" s="1130"/>
      <c r="DW35" s="1130"/>
      <c r="DX35" s="1131"/>
      <c r="DY35" s="1115">
        <f>SUM(DY36:EM37)</f>
        <v>0</v>
      </c>
      <c r="DZ35" s="1116"/>
      <c r="EA35" s="1116"/>
      <c r="EB35" s="1116"/>
      <c r="EC35" s="1116"/>
      <c r="ED35" s="1116"/>
      <c r="EE35" s="1116"/>
      <c r="EF35" s="1116"/>
      <c r="EG35" s="1116"/>
      <c r="EH35" s="1116"/>
      <c r="EI35" s="1116"/>
      <c r="EJ35" s="1116"/>
      <c r="EK35" s="1116"/>
      <c r="EL35" s="1116"/>
      <c r="EM35" s="1117"/>
      <c r="EN35" s="1118">
        <f>SUM(EN36:FB37)</f>
        <v>0</v>
      </c>
      <c r="EO35" s="1119"/>
      <c r="EP35" s="1119"/>
      <c r="EQ35" s="1119"/>
      <c r="ER35" s="1119"/>
      <c r="ES35" s="1119"/>
      <c r="ET35" s="1119"/>
      <c r="EU35" s="1119"/>
      <c r="EV35" s="1119"/>
      <c r="EW35" s="1119"/>
      <c r="EX35" s="1119"/>
      <c r="EY35" s="1119"/>
      <c r="EZ35" s="1119"/>
      <c r="FA35" s="1119"/>
      <c r="FB35" s="1120"/>
    </row>
    <row r="36" spans="1:176">
      <c r="B36" s="1089"/>
      <c r="C36" s="1090"/>
      <c r="D36" s="1090"/>
      <c r="E36" s="1090"/>
      <c r="F36" s="1090"/>
      <c r="G36" s="1090"/>
      <c r="H36" s="1090"/>
      <c r="I36" s="1090"/>
      <c r="J36" s="1090"/>
      <c r="K36" s="1090"/>
      <c r="L36" s="1090"/>
      <c r="M36" s="1090"/>
      <c r="N36" s="1129" t="s">
        <v>909</v>
      </c>
      <c r="O36" s="1100"/>
      <c r="P36" s="1100"/>
      <c r="Q36" s="1100"/>
      <c r="R36" s="1100"/>
      <c r="S36" s="1100"/>
      <c r="T36" s="1100"/>
      <c r="U36" s="1100"/>
      <c r="V36" s="1100"/>
      <c r="W36" s="1100"/>
      <c r="X36" s="1100"/>
      <c r="Y36" s="1100"/>
      <c r="Z36" s="1100"/>
      <c r="AA36" s="1100"/>
      <c r="AB36" s="1100"/>
      <c r="AC36" s="1100"/>
      <c r="AD36" s="1100"/>
      <c r="AE36" s="1100"/>
      <c r="AF36" s="1100"/>
      <c r="AG36" s="1100"/>
      <c r="AH36" s="1100"/>
      <c r="AI36" s="1100"/>
      <c r="AJ36" s="1100"/>
      <c r="AK36" s="1100"/>
      <c r="AL36" s="1100"/>
      <c r="AM36" s="1100"/>
      <c r="AN36" s="1100"/>
      <c r="AO36" s="1100"/>
      <c r="AP36" s="1100"/>
      <c r="AQ36" s="1100"/>
      <c r="AR36" s="1100"/>
      <c r="AS36" s="1100"/>
      <c r="AT36" s="1100"/>
      <c r="AU36" s="1100"/>
      <c r="AV36" s="1100"/>
      <c r="AW36" s="1100"/>
      <c r="AX36" s="1100"/>
      <c r="AY36" s="1100"/>
      <c r="AZ36" s="1100"/>
      <c r="BA36" s="1100"/>
      <c r="BB36" s="1100"/>
      <c r="BC36" s="1100"/>
      <c r="BD36" s="1100"/>
      <c r="BE36" s="1100"/>
      <c r="BF36" s="1100"/>
      <c r="BG36" s="1100"/>
      <c r="BH36" s="1100"/>
      <c r="BI36" s="1100"/>
      <c r="BJ36" s="1100"/>
      <c r="BK36" s="1100"/>
      <c r="BL36" s="1100"/>
      <c r="BM36" s="1100"/>
      <c r="BN36" s="1100"/>
      <c r="BO36" s="1100"/>
      <c r="BP36" s="1100"/>
      <c r="BQ36" s="1100"/>
      <c r="BR36" s="1100"/>
      <c r="BS36" s="1100"/>
      <c r="BT36" s="1100"/>
      <c r="BU36" s="1100"/>
      <c r="BV36" s="1100"/>
      <c r="BW36" s="1100"/>
      <c r="BX36" s="1100"/>
      <c r="BY36" s="1100"/>
      <c r="BZ36" s="1100"/>
      <c r="CA36" s="1100"/>
      <c r="CB36" s="1100"/>
      <c r="CC36" s="1100"/>
      <c r="CD36" s="1100"/>
      <c r="CE36" s="1100"/>
      <c r="CF36" s="1100"/>
      <c r="CG36" s="1100"/>
      <c r="CH36" s="1100"/>
      <c r="CI36" s="1100"/>
      <c r="CJ36" s="1100"/>
      <c r="CK36" s="1100"/>
      <c r="CL36" s="1100"/>
      <c r="CM36" s="1100"/>
      <c r="CN36" s="1100"/>
      <c r="CO36" s="1100"/>
      <c r="CP36" s="1100"/>
      <c r="CQ36" s="1100"/>
      <c r="CR36" s="1100"/>
      <c r="CS36" s="1100"/>
      <c r="CT36" s="1100"/>
      <c r="CU36" s="1100"/>
      <c r="CV36" s="1100"/>
      <c r="CW36" s="1104"/>
      <c r="CX36" s="1102" t="s">
        <v>908</v>
      </c>
      <c r="CY36" s="1090"/>
      <c r="CZ36" s="1090"/>
      <c r="DA36" s="1090"/>
      <c r="DB36" s="1090"/>
      <c r="DC36" s="1090"/>
      <c r="DD36" s="1090"/>
      <c r="DE36" s="1090"/>
      <c r="DF36" s="1090"/>
      <c r="DG36" s="1090"/>
      <c r="DH36" s="1090"/>
      <c r="DI36" s="1091"/>
      <c r="DJ36" s="1113">
        <v>0</v>
      </c>
      <c r="DK36" s="1044"/>
      <c r="DL36" s="1044"/>
      <c r="DM36" s="1044"/>
      <c r="DN36" s="1044"/>
      <c r="DO36" s="1044"/>
      <c r="DP36" s="1044"/>
      <c r="DQ36" s="1044"/>
      <c r="DR36" s="1044"/>
      <c r="DS36" s="1044"/>
      <c r="DT36" s="1044"/>
      <c r="DU36" s="1044"/>
      <c r="DV36" s="1044"/>
      <c r="DW36" s="1044"/>
      <c r="DX36" s="1114"/>
      <c r="DY36" s="1043">
        <v>0</v>
      </c>
      <c r="DZ36" s="1044"/>
      <c r="EA36" s="1044"/>
      <c r="EB36" s="1044"/>
      <c r="EC36" s="1044"/>
      <c r="ED36" s="1044"/>
      <c r="EE36" s="1044"/>
      <c r="EF36" s="1044"/>
      <c r="EG36" s="1044"/>
      <c r="EH36" s="1044"/>
      <c r="EI36" s="1044"/>
      <c r="EJ36" s="1044"/>
      <c r="EK36" s="1044"/>
      <c r="EL36" s="1044"/>
      <c r="EM36" s="1045"/>
      <c r="EN36" s="1046">
        <v>0</v>
      </c>
      <c r="EO36" s="1047"/>
      <c r="EP36" s="1047"/>
      <c r="EQ36" s="1047"/>
      <c r="ER36" s="1047"/>
      <c r="ES36" s="1047"/>
      <c r="ET36" s="1047"/>
      <c r="EU36" s="1047"/>
      <c r="EV36" s="1047"/>
      <c r="EW36" s="1047"/>
      <c r="EX36" s="1047"/>
      <c r="EY36" s="1047"/>
      <c r="EZ36" s="1047"/>
      <c r="FA36" s="1047"/>
      <c r="FB36" s="1048"/>
    </row>
    <row r="37" spans="1:176">
      <c r="B37" s="1089"/>
      <c r="C37" s="1090"/>
      <c r="D37" s="1090"/>
      <c r="E37" s="1090"/>
      <c r="F37" s="1090"/>
      <c r="G37" s="1090"/>
      <c r="H37" s="1090"/>
      <c r="I37" s="1090"/>
      <c r="J37" s="1090"/>
      <c r="K37" s="1090"/>
      <c r="L37" s="1090"/>
      <c r="M37" s="1090"/>
      <c r="N37" s="1129" t="s">
        <v>907</v>
      </c>
      <c r="O37" s="1100"/>
      <c r="P37" s="1100"/>
      <c r="Q37" s="1100"/>
      <c r="R37" s="1100"/>
      <c r="S37" s="1100"/>
      <c r="T37" s="1100"/>
      <c r="U37" s="1100"/>
      <c r="V37" s="1100"/>
      <c r="W37" s="1100"/>
      <c r="X37" s="1100"/>
      <c r="Y37" s="1100"/>
      <c r="Z37" s="1100"/>
      <c r="AA37" s="1100"/>
      <c r="AB37" s="1100"/>
      <c r="AC37" s="1100"/>
      <c r="AD37" s="1100"/>
      <c r="AE37" s="1100"/>
      <c r="AF37" s="1100"/>
      <c r="AG37" s="1100"/>
      <c r="AH37" s="1100"/>
      <c r="AI37" s="1100"/>
      <c r="AJ37" s="1100"/>
      <c r="AK37" s="1100"/>
      <c r="AL37" s="1100"/>
      <c r="AM37" s="1100"/>
      <c r="AN37" s="1100"/>
      <c r="AO37" s="1100"/>
      <c r="AP37" s="1100"/>
      <c r="AQ37" s="1100"/>
      <c r="AR37" s="1100"/>
      <c r="AS37" s="1100"/>
      <c r="AT37" s="1100"/>
      <c r="AU37" s="1100"/>
      <c r="AV37" s="1100"/>
      <c r="AW37" s="1100"/>
      <c r="AX37" s="1100"/>
      <c r="AY37" s="1100"/>
      <c r="AZ37" s="1100"/>
      <c r="BA37" s="1100"/>
      <c r="BB37" s="1100"/>
      <c r="BC37" s="1100"/>
      <c r="BD37" s="1100"/>
      <c r="BE37" s="1100"/>
      <c r="BF37" s="1100"/>
      <c r="BG37" s="1100"/>
      <c r="BH37" s="1100"/>
      <c r="BI37" s="1100"/>
      <c r="BJ37" s="1100"/>
      <c r="BK37" s="1100"/>
      <c r="BL37" s="1100"/>
      <c r="BM37" s="1100"/>
      <c r="BN37" s="1100"/>
      <c r="BO37" s="1100"/>
      <c r="BP37" s="1100"/>
      <c r="BQ37" s="1100"/>
      <c r="BR37" s="1100"/>
      <c r="BS37" s="1100"/>
      <c r="BT37" s="1100"/>
      <c r="BU37" s="1100"/>
      <c r="BV37" s="1100"/>
      <c r="BW37" s="1100"/>
      <c r="BX37" s="1100"/>
      <c r="BY37" s="1100"/>
      <c r="BZ37" s="1100"/>
      <c r="CA37" s="1100"/>
      <c r="CB37" s="1100"/>
      <c r="CC37" s="1100"/>
      <c r="CD37" s="1100"/>
      <c r="CE37" s="1100"/>
      <c r="CF37" s="1100"/>
      <c r="CG37" s="1100"/>
      <c r="CH37" s="1100"/>
      <c r="CI37" s="1100"/>
      <c r="CJ37" s="1100"/>
      <c r="CK37" s="1100"/>
      <c r="CL37" s="1100"/>
      <c r="CM37" s="1100"/>
      <c r="CN37" s="1100"/>
      <c r="CO37" s="1100"/>
      <c r="CP37" s="1100"/>
      <c r="CQ37" s="1100"/>
      <c r="CR37" s="1100"/>
      <c r="CS37" s="1100"/>
      <c r="CT37" s="1100"/>
      <c r="CU37" s="1100"/>
      <c r="CV37" s="1100"/>
      <c r="CW37" s="1104"/>
      <c r="CX37" s="1102" t="s">
        <v>906</v>
      </c>
      <c r="CY37" s="1090"/>
      <c r="CZ37" s="1090"/>
      <c r="DA37" s="1090"/>
      <c r="DB37" s="1090"/>
      <c r="DC37" s="1090"/>
      <c r="DD37" s="1090"/>
      <c r="DE37" s="1090"/>
      <c r="DF37" s="1090"/>
      <c r="DG37" s="1090"/>
      <c r="DH37" s="1090"/>
      <c r="DI37" s="1091"/>
      <c r="DJ37" s="1113">
        <v>0</v>
      </c>
      <c r="DK37" s="1044"/>
      <c r="DL37" s="1044"/>
      <c r="DM37" s="1044"/>
      <c r="DN37" s="1044"/>
      <c r="DO37" s="1044"/>
      <c r="DP37" s="1044"/>
      <c r="DQ37" s="1044"/>
      <c r="DR37" s="1044"/>
      <c r="DS37" s="1044"/>
      <c r="DT37" s="1044"/>
      <c r="DU37" s="1044"/>
      <c r="DV37" s="1044"/>
      <c r="DW37" s="1044"/>
      <c r="DX37" s="1114"/>
      <c r="DY37" s="1049">
        <v>0</v>
      </c>
      <c r="DZ37" s="1050"/>
      <c r="EA37" s="1050"/>
      <c r="EB37" s="1050"/>
      <c r="EC37" s="1050"/>
      <c r="ED37" s="1050"/>
      <c r="EE37" s="1050"/>
      <c r="EF37" s="1050"/>
      <c r="EG37" s="1050"/>
      <c r="EH37" s="1050"/>
      <c r="EI37" s="1050"/>
      <c r="EJ37" s="1050"/>
      <c r="EK37" s="1050"/>
      <c r="EL37" s="1050"/>
      <c r="EM37" s="1051"/>
      <c r="EN37" s="1046">
        <v>0</v>
      </c>
      <c r="EO37" s="1047"/>
      <c r="EP37" s="1047"/>
      <c r="EQ37" s="1047"/>
      <c r="ER37" s="1047"/>
      <c r="ES37" s="1047"/>
      <c r="ET37" s="1047"/>
      <c r="EU37" s="1047"/>
      <c r="EV37" s="1047"/>
      <c r="EW37" s="1047"/>
      <c r="EX37" s="1047"/>
      <c r="EY37" s="1047"/>
      <c r="EZ37" s="1047"/>
      <c r="FA37" s="1047"/>
      <c r="FB37" s="1048"/>
    </row>
    <row r="38" spans="1:176">
      <c r="B38" s="1089"/>
      <c r="C38" s="1090"/>
      <c r="D38" s="1090"/>
      <c r="E38" s="1090"/>
      <c r="F38" s="1090"/>
      <c r="G38" s="1090"/>
      <c r="H38" s="1090"/>
      <c r="I38" s="1090"/>
      <c r="J38" s="1090"/>
      <c r="K38" s="1090"/>
      <c r="L38" s="1090"/>
      <c r="M38" s="1091"/>
      <c r="N38" s="426"/>
      <c r="O38" s="1092"/>
      <c r="P38" s="1092"/>
      <c r="Q38" s="1092"/>
      <c r="R38" s="1092"/>
      <c r="S38" s="1092"/>
      <c r="T38" s="1092"/>
      <c r="U38" s="1092"/>
      <c r="V38" s="1092"/>
      <c r="W38" s="1092"/>
      <c r="X38" s="1092"/>
      <c r="Y38" s="1092"/>
      <c r="Z38" s="1092"/>
      <c r="AA38" s="1092"/>
      <c r="AB38" s="1092"/>
      <c r="AC38" s="1092"/>
      <c r="AD38" s="1092"/>
      <c r="AE38" s="1092"/>
      <c r="AF38" s="1092"/>
      <c r="AG38" s="1092"/>
      <c r="AH38" s="1092"/>
      <c r="AI38" s="1092"/>
      <c r="AJ38" s="1092"/>
      <c r="AK38" s="1092"/>
      <c r="AL38" s="1092"/>
      <c r="AM38" s="1092"/>
      <c r="AN38" s="1092"/>
      <c r="AO38" s="1092"/>
      <c r="AP38" s="1092"/>
      <c r="AQ38" s="1092"/>
      <c r="AR38" s="1092"/>
      <c r="AS38" s="1092"/>
      <c r="AT38" s="1092"/>
      <c r="AU38" s="1092"/>
      <c r="AV38" s="1092"/>
      <c r="AW38" s="1092"/>
      <c r="AX38" s="1092"/>
      <c r="AY38" s="1092"/>
      <c r="AZ38" s="1092"/>
      <c r="BA38" s="1092"/>
      <c r="BB38" s="1092"/>
      <c r="BC38" s="1092"/>
      <c r="BD38" s="1092"/>
      <c r="BE38" s="1092"/>
      <c r="BF38" s="1092"/>
      <c r="BG38" s="1092"/>
      <c r="BH38" s="1092"/>
      <c r="BI38" s="1092"/>
      <c r="BJ38" s="1092"/>
      <c r="BK38" s="1092"/>
      <c r="BL38" s="1092"/>
      <c r="BM38" s="1092"/>
      <c r="BN38" s="1092"/>
      <c r="BO38" s="1092"/>
      <c r="BP38" s="1092"/>
      <c r="BQ38" s="1092"/>
      <c r="BR38" s="1092"/>
      <c r="BS38" s="1092"/>
      <c r="BT38" s="1092"/>
      <c r="BU38" s="1092"/>
      <c r="BV38" s="1092"/>
      <c r="BW38" s="1092"/>
      <c r="BX38" s="1092"/>
      <c r="BY38" s="1092"/>
      <c r="BZ38" s="1092"/>
      <c r="CA38" s="1092"/>
      <c r="CB38" s="1092"/>
      <c r="CC38" s="1092"/>
      <c r="CD38" s="1092"/>
      <c r="CE38" s="1092"/>
      <c r="CF38" s="1092"/>
      <c r="CG38" s="1092"/>
      <c r="CH38" s="1092"/>
      <c r="CI38" s="1092"/>
      <c r="CJ38" s="1092"/>
      <c r="CK38" s="1092"/>
      <c r="CL38" s="1092"/>
      <c r="CM38" s="1092"/>
      <c r="CN38" s="1092"/>
      <c r="CO38" s="1092"/>
      <c r="CP38" s="1092"/>
      <c r="CQ38" s="1092"/>
      <c r="CR38" s="1092"/>
      <c r="CS38" s="1092"/>
      <c r="CT38" s="1092"/>
      <c r="CU38" s="1092"/>
      <c r="CV38" s="1092"/>
      <c r="CW38" s="1093"/>
      <c r="CX38" s="1089"/>
      <c r="CY38" s="1090"/>
      <c r="CZ38" s="1090"/>
      <c r="DA38" s="1090"/>
      <c r="DB38" s="1090"/>
      <c r="DC38" s="1090"/>
      <c r="DD38" s="1090"/>
      <c r="DE38" s="1090"/>
      <c r="DF38" s="1090"/>
      <c r="DG38" s="1090"/>
      <c r="DH38" s="1090"/>
      <c r="DI38" s="1091"/>
      <c r="DJ38" s="1113"/>
      <c r="DK38" s="1044"/>
      <c r="DL38" s="1044"/>
      <c r="DM38" s="1044"/>
      <c r="DN38" s="1044"/>
      <c r="DO38" s="1044"/>
      <c r="DP38" s="1044"/>
      <c r="DQ38" s="1044"/>
      <c r="DR38" s="1044"/>
      <c r="DS38" s="1044"/>
      <c r="DT38" s="1044"/>
      <c r="DU38" s="1044"/>
      <c r="DV38" s="1044"/>
      <c r="DW38" s="1044"/>
      <c r="DX38" s="1114"/>
      <c r="DY38" s="1043"/>
      <c r="DZ38" s="1044"/>
      <c r="EA38" s="1044"/>
      <c r="EB38" s="1044"/>
      <c r="EC38" s="1044"/>
      <c r="ED38" s="1044"/>
      <c r="EE38" s="1044"/>
      <c r="EF38" s="1044"/>
      <c r="EG38" s="1044"/>
      <c r="EH38" s="1044"/>
      <c r="EI38" s="1044"/>
      <c r="EJ38" s="1044"/>
      <c r="EK38" s="1044"/>
      <c r="EL38" s="1044"/>
      <c r="EM38" s="1045"/>
      <c r="EN38" s="1046"/>
      <c r="EO38" s="1047"/>
      <c r="EP38" s="1047"/>
      <c r="EQ38" s="1047"/>
      <c r="ER38" s="1047"/>
      <c r="ES38" s="1047"/>
      <c r="ET38" s="1047"/>
      <c r="EU38" s="1047"/>
      <c r="EV38" s="1047"/>
      <c r="EW38" s="1047"/>
      <c r="EX38" s="1047"/>
      <c r="EY38" s="1047"/>
      <c r="EZ38" s="1047"/>
      <c r="FA38" s="1047"/>
      <c r="FB38" s="1048"/>
    </row>
    <row r="39" spans="1:176">
      <c r="B39" s="1089" t="s">
        <v>932</v>
      </c>
      <c r="C39" s="1102"/>
      <c r="D39" s="1102"/>
      <c r="E39" s="1102"/>
      <c r="F39" s="1102"/>
      <c r="G39" s="1102"/>
      <c r="H39" s="1102"/>
      <c r="I39" s="1102"/>
      <c r="J39" s="1102"/>
      <c r="K39" s="1102"/>
      <c r="L39" s="1102"/>
      <c r="M39" s="1102"/>
      <c r="N39" s="406"/>
      <c r="O39" s="1100" t="s">
        <v>858</v>
      </c>
      <c r="P39" s="1100"/>
      <c r="Q39" s="1100"/>
      <c r="R39" s="1100"/>
      <c r="S39" s="1100"/>
      <c r="T39" s="1100"/>
      <c r="U39" s="1100"/>
      <c r="V39" s="1100"/>
      <c r="W39" s="1100"/>
      <c r="X39" s="1100"/>
      <c r="Y39" s="1100"/>
      <c r="Z39" s="1100"/>
      <c r="AA39" s="1100"/>
      <c r="AB39" s="1100"/>
      <c r="AC39" s="1100"/>
      <c r="AD39" s="1100"/>
      <c r="AE39" s="1100"/>
      <c r="AF39" s="1100"/>
      <c r="AG39" s="1100"/>
      <c r="AH39" s="1100"/>
      <c r="AI39" s="1100"/>
      <c r="AJ39" s="1100"/>
      <c r="AK39" s="1100"/>
      <c r="AL39" s="1100"/>
      <c r="AM39" s="1100"/>
      <c r="AN39" s="1100"/>
      <c r="AO39" s="1100"/>
      <c r="AP39" s="1100"/>
      <c r="AQ39" s="1100"/>
      <c r="AR39" s="1100"/>
      <c r="AS39" s="1100"/>
      <c r="AT39" s="1100"/>
      <c r="AU39" s="1100"/>
      <c r="AV39" s="1100"/>
      <c r="AW39" s="1100"/>
      <c r="AX39" s="1100"/>
      <c r="AY39" s="1100"/>
      <c r="AZ39" s="1100"/>
      <c r="BA39" s="1100"/>
      <c r="BB39" s="1100"/>
      <c r="BC39" s="1100"/>
      <c r="BD39" s="1100"/>
      <c r="BE39" s="1100"/>
      <c r="BF39" s="1100"/>
      <c r="BG39" s="1100"/>
      <c r="BH39" s="1100"/>
      <c r="BI39" s="1100"/>
      <c r="BJ39" s="1100"/>
      <c r="BK39" s="1100"/>
      <c r="BL39" s="1100"/>
      <c r="BM39" s="1100"/>
      <c r="BN39" s="1100"/>
      <c r="BO39" s="1100"/>
      <c r="BP39" s="1100"/>
      <c r="BQ39" s="1100"/>
      <c r="BR39" s="1100"/>
      <c r="BS39" s="1100"/>
      <c r="BT39" s="1100"/>
      <c r="BU39" s="1100"/>
      <c r="BV39" s="1100"/>
      <c r="BW39" s="1100"/>
      <c r="BX39" s="1100"/>
      <c r="BY39" s="1100"/>
      <c r="BZ39" s="1100"/>
      <c r="CA39" s="1100"/>
      <c r="CB39" s="1100"/>
      <c r="CC39" s="1100"/>
      <c r="CD39" s="1100"/>
      <c r="CE39" s="1100"/>
      <c r="CF39" s="1100"/>
      <c r="CG39" s="1100"/>
      <c r="CH39" s="1100"/>
      <c r="CI39" s="1100"/>
      <c r="CJ39" s="1100"/>
      <c r="CK39" s="1100"/>
      <c r="CL39" s="1100"/>
      <c r="CM39" s="1100"/>
      <c r="CN39" s="1100"/>
      <c r="CO39" s="1100"/>
      <c r="CP39" s="1100"/>
      <c r="CQ39" s="1100"/>
      <c r="CR39" s="1100"/>
      <c r="CS39" s="1100"/>
      <c r="CT39" s="1100"/>
      <c r="CU39" s="1100"/>
      <c r="CV39" s="1100"/>
      <c r="CW39" s="1101"/>
      <c r="CX39" s="1102" t="s">
        <v>905</v>
      </c>
      <c r="CY39" s="1102"/>
      <c r="CZ39" s="1102"/>
      <c r="DA39" s="1102"/>
      <c r="DB39" s="1102"/>
      <c r="DC39" s="1102"/>
      <c r="DD39" s="1102"/>
      <c r="DE39" s="1102"/>
      <c r="DF39" s="1102"/>
      <c r="DG39" s="1102"/>
      <c r="DH39" s="1102"/>
      <c r="DI39" s="1105"/>
      <c r="DJ39" s="1115">
        <f>SUM(DJ40:DX44)</f>
        <v>1492489</v>
      </c>
      <c r="DK39" s="1130"/>
      <c r="DL39" s="1130"/>
      <c r="DM39" s="1130"/>
      <c r="DN39" s="1130"/>
      <c r="DO39" s="1130"/>
      <c r="DP39" s="1130"/>
      <c r="DQ39" s="1130"/>
      <c r="DR39" s="1130"/>
      <c r="DS39" s="1130"/>
      <c r="DT39" s="1130"/>
      <c r="DU39" s="1130"/>
      <c r="DV39" s="1130"/>
      <c r="DW39" s="1130"/>
      <c r="DX39" s="1131"/>
      <c r="DY39" s="1115">
        <f>SUM(DY40:EM44)</f>
        <v>1347116</v>
      </c>
      <c r="DZ39" s="1116"/>
      <c r="EA39" s="1116"/>
      <c r="EB39" s="1116"/>
      <c r="EC39" s="1116"/>
      <c r="ED39" s="1116"/>
      <c r="EE39" s="1116"/>
      <c r="EF39" s="1116"/>
      <c r="EG39" s="1116"/>
      <c r="EH39" s="1116"/>
      <c r="EI39" s="1116"/>
      <c r="EJ39" s="1116"/>
      <c r="EK39" s="1116"/>
      <c r="EL39" s="1116"/>
      <c r="EM39" s="1117"/>
      <c r="EN39" s="1118">
        <f>SUM(EN40:FB44)</f>
        <v>145551</v>
      </c>
      <c r="EO39" s="1119"/>
      <c r="EP39" s="1119"/>
      <c r="EQ39" s="1119"/>
      <c r="ER39" s="1119"/>
      <c r="ES39" s="1119"/>
      <c r="ET39" s="1119"/>
      <c r="EU39" s="1119"/>
      <c r="EV39" s="1119"/>
      <c r="EW39" s="1119"/>
      <c r="EX39" s="1119"/>
      <c r="EY39" s="1119"/>
      <c r="EZ39" s="1119"/>
      <c r="FA39" s="1119"/>
      <c r="FB39" s="1120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>
      <c r="B40" s="1089"/>
      <c r="C40" s="1090"/>
      <c r="D40" s="1090"/>
      <c r="E40" s="1090"/>
      <c r="F40" s="1090"/>
      <c r="G40" s="1090"/>
      <c r="H40" s="1090"/>
      <c r="I40" s="1090"/>
      <c r="J40" s="1090"/>
      <c r="K40" s="1090"/>
      <c r="L40" s="1090"/>
      <c r="M40" s="1090"/>
      <c r="N40" s="394"/>
      <c r="O40" s="1100" t="s">
        <v>904</v>
      </c>
      <c r="P40" s="1100"/>
      <c r="Q40" s="1100"/>
      <c r="R40" s="1100"/>
      <c r="S40" s="1100"/>
      <c r="T40" s="1100"/>
      <c r="U40" s="1100"/>
      <c r="V40" s="1100"/>
      <c r="W40" s="1100"/>
      <c r="X40" s="1100"/>
      <c r="Y40" s="1100"/>
      <c r="Z40" s="1100"/>
      <c r="AA40" s="1100"/>
      <c r="AB40" s="1100"/>
      <c r="AC40" s="1100"/>
      <c r="AD40" s="1100"/>
      <c r="AE40" s="1100"/>
      <c r="AF40" s="1100"/>
      <c r="AG40" s="1100"/>
      <c r="AH40" s="1100"/>
      <c r="AI40" s="1100"/>
      <c r="AJ40" s="1100"/>
      <c r="AK40" s="1100"/>
      <c r="AL40" s="1100"/>
      <c r="AM40" s="1100"/>
      <c r="AN40" s="1100"/>
      <c r="AO40" s="1100"/>
      <c r="AP40" s="1100"/>
      <c r="AQ40" s="1100"/>
      <c r="AR40" s="1100"/>
      <c r="AS40" s="1100"/>
      <c r="AT40" s="1100"/>
      <c r="AU40" s="1100"/>
      <c r="AV40" s="1100"/>
      <c r="AW40" s="1100"/>
      <c r="AX40" s="1100"/>
      <c r="AY40" s="1100"/>
      <c r="AZ40" s="1100"/>
      <c r="BA40" s="1100"/>
      <c r="BB40" s="1100"/>
      <c r="BC40" s="1100"/>
      <c r="BD40" s="1100"/>
      <c r="BE40" s="1100"/>
      <c r="BF40" s="1100"/>
      <c r="BG40" s="1100"/>
      <c r="BH40" s="1100"/>
      <c r="BI40" s="1100"/>
      <c r="BJ40" s="1100"/>
      <c r="BK40" s="1100"/>
      <c r="BL40" s="1100"/>
      <c r="BM40" s="1100"/>
      <c r="BN40" s="1100"/>
      <c r="BO40" s="1100"/>
      <c r="BP40" s="1100"/>
      <c r="BQ40" s="1100"/>
      <c r="BR40" s="1100"/>
      <c r="BS40" s="1100"/>
      <c r="BT40" s="1100"/>
      <c r="BU40" s="1100"/>
      <c r="BV40" s="1100"/>
      <c r="BW40" s="1100"/>
      <c r="BX40" s="1100"/>
      <c r="BY40" s="1100"/>
      <c r="BZ40" s="1100"/>
      <c r="CA40" s="1100"/>
      <c r="CB40" s="1100"/>
      <c r="CC40" s="1100"/>
      <c r="CD40" s="1100"/>
      <c r="CE40" s="1100"/>
      <c r="CF40" s="1100"/>
      <c r="CG40" s="1100"/>
      <c r="CH40" s="1100"/>
      <c r="CI40" s="1100"/>
      <c r="CJ40" s="1100"/>
      <c r="CK40" s="1100"/>
      <c r="CL40" s="1100"/>
      <c r="CM40" s="1100"/>
      <c r="CN40" s="1100"/>
      <c r="CO40" s="1100"/>
      <c r="CP40" s="1100"/>
      <c r="CQ40" s="1100"/>
      <c r="CR40" s="1100"/>
      <c r="CS40" s="1100"/>
      <c r="CT40" s="1100"/>
      <c r="CU40" s="1100"/>
      <c r="CV40" s="1100"/>
      <c r="CW40" s="405"/>
      <c r="CX40" s="1102" t="s">
        <v>903</v>
      </c>
      <c r="CY40" s="1090"/>
      <c r="CZ40" s="1090"/>
      <c r="DA40" s="1090"/>
      <c r="DB40" s="1090"/>
      <c r="DC40" s="1090"/>
      <c r="DD40" s="1090"/>
      <c r="DE40" s="1090"/>
      <c r="DF40" s="1090"/>
      <c r="DG40" s="1090"/>
      <c r="DH40" s="1090"/>
      <c r="DI40" s="1091"/>
      <c r="DJ40" s="1113">
        <v>1117570</v>
      </c>
      <c r="DK40" s="1044"/>
      <c r="DL40" s="1044"/>
      <c r="DM40" s="1044"/>
      <c r="DN40" s="1044"/>
      <c r="DO40" s="1044"/>
      <c r="DP40" s="1044"/>
      <c r="DQ40" s="1044"/>
      <c r="DR40" s="1044"/>
      <c r="DS40" s="1044"/>
      <c r="DT40" s="1044"/>
      <c r="DU40" s="1044"/>
      <c r="DV40" s="1044"/>
      <c r="DW40" s="1044"/>
      <c r="DX40" s="1114"/>
      <c r="DY40" s="1043">
        <v>1117470</v>
      </c>
      <c r="DZ40" s="1044"/>
      <c r="EA40" s="1044"/>
      <c r="EB40" s="1044"/>
      <c r="EC40" s="1044"/>
      <c r="ED40" s="1044"/>
      <c r="EE40" s="1044"/>
      <c r="EF40" s="1044"/>
      <c r="EG40" s="1044"/>
      <c r="EH40" s="1044"/>
      <c r="EI40" s="1044"/>
      <c r="EJ40" s="1044"/>
      <c r="EK40" s="1044"/>
      <c r="EL40" s="1044"/>
      <c r="EM40" s="1045"/>
      <c r="EN40" s="1046">
        <v>15355</v>
      </c>
      <c r="EO40" s="1047"/>
      <c r="EP40" s="1047"/>
      <c r="EQ40" s="1047"/>
      <c r="ER40" s="1047"/>
      <c r="ES40" s="1047"/>
      <c r="ET40" s="1047"/>
      <c r="EU40" s="1047"/>
      <c r="EV40" s="1047"/>
      <c r="EW40" s="1047"/>
      <c r="EX40" s="1047"/>
      <c r="EY40" s="1047"/>
      <c r="EZ40" s="1047"/>
      <c r="FA40" s="1047"/>
      <c r="FB40" s="1048"/>
    </row>
    <row r="41" spans="1:176">
      <c r="B41" s="1089"/>
      <c r="C41" s="1090"/>
      <c r="D41" s="1090"/>
      <c r="E41" s="1090"/>
      <c r="F41" s="1090"/>
      <c r="G41" s="1090"/>
      <c r="H41" s="1090"/>
      <c r="I41" s="1090"/>
      <c r="J41" s="1090"/>
      <c r="K41" s="1090"/>
      <c r="L41" s="1090"/>
      <c r="M41" s="1090"/>
      <c r="N41" s="394"/>
      <c r="O41" s="1092" t="s">
        <v>902</v>
      </c>
      <c r="P41" s="1092"/>
      <c r="Q41" s="1092"/>
      <c r="R41" s="1092"/>
      <c r="S41" s="1092"/>
      <c r="T41" s="1092"/>
      <c r="U41" s="1092"/>
      <c r="V41" s="1092"/>
      <c r="W41" s="1092"/>
      <c r="X41" s="1092"/>
      <c r="Y41" s="1092"/>
      <c r="Z41" s="1092"/>
      <c r="AA41" s="1092"/>
      <c r="AB41" s="1092"/>
      <c r="AC41" s="1092"/>
      <c r="AD41" s="1092"/>
      <c r="AE41" s="1092"/>
      <c r="AF41" s="1092"/>
      <c r="AG41" s="1092"/>
      <c r="AH41" s="1092"/>
      <c r="AI41" s="1092"/>
      <c r="AJ41" s="1092"/>
      <c r="AK41" s="1092"/>
      <c r="AL41" s="1092"/>
      <c r="AM41" s="1092"/>
      <c r="AN41" s="1092"/>
      <c r="AO41" s="1092"/>
      <c r="AP41" s="1092"/>
      <c r="AQ41" s="1092"/>
      <c r="AR41" s="1092"/>
      <c r="AS41" s="1092"/>
      <c r="AT41" s="1092"/>
      <c r="AU41" s="1092"/>
      <c r="AV41" s="1092"/>
      <c r="AW41" s="1092"/>
      <c r="AX41" s="1092"/>
      <c r="AY41" s="1092"/>
      <c r="AZ41" s="1092"/>
      <c r="BA41" s="1092"/>
      <c r="BB41" s="1092"/>
      <c r="BC41" s="1092"/>
      <c r="BD41" s="1092"/>
      <c r="BE41" s="1092"/>
      <c r="BF41" s="1092"/>
      <c r="BG41" s="1092"/>
      <c r="BH41" s="1092"/>
      <c r="BI41" s="1092"/>
      <c r="BJ41" s="1092"/>
      <c r="BK41" s="1092"/>
      <c r="BL41" s="1092"/>
      <c r="BM41" s="1092"/>
      <c r="BN41" s="1092"/>
      <c r="BO41" s="1092"/>
      <c r="BP41" s="1092"/>
      <c r="BQ41" s="1092"/>
      <c r="BR41" s="1092"/>
      <c r="BS41" s="1092"/>
      <c r="BT41" s="1092"/>
      <c r="BU41" s="1092"/>
      <c r="BV41" s="1092"/>
      <c r="BW41" s="1092"/>
      <c r="BX41" s="1092"/>
      <c r="BY41" s="1092"/>
      <c r="BZ41" s="1092"/>
      <c r="CA41" s="1092"/>
      <c r="CB41" s="1092"/>
      <c r="CC41" s="1092"/>
      <c r="CD41" s="1092"/>
      <c r="CE41" s="1092"/>
      <c r="CF41" s="1092"/>
      <c r="CG41" s="1092"/>
      <c r="CH41" s="1092"/>
      <c r="CI41" s="1092"/>
      <c r="CJ41" s="1092"/>
      <c r="CK41" s="1092"/>
      <c r="CL41" s="1092"/>
      <c r="CM41" s="1092"/>
      <c r="CN41" s="1092"/>
      <c r="CO41" s="1092"/>
      <c r="CP41" s="1092"/>
      <c r="CQ41" s="1092"/>
      <c r="CR41" s="1092"/>
      <c r="CS41" s="1092"/>
      <c r="CT41" s="1092"/>
      <c r="CU41" s="1092"/>
      <c r="CV41" s="1092"/>
      <c r="CW41" s="405"/>
      <c r="CX41" s="1102" t="s">
        <v>901</v>
      </c>
      <c r="CY41" s="1090"/>
      <c r="CZ41" s="1090"/>
      <c r="DA41" s="1090"/>
      <c r="DB41" s="1090"/>
      <c r="DC41" s="1090"/>
      <c r="DD41" s="1090"/>
      <c r="DE41" s="1090"/>
      <c r="DF41" s="1090"/>
      <c r="DG41" s="1090"/>
      <c r="DH41" s="1090"/>
      <c r="DI41" s="1091"/>
      <c r="DJ41" s="1113">
        <v>0</v>
      </c>
      <c r="DK41" s="1044"/>
      <c r="DL41" s="1044"/>
      <c r="DM41" s="1044"/>
      <c r="DN41" s="1044"/>
      <c r="DO41" s="1044"/>
      <c r="DP41" s="1044"/>
      <c r="DQ41" s="1044"/>
      <c r="DR41" s="1044"/>
      <c r="DS41" s="1044"/>
      <c r="DT41" s="1044"/>
      <c r="DU41" s="1044"/>
      <c r="DV41" s="1044"/>
      <c r="DW41" s="1044"/>
      <c r="DX41" s="1114"/>
      <c r="DY41" s="1043">
        <v>0</v>
      </c>
      <c r="DZ41" s="1044"/>
      <c r="EA41" s="1044"/>
      <c r="EB41" s="1044"/>
      <c r="EC41" s="1044"/>
      <c r="ED41" s="1044"/>
      <c r="EE41" s="1044"/>
      <c r="EF41" s="1044"/>
      <c r="EG41" s="1044"/>
      <c r="EH41" s="1044"/>
      <c r="EI41" s="1044"/>
      <c r="EJ41" s="1044"/>
      <c r="EK41" s="1044"/>
      <c r="EL41" s="1044"/>
      <c r="EM41" s="1045"/>
      <c r="EN41" s="1046">
        <v>0</v>
      </c>
      <c r="EO41" s="1047"/>
      <c r="EP41" s="1047"/>
      <c r="EQ41" s="1047"/>
      <c r="ER41" s="1047"/>
      <c r="ES41" s="1047"/>
      <c r="ET41" s="1047"/>
      <c r="EU41" s="1047"/>
      <c r="EV41" s="1047"/>
      <c r="EW41" s="1047"/>
      <c r="EX41" s="1047"/>
      <c r="EY41" s="1047"/>
      <c r="EZ41" s="1047"/>
      <c r="FA41" s="1047"/>
      <c r="FB41" s="1048"/>
    </row>
    <row r="42" spans="1:176">
      <c r="B42" s="1089"/>
      <c r="C42" s="1102"/>
      <c r="D42" s="1102"/>
      <c r="E42" s="1102"/>
      <c r="F42" s="1102"/>
      <c r="G42" s="1102"/>
      <c r="H42" s="1102"/>
      <c r="I42" s="1102"/>
      <c r="J42" s="1102"/>
      <c r="K42" s="1102"/>
      <c r="L42" s="1102"/>
      <c r="M42" s="1102"/>
      <c r="N42" s="394"/>
      <c r="O42" s="1100" t="s">
        <v>900</v>
      </c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  <c r="AA42" s="1100"/>
      <c r="AB42" s="1100"/>
      <c r="AC42" s="1100"/>
      <c r="AD42" s="1100"/>
      <c r="AE42" s="1100"/>
      <c r="AF42" s="1100"/>
      <c r="AG42" s="1100"/>
      <c r="AH42" s="1100"/>
      <c r="AI42" s="1100"/>
      <c r="AJ42" s="1100"/>
      <c r="AK42" s="1100"/>
      <c r="AL42" s="1100"/>
      <c r="AM42" s="1100"/>
      <c r="AN42" s="1100"/>
      <c r="AO42" s="1100"/>
      <c r="AP42" s="1100"/>
      <c r="AQ42" s="1100"/>
      <c r="AR42" s="1100"/>
      <c r="AS42" s="1100"/>
      <c r="AT42" s="1100"/>
      <c r="AU42" s="1100"/>
      <c r="AV42" s="1100"/>
      <c r="AW42" s="1100"/>
      <c r="AX42" s="1100"/>
      <c r="AY42" s="1100"/>
      <c r="AZ42" s="1100"/>
      <c r="BA42" s="1100"/>
      <c r="BB42" s="1100"/>
      <c r="BC42" s="1100"/>
      <c r="BD42" s="1100"/>
      <c r="BE42" s="1100"/>
      <c r="BF42" s="1100"/>
      <c r="BG42" s="1100"/>
      <c r="BH42" s="1100"/>
      <c r="BI42" s="1100"/>
      <c r="BJ42" s="1100"/>
      <c r="BK42" s="1100"/>
      <c r="BL42" s="1100"/>
      <c r="BM42" s="1100"/>
      <c r="BN42" s="1100"/>
      <c r="BO42" s="1100"/>
      <c r="BP42" s="1100"/>
      <c r="BQ42" s="1100"/>
      <c r="BR42" s="1100"/>
      <c r="BS42" s="1100"/>
      <c r="BT42" s="1100"/>
      <c r="BU42" s="1100"/>
      <c r="BV42" s="1100"/>
      <c r="BW42" s="1100"/>
      <c r="BX42" s="1100"/>
      <c r="BY42" s="1100"/>
      <c r="BZ42" s="1100"/>
      <c r="CA42" s="1100"/>
      <c r="CB42" s="1100"/>
      <c r="CC42" s="1100"/>
      <c r="CD42" s="1100"/>
      <c r="CE42" s="1100"/>
      <c r="CF42" s="1100"/>
      <c r="CG42" s="1100"/>
      <c r="CH42" s="1100"/>
      <c r="CI42" s="1100"/>
      <c r="CJ42" s="1100"/>
      <c r="CK42" s="1100"/>
      <c r="CL42" s="1100"/>
      <c r="CM42" s="1100"/>
      <c r="CN42" s="1100"/>
      <c r="CO42" s="1100"/>
      <c r="CP42" s="1100"/>
      <c r="CQ42" s="1100"/>
      <c r="CR42" s="1100"/>
      <c r="CS42" s="1100"/>
      <c r="CT42" s="1100"/>
      <c r="CU42" s="1100"/>
      <c r="CV42" s="1100"/>
      <c r="CW42" s="405"/>
      <c r="CX42" s="1102" t="s">
        <v>899</v>
      </c>
      <c r="CY42" s="1090"/>
      <c r="CZ42" s="1090"/>
      <c r="DA42" s="1090"/>
      <c r="DB42" s="1090"/>
      <c r="DC42" s="1090"/>
      <c r="DD42" s="1090"/>
      <c r="DE42" s="1090"/>
      <c r="DF42" s="1090"/>
      <c r="DG42" s="1090"/>
      <c r="DH42" s="1090"/>
      <c r="DI42" s="1091"/>
      <c r="DJ42" s="1113">
        <v>165922</v>
      </c>
      <c r="DK42" s="1136"/>
      <c r="DL42" s="1136"/>
      <c r="DM42" s="1136"/>
      <c r="DN42" s="1136"/>
      <c r="DO42" s="1136"/>
      <c r="DP42" s="1136"/>
      <c r="DQ42" s="1136"/>
      <c r="DR42" s="1136"/>
      <c r="DS42" s="1136"/>
      <c r="DT42" s="1136"/>
      <c r="DU42" s="1136"/>
      <c r="DV42" s="1136"/>
      <c r="DW42" s="1136"/>
      <c r="DX42" s="1137"/>
      <c r="DY42" s="1043">
        <v>229646</v>
      </c>
      <c r="DZ42" s="1136"/>
      <c r="EA42" s="1136"/>
      <c r="EB42" s="1136"/>
      <c r="EC42" s="1136"/>
      <c r="ED42" s="1136"/>
      <c r="EE42" s="1136"/>
      <c r="EF42" s="1136"/>
      <c r="EG42" s="1136"/>
      <c r="EH42" s="1136"/>
      <c r="EI42" s="1136"/>
      <c r="EJ42" s="1136"/>
      <c r="EK42" s="1136"/>
      <c r="EL42" s="1136"/>
      <c r="EM42" s="1140"/>
      <c r="EN42" s="1046">
        <v>130196</v>
      </c>
      <c r="EO42" s="1047"/>
      <c r="EP42" s="1047"/>
      <c r="EQ42" s="1047"/>
      <c r="ER42" s="1047"/>
      <c r="ES42" s="1047"/>
      <c r="ET42" s="1047"/>
      <c r="EU42" s="1047"/>
      <c r="EV42" s="1047"/>
      <c r="EW42" s="1047"/>
      <c r="EX42" s="1047"/>
      <c r="EY42" s="1047"/>
      <c r="EZ42" s="1047"/>
      <c r="FA42" s="1047"/>
      <c r="FB42" s="1048"/>
    </row>
    <row r="43" spans="1:176">
      <c r="B43" s="1089"/>
      <c r="C43" s="1090"/>
      <c r="D43" s="1090"/>
      <c r="E43" s="1090"/>
      <c r="F43" s="1090"/>
      <c r="G43" s="1090"/>
      <c r="H43" s="1090"/>
      <c r="I43" s="1090"/>
      <c r="J43" s="1090"/>
      <c r="K43" s="1090"/>
      <c r="L43" s="1090"/>
      <c r="M43" s="1090"/>
      <c r="N43" s="394"/>
      <c r="O43" s="1100" t="s">
        <v>898</v>
      </c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  <c r="AA43" s="1100"/>
      <c r="AB43" s="1100"/>
      <c r="AC43" s="1100"/>
      <c r="AD43" s="1100"/>
      <c r="AE43" s="1100"/>
      <c r="AF43" s="1100"/>
      <c r="AG43" s="1100"/>
      <c r="AH43" s="1100"/>
      <c r="AI43" s="1100"/>
      <c r="AJ43" s="1100"/>
      <c r="AK43" s="1100"/>
      <c r="AL43" s="1100"/>
      <c r="AM43" s="1100"/>
      <c r="AN43" s="1100"/>
      <c r="AO43" s="1100"/>
      <c r="AP43" s="1100"/>
      <c r="AQ43" s="1100"/>
      <c r="AR43" s="1100"/>
      <c r="AS43" s="1100"/>
      <c r="AT43" s="1100"/>
      <c r="AU43" s="1100"/>
      <c r="AV43" s="1100"/>
      <c r="AW43" s="1100"/>
      <c r="AX43" s="1100"/>
      <c r="AY43" s="1100"/>
      <c r="AZ43" s="1100"/>
      <c r="BA43" s="1100"/>
      <c r="BB43" s="1100"/>
      <c r="BC43" s="1100"/>
      <c r="BD43" s="1100"/>
      <c r="BE43" s="1100"/>
      <c r="BF43" s="1100"/>
      <c r="BG43" s="1100"/>
      <c r="BH43" s="1100"/>
      <c r="BI43" s="1100"/>
      <c r="BJ43" s="1100"/>
      <c r="BK43" s="1100"/>
      <c r="BL43" s="1100"/>
      <c r="BM43" s="1100"/>
      <c r="BN43" s="1100"/>
      <c r="BO43" s="1100"/>
      <c r="BP43" s="1100"/>
      <c r="BQ43" s="1100"/>
      <c r="BR43" s="1100"/>
      <c r="BS43" s="1100"/>
      <c r="BT43" s="1100"/>
      <c r="BU43" s="1100"/>
      <c r="BV43" s="1100"/>
      <c r="BW43" s="1100"/>
      <c r="BX43" s="1100"/>
      <c r="BY43" s="1100"/>
      <c r="BZ43" s="1100"/>
      <c r="CA43" s="1100"/>
      <c r="CB43" s="1100"/>
      <c r="CC43" s="1100"/>
      <c r="CD43" s="1100"/>
      <c r="CE43" s="1100"/>
      <c r="CF43" s="1100"/>
      <c r="CG43" s="1100"/>
      <c r="CH43" s="1100"/>
      <c r="CI43" s="1100"/>
      <c r="CJ43" s="1100"/>
      <c r="CK43" s="1100"/>
      <c r="CL43" s="1100"/>
      <c r="CM43" s="1100"/>
      <c r="CN43" s="1100"/>
      <c r="CO43" s="1100"/>
      <c r="CP43" s="1100"/>
      <c r="CQ43" s="1100"/>
      <c r="CR43" s="1100"/>
      <c r="CS43" s="1100"/>
      <c r="CT43" s="1100"/>
      <c r="CU43" s="1100"/>
      <c r="CV43" s="1100"/>
      <c r="CW43" s="405"/>
      <c r="CX43" s="1102" t="s">
        <v>897</v>
      </c>
      <c r="CY43" s="1090"/>
      <c r="CZ43" s="1090"/>
      <c r="DA43" s="1090"/>
      <c r="DB43" s="1090"/>
      <c r="DC43" s="1090"/>
      <c r="DD43" s="1090"/>
      <c r="DE43" s="1090"/>
      <c r="DF43" s="1090"/>
      <c r="DG43" s="1090"/>
      <c r="DH43" s="1090"/>
      <c r="DI43" s="1091"/>
      <c r="DJ43" s="1113">
        <v>208997</v>
      </c>
      <c r="DK43" s="1136"/>
      <c r="DL43" s="1136"/>
      <c r="DM43" s="1136"/>
      <c r="DN43" s="1136"/>
      <c r="DO43" s="1136"/>
      <c r="DP43" s="1136"/>
      <c r="DQ43" s="1136"/>
      <c r="DR43" s="1136"/>
      <c r="DS43" s="1136"/>
      <c r="DT43" s="1136"/>
      <c r="DU43" s="1136"/>
      <c r="DV43" s="1136"/>
      <c r="DW43" s="1136"/>
      <c r="DX43" s="1137"/>
      <c r="DY43" s="1043">
        <v>0</v>
      </c>
      <c r="DZ43" s="1136"/>
      <c r="EA43" s="1136"/>
      <c r="EB43" s="1136"/>
      <c r="EC43" s="1136"/>
      <c r="ED43" s="1136"/>
      <c r="EE43" s="1136"/>
      <c r="EF43" s="1136"/>
      <c r="EG43" s="1136"/>
      <c r="EH43" s="1136"/>
      <c r="EI43" s="1136"/>
      <c r="EJ43" s="1136"/>
      <c r="EK43" s="1136"/>
      <c r="EL43" s="1136"/>
      <c r="EM43" s="1140"/>
      <c r="EN43" s="1046">
        <v>0</v>
      </c>
      <c r="EO43" s="1047"/>
      <c r="EP43" s="1047"/>
      <c r="EQ43" s="1047"/>
      <c r="ER43" s="1047"/>
      <c r="ES43" s="1047"/>
      <c r="ET43" s="1047"/>
      <c r="EU43" s="1047"/>
      <c r="EV43" s="1047"/>
      <c r="EW43" s="1047"/>
      <c r="EX43" s="1047"/>
      <c r="EY43" s="1047"/>
      <c r="EZ43" s="1047"/>
      <c r="FA43" s="1047"/>
      <c r="FB43" s="1048"/>
    </row>
    <row r="44" spans="1:176">
      <c r="B44" s="1089"/>
      <c r="C44" s="1090"/>
      <c r="D44" s="1090"/>
      <c r="E44" s="1090"/>
      <c r="F44" s="1090"/>
      <c r="G44" s="1090"/>
      <c r="H44" s="1090"/>
      <c r="I44" s="1090"/>
      <c r="J44" s="1090"/>
      <c r="K44" s="1090"/>
      <c r="L44" s="1090"/>
      <c r="M44" s="1090"/>
      <c r="N44" s="394"/>
      <c r="O44" s="1132" t="s">
        <v>896</v>
      </c>
      <c r="P44" s="1132"/>
      <c r="Q44" s="1132"/>
      <c r="R44" s="1132"/>
      <c r="S44" s="1132"/>
      <c r="T44" s="1132"/>
      <c r="U44" s="1132"/>
      <c r="V44" s="1132"/>
      <c r="W44" s="1132"/>
      <c r="X44" s="1132"/>
      <c r="Y44" s="1132"/>
      <c r="Z44" s="1132"/>
      <c r="AA44" s="1132"/>
      <c r="AB44" s="1132"/>
      <c r="AC44" s="1132"/>
      <c r="AD44" s="1132"/>
      <c r="AE44" s="1132"/>
      <c r="AF44" s="1132"/>
      <c r="AG44" s="1132"/>
      <c r="AH44" s="1132"/>
      <c r="AI44" s="1132"/>
      <c r="AJ44" s="1132"/>
      <c r="AK44" s="1132"/>
      <c r="AL44" s="1132"/>
      <c r="AM44" s="1132"/>
      <c r="AN44" s="1132"/>
      <c r="AO44" s="1132"/>
      <c r="AP44" s="1132"/>
      <c r="AQ44" s="1132"/>
      <c r="AR44" s="1132"/>
      <c r="AS44" s="1132"/>
      <c r="AT44" s="1132"/>
      <c r="AU44" s="1132"/>
      <c r="AV44" s="1132"/>
      <c r="AW44" s="1132"/>
      <c r="AX44" s="1132"/>
      <c r="AY44" s="1132"/>
      <c r="AZ44" s="1132"/>
      <c r="BA44" s="1132"/>
      <c r="BB44" s="1132"/>
      <c r="BC44" s="1132"/>
      <c r="BD44" s="1132"/>
      <c r="BE44" s="1132"/>
      <c r="BF44" s="1132"/>
      <c r="BG44" s="1132"/>
      <c r="BH44" s="1132"/>
      <c r="BI44" s="1132"/>
      <c r="BJ44" s="1132"/>
      <c r="BK44" s="1132"/>
      <c r="BL44" s="1132"/>
      <c r="BM44" s="1132"/>
      <c r="BN44" s="1132"/>
      <c r="BO44" s="1132"/>
      <c r="BP44" s="1132"/>
      <c r="BQ44" s="1132"/>
      <c r="BR44" s="1132"/>
      <c r="BS44" s="1132"/>
      <c r="BT44" s="1132"/>
      <c r="BU44" s="1132"/>
      <c r="BV44" s="1132"/>
      <c r="BW44" s="1132"/>
      <c r="BX44" s="1132"/>
      <c r="BY44" s="1132"/>
      <c r="BZ44" s="1132"/>
      <c r="CA44" s="1132"/>
      <c r="CB44" s="1132"/>
      <c r="CC44" s="1132"/>
      <c r="CD44" s="1132"/>
      <c r="CE44" s="1132"/>
      <c r="CF44" s="1132"/>
      <c r="CG44" s="1132"/>
      <c r="CH44" s="1132"/>
      <c r="CI44" s="1132"/>
      <c r="CJ44" s="1132"/>
      <c r="CK44" s="1132"/>
      <c r="CL44" s="1132"/>
      <c r="CM44" s="1132"/>
      <c r="CN44" s="1132"/>
      <c r="CO44" s="1132"/>
      <c r="CP44" s="1132"/>
      <c r="CQ44" s="1132"/>
      <c r="CR44" s="1132"/>
      <c r="CS44" s="1132"/>
      <c r="CT44" s="1132"/>
      <c r="CU44" s="1132"/>
      <c r="CV44" s="1132"/>
      <c r="CW44" s="405"/>
      <c r="CX44" s="1102" t="s">
        <v>895</v>
      </c>
      <c r="CY44" s="1090"/>
      <c r="CZ44" s="1090"/>
      <c r="DA44" s="1090"/>
      <c r="DB44" s="1090"/>
      <c r="DC44" s="1090"/>
      <c r="DD44" s="1090"/>
      <c r="DE44" s="1090"/>
      <c r="DF44" s="1090"/>
      <c r="DG44" s="1090"/>
      <c r="DH44" s="1090"/>
      <c r="DI44" s="1091"/>
      <c r="DJ44" s="1133"/>
      <c r="DK44" s="1134"/>
      <c r="DL44" s="1134"/>
      <c r="DM44" s="1134"/>
      <c r="DN44" s="1134"/>
      <c r="DO44" s="1134"/>
      <c r="DP44" s="1134"/>
      <c r="DQ44" s="1134"/>
      <c r="DR44" s="1134"/>
      <c r="DS44" s="1134"/>
      <c r="DT44" s="1134"/>
      <c r="DU44" s="1134"/>
      <c r="DV44" s="1134"/>
      <c r="DW44" s="1134"/>
      <c r="DX44" s="1135"/>
      <c r="DY44" s="1141"/>
      <c r="DZ44" s="1142"/>
      <c r="EA44" s="1142"/>
      <c r="EB44" s="1142"/>
      <c r="EC44" s="1142"/>
      <c r="ED44" s="1142"/>
      <c r="EE44" s="1142"/>
      <c r="EF44" s="1142"/>
      <c r="EG44" s="1142"/>
      <c r="EH44" s="1142"/>
      <c r="EI44" s="1142"/>
      <c r="EJ44" s="1142"/>
      <c r="EK44" s="1142"/>
      <c r="EL44" s="1142"/>
      <c r="EM44" s="1143"/>
      <c r="EN44" s="1052"/>
      <c r="EO44" s="1053"/>
      <c r="EP44" s="1053"/>
      <c r="EQ44" s="1053"/>
      <c r="ER44" s="1053"/>
      <c r="ES44" s="1053"/>
      <c r="ET44" s="1053"/>
      <c r="EU44" s="1053"/>
      <c r="EV44" s="1053"/>
      <c r="EW44" s="1053"/>
      <c r="EX44" s="1053"/>
      <c r="EY44" s="1053"/>
      <c r="EZ44" s="1053"/>
      <c r="FA44" s="1053"/>
      <c r="FB44" s="1054"/>
    </row>
    <row r="45" spans="1:176">
      <c r="B45" s="1089"/>
      <c r="C45" s="1090"/>
      <c r="D45" s="1090"/>
      <c r="E45" s="1090"/>
      <c r="F45" s="1090"/>
      <c r="G45" s="1090"/>
      <c r="H45" s="1090"/>
      <c r="I45" s="1090"/>
      <c r="J45" s="1090"/>
      <c r="K45" s="1090"/>
      <c r="L45" s="1090"/>
      <c r="M45" s="1091"/>
      <c r="N45" s="426"/>
      <c r="O45" s="1092"/>
      <c r="P45" s="1092"/>
      <c r="Q45" s="1092"/>
      <c r="R45" s="1092"/>
      <c r="S45" s="1092"/>
      <c r="T45" s="1092"/>
      <c r="U45" s="1092"/>
      <c r="V45" s="1092"/>
      <c r="W45" s="1092"/>
      <c r="X45" s="1092"/>
      <c r="Y45" s="1092"/>
      <c r="Z45" s="1092"/>
      <c r="AA45" s="1092"/>
      <c r="AB45" s="1092"/>
      <c r="AC45" s="1092"/>
      <c r="AD45" s="1092"/>
      <c r="AE45" s="1092"/>
      <c r="AF45" s="1092"/>
      <c r="AG45" s="1092"/>
      <c r="AH45" s="1092"/>
      <c r="AI45" s="1092"/>
      <c r="AJ45" s="1092"/>
      <c r="AK45" s="1092"/>
      <c r="AL45" s="1092"/>
      <c r="AM45" s="1092"/>
      <c r="AN45" s="1092"/>
      <c r="AO45" s="1092"/>
      <c r="AP45" s="1092"/>
      <c r="AQ45" s="1092"/>
      <c r="AR45" s="1092"/>
      <c r="AS45" s="1092"/>
      <c r="AT45" s="1092"/>
      <c r="AU45" s="1092"/>
      <c r="AV45" s="1092"/>
      <c r="AW45" s="1092"/>
      <c r="AX45" s="1092"/>
      <c r="AY45" s="1092"/>
      <c r="AZ45" s="1092"/>
      <c r="BA45" s="1092"/>
      <c r="BB45" s="1092"/>
      <c r="BC45" s="1092"/>
      <c r="BD45" s="1092"/>
      <c r="BE45" s="1092"/>
      <c r="BF45" s="1092"/>
      <c r="BG45" s="1092"/>
      <c r="BH45" s="1092"/>
      <c r="BI45" s="1092"/>
      <c r="BJ45" s="1092"/>
      <c r="BK45" s="1092"/>
      <c r="BL45" s="1092"/>
      <c r="BM45" s="1092"/>
      <c r="BN45" s="1092"/>
      <c r="BO45" s="1092"/>
      <c r="BP45" s="1092"/>
      <c r="BQ45" s="1092"/>
      <c r="BR45" s="1092"/>
      <c r="BS45" s="1092"/>
      <c r="BT45" s="1092"/>
      <c r="BU45" s="1092"/>
      <c r="BV45" s="1092"/>
      <c r="BW45" s="1092"/>
      <c r="BX45" s="1092"/>
      <c r="BY45" s="1092"/>
      <c r="BZ45" s="1092"/>
      <c r="CA45" s="1092"/>
      <c r="CB45" s="1092"/>
      <c r="CC45" s="1092"/>
      <c r="CD45" s="1092"/>
      <c r="CE45" s="1092"/>
      <c r="CF45" s="1092"/>
      <c r="CG45" s="1092"/>
      <c r="CH45" s="1092"/>
      <c r="CI45" s="1092"/>
      <c r="CJ45" s="1092"/>
      <c r="CK45" s="1092"/>
      <c r="CL45" s="1092"/>
      <c r="CM45" s="1092"/>
      <c r="CN45" s="1092"/>
      <c r="CO45" s="1092"/>
      <c r="CP45" s="1092"/>
      <c r="CQ45" s="1092"/>
      <c r="CR45" s="1092"/>
      <c r="CS45" s="1092"/>
      <c r="CT45" s="1092"/>
      <c r="CU45" s="1092"/>
      <c r="CV45" s="1092"/>
      <c r="CW45" s="1093"/>
      <c r="CX45" s="1089"/>
      <c r="CY45" s="1090"/>
      <c r="CZ45" s="1090"/>
      <c r="DA45" s="1090"/>
      <c r="DB45" s="1090"/>
      <c r="DC45" s="1090"/>
      <c r="DD45" s="1090"/>
      <c r="DE45" s="1090"/>
      <c r="DF45" s="1090"/>
      <c r="DG45" s="1090"/>
      <c r="DH45" s="1090"/>
      <c r="DI45" s="1091"/>
      <c r="DJ45" s="1113"/>
      <c r="DK45" s="1044"/>
      <c r="DL45" s="1044"/>
      <c r="DM45" s="1044"/>
      <c r="DN45" s="1044"/>
      <c r="DO45" s="1044"/>
      <c r="DP45" s="1044"/>
      <c r="DQ45" s="1044"/>
      <c r="DR45" s="1044"/>
      <c r="DS45" s="1044"/>
      <c r="DT45" s="1044"/>
      <c r="DU45" s="1044"/>
      <c r="DV45" s="1044"/>
      <c r="DW45" s="1044"/>
      <c r="DX45" s="1114"/>
      <c r="DY45" s="1049"/>
      <c r="DZ45" s="1050"/>
      <c r="EA45" s="1050"/>
      <c r="EB45" s="1050"/>
      <c r="EC45" s="1050"/>
      <c r="ED45" s="1050"/>
      <c r="EE45" s="1050"/>
      <c r="EF45" s="1050"/>
      <c r="EG45" s="1050"/>
      <c r="EH45" s="1050"/>
      <c r="EI45" s="1050"/>
      <c r="EJ45" s="1050"/>
      <c r="EK45" s="1050"/>
      <c r="EL45" s="1050"/>
      <c r="EM45" s="1051"/>
      <c r="EN45" s="1046"/>
      <c r="EO45" s="1047"/>
      <c r="EP45" s="1047"/>
      <c r="EQ45" s="1047"/>
      <c r="ER45" s="1047"/>
      <c r="ES45" s="1047"/>
      <c r="ET45" s="1047"/>
      <c r="EU45" s="1047"/>
      <c r="EV45" s="1047"/>
      <c r="EW45" s="1047"/>
      <c r="EX45" s="1047"/>
      <c r="EY45" s="1047"/>
      <c r="EZ45" s="1047"/>
      <c r="FA45" s="1047"/>
      <c r="FB45" s="1048"/>
    </row>
    <row r="46" spans="1:176" s="572" customFormat="1">
      <c r="A46" s="571"/>
      <c r="B46" s="1089" t="s">
        <v>813</v>
      </c>
      <c r="C46" s="1090"/>
      <c r="D46" s="1090"/>
      <c r="E46" s="1090"/>
      <c r="F46" s="1090"/>
      <c r="G46" s="1090"/>
      <c r="H46" s="1090"/>
      <c r="I46" s="1090"/>
      <c r="J46" s="1090"/>
      <c r="K46" s="1090"/>
      <c r="L46" s="1090"/>
      <c r="M46" s="1090"/>
      <c r="N46" s="395"/>
      <c r="O46" s="1100" t="s">
        <v>288</v>
      </c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  <c r="AA46" s="1100"/>
      <c r="AB46" s="1100"/>
      <c r="AC46" s="1100"/>
      <c r="AD46" s="1100"/>
      <c r="AE46" s="1100"/>
      <c r="AF46" s="1100"/>
      <c r="AG46" s="1100"/>
      <c r="AH46" s="1100"/>
      <c r="AI46" s="1100"/>
      <c r="AJ46" s="1100"/>
      <c r="AK46" s="1100"/>
      <c r="AL46" s="1100"/>
      <c r="AM46" s="1100"/>
      <c r="AN46" s="1100"/>
      <c r="AO46" s="1100"/>
      <c r="AP46" s="1100"/>
      <c r="AQ46" s="1100"/>
      <c r="AR46" s="1100"/>
      <c r="AS46" s="1100"/>
      <c r="AT46" s="1100"/>
      <c r="AU46" s="1100"/>
      <c r="AV46" s="1100"/>
      <c r="AW46" s="1100"/>
      <c r="AX46" s="1100"/>
      <c r="AY46" s="1100"/>
      <c r="AZ46" s="1100"/>
      <c r="BA46" s="1100"/>
      <c r="BB46" s="1100"/>
      <c r="BC46" s="1100"/>
      <c r="BD46" s="1100"/>
      <c r="BE46" s="1100"/>
      <c r="BF46" s="1100"/>
      <c r="BG46" s="1100"/>
      <c r="BH46" s="1100"/>
      <c r="BI46" s="1100"/>
      <c r="BJ46" s="1100"/>
      <c r="BK46" s="1100"/>
      <c r="BL46" s="1100"/>
      <c r="BM46" s="1100"/>
      <c r="BN46" s="1100"/>
      <c r="BO46" s="1100"/>
      <c r="BP46" s="1100"/>
      <c r="BQ46" s="1100"/>
      <c r="BR46" s="1100"/>
      <c r="BS46" s="1100"/>
      <c r="BT46" s="1100"/>
      <c r="BU46" s="1100"/>
      <c r="BV46" s="1100"/>
      <c r="BW46" s="1100"/>
      <c r="BX46" s="1100"/>
      <c r="BY46" s="1100"/>
      <c r="BZ46" s="1100"/>
      <c r="CA46" s="1100"/>
      <c r="CB46" s="1100"/>
      <c r="CC46" s="1100"/>
      <c r="CD46" s="1100"/>
      <c r="CE46" s="1100"/>
      <c r="CF46" s="1100"/>
      <c r="CG46" s="1100"/>
      <c r="CH46" s="1100"/>
      <c r="CI46" s="1100"/>
      <c r="CJ46" s="1100"/>
      <c r="CK46" s="1100"/>
      <c r="CL46" s="1100"/>
      <c r="CM46" s="1100"/>
      <c r="CN46" s="1100"/>
      <c r="CO46" s="1100"/>
      <c r="CP46" s="1100"/>
      <c r="CQ46" s="1100"/>
      <c r="CR46" s="1100"/>
      <c r="CS46" s="1100"/>
      <c r="CT46" s="1100"/>
      <c r="CU46" s="1100"/>
      <c r="CV46" s="1100"/>
      <c r="CW46" s="1101"/>
      <c r="CX46" s="1138" t="s">
        <v>894</v>
      </c>
      <c r="CY46" s="1138"/>
      <c r="CZ46" s="1138"/>
      <c r="DA46" s="1138"/>
      <c r="DB46" s="1138"/>
      <c r="DC46" s="1138"/>
      <c r="DD46" s="1138"/>
      <c r="DE46" s="1138"/>
      <c r="DF46" s="1138"/>
      <c r="DG46" s="1138"/>
      <c r="DH46" s="1138"/>
      <c r="DI46" s="1139"/>
      <c r="DJ46" s="1043">
        <v>191648</v>
      </c>
      <c r="DK46" s="1108"/>
      <c r="DL46" s="1108"/>
      <c r="DM46" s="1108"/>
      <c r="DN46" s="1108"/>
      <c r="DO46" s="1108"/>
      <c r="DP46" s="1108"/>
      <c r="DQ46" s="1108"/>
      <c r="DR46" s="1108"/>
      <c r="DS46" s="1108"/>
      <c r="DT46" s="1108"/>
      <c r="DU46" s="1108"/>
      <c r="DV46" s="1108"/>
      <c r="DW46" s="1108"/>
      <c r="DX46" s="1109"/>
      <c r="DY46" s="1049">
        <v>222260</v>
      </c>
      <c r="DZ46" s="1050"/>
      <c r="EA46" s="1050"/>
      <c r="EB46" s="1050"/>
      <c r="EC46" s="1050"/>
      <c r="ED46" s="1050"/>
      <c r="EE46" s="1050"/>
      <c r="EF46" s="1050"/>
      <c r="EG46" s="1050"/>
      <c r="EH46" s="1050"/>
      <c r="EI46" s="1050"/>
      <c r="EJ46" s="1050"/>
      <c r="EK46" s="1050"/>
      <c r="EL46" s="1050"/>
      <c r="EM46" s="1051"/>
      <c r="EN46" s="1144">
        <v>275337</v>
      </c>
      <c r="EO46" s="1145"/>
      <c r="EP46" s="1145"/>
      <c r="EQ46" s="1145"/>
      <c r="ER46" s="1145"/>
      <c r="ES46" s="1145"/>
      <c r="ET46" s="1145"/>
      <c r="EU46" s="1145"/>
      <c r="EV46" s="1145"/>
      <c r="EW46" s="1145"/>
      <c r="EX46" s="1145"/>
      <c r="EY46" s="1145"/>
      <c r="EZ46" s="1145"/>
      <c r="FA46" s="1145"/>
      <c r="FB46" s="1146"/>
    </row>
    <row r="47" spans="1:176">
      <c r="B47" s="1089"/>
      <c r="C47" s="1090"/>
      <c r="D47" s="1090"/>
      <c r="E47" s="1090"/>
      <c r="F47" s="1090"/>
      <c r="G47" s="1090"/>
      <c r="H47" s="1090"/>
      <c r="I47" s="1090"/>
      <c r="J47" s="1090"/>
      <c r="K47" s="1090"/>
      <c r="L47" s="1090"/>
      <c r="M47" s="1091"/>
      <c r="N47" s="426"/>
      <c r="O47" s="1092"/>
      <c r="P47" s="1092"/>
      <c r="Q47" s="1092"/>
      <c r="R47" s="1092"/>
      <c r="S47" s="1092"/>
      <c r="T47" s="1092"/>
      <c r="U47" s="1092"/>
      <c r="V47" s="1092"/>
      <c r="W47" s="1092"/>
      <c r="X47" s="1092"/>
      <c r="Y47" s="1092"/>
      <c r="Z47" s="1092"/>
      <c r="AA47" s="1092"/>
      <c r="AB47" s="1092"/>
      <c r="AC47" s="1092"/>
      <c r="AD47" s="1092"/>
      <c r="AE47" s="1092"/>
      <c r="AF47" s="1092"/>
      <c r="AG47" s="1092"/>
      <c r="AH47" s="1092"/>
      <c r="AI47" s="1092"/>
      <c r="AJ47" s="1092"/>
      <c r="AK47" s="1092"/>
      <c r="AL47" s="1092"/>
      <c r="AM47" s="1092"/>
      <c r="AN47" s="1092"/>
      <c r="AO47" s="1092"/>
      <c r="AP47" s="1092"/>
      <c r="AQ47" s="1092"/>
      <c r="AR47" s="1092"/>
      <c r="AS47" s="1092"/>
      <c r="AT47" s="1092"/>
      <c r="AU47" s="1092"/>
      <c r="AV47" s="1092"/>
      <c r="AW47" s="1092"/>
      <c r="AX47" s="1092"/>
      <c r="AY47" s="1092"/>
      <c r="AZ47" s="1092"/>
      <c r="BA47" s="1092"/>
      <c r="BB47" s="1092"/>
      <c r="BC47" s="1092"/>
      <c r="BD47" s="1092"/>
      <c r="BE47" s="1092"/>
      <c r="BF47" s="1092"/>
      <c r="BG47" s="1092"/>
      <c r="BH47" s="1092"/>
      <c r="BI47" s="1092"/>
      <c r="BJ47" s="1092"/>
      <c r="BK47" s="1092"/>
      <c r="BL47" s="1092"/>
      <c r="BM47" s="1092"/>
      <c r="BN47" s="1092"/>
      <c r="BO47" s="1092"/>
      <c r="BP47" s="1092"/>
      <c r="BQ47" s="1092"/>
      <c r="BR47" s="1092"/>
      <c r="BS47" s="1092"/>
      <c r="BT47" s="1092"/>
      <c r="BU47" s="1092"/>
      <c r="BV47" s="1092"/>
      <c r="BW47" s="1092"/>
      <c r="BX47" s="1092"/>
      <c r="BY47" s="1092"/>
      <c r="BZ47" s="1092"/>
      <c r="CA47" s="1092"/>
      <c r="CB47" s="1092"/>
      <c r="CC47" s="1092"/>
      <c r="CD47" s="1092"/>
      <c r="CE47" s="1092"/>
      <c r="CF47" s="1092"/>
      <c r="CG47" s="1092"/>
      <c r="CH47" s="1092"/>
      <c r="CI47" s="1092"/>
      <c r="CJ47" s="1092"/>
      <c r="CK47" s="1092"/>
      <c r="CL47" s="1092"/>
      <c r="CM47" s="1092"/>
      <c r="CN47" s="1092"/>
      <c r="CO47" s="1092"/>
      <c r="CP47" s="1092"/>
      <c r="CQ47" s="1092"/>
      <c r="CR47" s="1092"/>
      <c r="CS47" s="1092"/>
      <c r="CT47" s="1092"/>
      <c r="CU47" s="1092"/>
      <c r="CV47" s="1092"/>
      <c r="CW47" s="1093"/>
      <c r="CX47" s="1089"/>
      <c r="CY47" s="1090"/>
      <c r="CZ47" s="1090"/>
      <c r="DA47" s="1090"/>
      <c r="DB47" s="1090"/>
      <c r="DC47" s="1090"/>
      <c r="DD47" s="1090"/>
      <c r="DE47" s="1090"/>
      <c r="DF47" s="1090"/>
      <c r="DG47" s="1090"/>
      <c r="DH47" s="1090"/>
      <c r="DI47" s="1091"/>
      <c r="DJ47" s="1043"/>
      <c r="DK47" s="1044"/>
      <c r="DL47" s="1044"/>
      <c r="DM47" s="1044"/>
      <c r="DN47" s="1044"/>
      <c r="DO47" s="1044"/>
      <c r="DP47" s="1044"/>
      <c r="DQ47" s="1044"/>
      <c r="DR47" s="1044"/>
      <c r="DS47" s="1044"/>
      <c r="DT47" s="1044"/>
      <c r="DU47" s="1044"/>
      <c r="DV47" s="1044"/>
      <c r="DW47" s="1044"/>
      <c r="DX47" s="1045"/>
      <c r="DY47" s="1049"/>
      <c r="DZ47" s="1050"/>
      <c r="EA47" s="1050"/>
      <c r="EB47" s="1050"/>
      <c r="EC47" s="1050"/>
      <c r="ED47" s="1050"/>
      <c r="EE47" s="1050"/>
      <c r="EF47" s="1050"/>
      <c r="EG47" s="1050"/>
      <c r="EH47" s="1050"/>
      <c r="EI47" s="1050"/>
      <c r="EJ47" s="1050"/>
      <c r="EK47" s="1050"/>
      <c r="EL47" s="1050"/>
      <c r="EM47" s="1051"/>
      <c r="EN47" s="1049"/>
      <c r="EO47" s="1050"/>
      <c r="EP47" s="1050"/>
      <c r="EQ47" s="1050"/>
      <c r="ER47" s="1050"/>
      <c r="ES47" s="1050"/>
      <c r="ET47" s="1050"/>
      <c r="EU47" s="1050"/>
      <c r="EV47" s="1050"/>
      <c r="EW47" s="1050"/>
      <c r="EX47" s="1050"/>
      <c r="EY47" s="1050"/>
      <c r="EZ47" s="1050"/>
      <c r="FA47" s="1050"/>
      <c r="FB47" s="1051"/>
    </row>
    <row r="48" spans="1:176" ht="13.5" thickBot="1">
      <c r="B48" s="1163"/>
      <c r="C48" s="1164"/>
      <c r="D48" s="1164"/>
      <c r="E48" s="1164"/>
      <c r="F48" s="1164"/>
      <c r="G48" s="1164"/>
      <c r="H48" s="1164"/>
      <c r="I48" s="1164"/>
      <c r="J48" s="1164"/>
      <c r="K48" s="1164"/>
      <c r="L48" s="1164"/>
      <c r="M48" s="1164"/>
      <c r="N48" s="396"/>
      <c r="O48" s="1165" t="s">
        <v>893</v>
      </c>
      <c r="P48" s="1165"/>
      <c r="Q48" s="1165"/>
      <c r="R48" s="1165"/>
      <c r="S48" s="1165"/>
      <c r="T48" s="1165"/>
      <c r="U48" s="1165"/>
      <c r="V48" s="1165"/>
      <c r="W48" s="1165"/>
      <c r="X48" s="1165"/>
      <c r="Y48" s="1165"/>
      <c r="Z48" s="1165"/>
      <c r="AA48" s="1165"/>
      <c r="AB48" s="1165"/>
      <c r="AC48" s="1165"/>
      <c r="AD48" s="1165"/>
      <c r="AE48" s="1165"/>
      <c r="AF48" s="1165"/>
      <c r="AG48" s="1165"/>
      <c r="AH48" s="1165"/>
      <c r="AI48" s="1165"/>
      <c r="AJ48" s="1165"/>
      <c r="AK48" s="1165"/>
      <c r="AL48" s="1165"/>
      <c r="AM48" s="1165"/>
      <c r="AN48" s="1165"/>
      <c r="AO48" s="1165"/>
      <c r="AP48" s="1165"/>
      <c r="AQ48" s="1165"/>
      <c r="AR48" s="1165"/>
      <c r="AS48" s="1165"/>
      <c r="AT48" s="1165"/>
      <c r="AU48" s="1165"/>
      <c r="AV48" s="1165"/>
      <c r="AW48" s="1165"/>
      <c r="AX48" s="1165"/>
      <c r="AY48" s="1165"/>
      <c r="AZ48" s="1165"/>
      <c r="BA48" s="1165"/>
      <c r="BB48" s="1165"/>
      <c r="BC48" s="1165"/>
      <c r="BD48" s="1165"/>
      <c r="BE48" s="1165"/>
      <c r="BF48" s="1165"/>
      <c r="BG48" s="1165"/>
      <c r="BH48" s="1165"/>
      <c r="BI48" s="1165"/>
      <c r="BJ48" s="1165"/>
      <c r="BK48" s="1165"/>
      <c r="BL48" s="1165"/>
      <c r="BM48" s="1165"/>
      <c r="BN48" s="1165"/>
      <c r="BO48" s="1165"/>
      <c r="BP48" s="1165"/>
      <c r="BQ48" s="1165"/>
      <c r="BR48" s="1165"/>
      <c r="BS48" s="1165"/>
      <c r="BT48" s="1165"/>
      <c r="BU48" s="1165"/>
      <c r="BV48" s="1165"/>
      <c r="BW48" s="1165"/>
      <c r="BX48" s="1165"/>
      <c r="BY48" s="1165"/>
      <c r="BZ48" s="1165"/>
      <c r="CA48" s="1165"/>
      <c r="CB48" s="1165"/>
      <c r="CC48" s="1165"/>
      <c r="CD48" s="1165"/>
      <c r="CE48" s="1165"/>
      <c r="CF48" s="1165"/>
      <c r="CG48" s="1165"/>
      <c r="CH48" s="1165"/>
      <c r="CI48" s="1165"/>
      <c r="CJ48" s="1165"/>
      <c r="CK48" s="1165"/>
      <c r="CL48" s="1165"/>
      <c r="CM48" s="1165"/>
      <c r="CN48" s="1165"/>
      <c r="CO48" s="1165"/>
      <c r="CP48" s="1165"/>
      <c r="CQ48" s="1165"/>
      <c r="CR48" s="1165"/>
      <c r="CS48" s="1165"/>
      <c r="CT48" s="1165"/>
      <c r="CU48" s="1165"/>
      <c r="CV48" s="1165"/>
      <c r="CW48" s="1166"/>
      <c r="CX48" s="1167" t="s">
        <v>892</v>
      </c>
      <c r="CY48" s="1167"/>
      <c r="CZ48" s="1167"/>
      <c r="DA48" s="1167"/>
      <c r="DB48" s="1167"/>
      <c r="DC48" s="1167"/>
      <c r="DD48" s="1167"/>
      <c r="DE48" s="1167"/>
      <c r="DF48" s="1167"/>
      <c r="DG48" s="1167"/>
      <c r="DH48" s="1167"/>
      <c r="DI48" s="1168"/>
      <c r="DJ48" s="1169">
        <v>883101</v>
      </c>
      <c r="DK48" s="1170"/>
      <c r="DL48" s="1170"/>
      <c r="DM48" s="1170"/>
      <c r="DN48" s="1170"/>
      <c r="DO48" s="1170"/>
      <c r="DP48" s="1170"/>
      <c r="DQ48" s="1170"/>
      <c r="DR48" s="1170"/>
      <c r="DS48" s="1170"/>
      <c r="DT48" s="1170"/>
      <c r="DU48" s="1170"/>
      <c r="DV48" s="1170"/>
      <c r="DW48" s="1170"/>
      <c r="DX48" s="1171"/>
      <c r="DY48" s="1055">
        <v>1095026</v>
      </c>
      <c r="DZ48" s="1050"/>
      <c r="EA48" s="1050"/>
      <c r="EB48" s="1050"/>
      <c r="EC48" s="1050"/>
      <c r="ED48" s="1050"/>
      <c r="EE48" s="1050"/>
      <c r="EF48" s="1050"/>
      <c r="EG48" s="1050"/>
      <c r="EH48" s="1050"/>
      <c r="EI48" s="1050"/>
      <c r="EJ48" s="1050"/>
      <c r="EK48" s="1050"/>
      <c r="EL48" s="1050"/>
      <c r="EM48" s="1051"/>
      <c r="EN48" s="1055">
        <v>1144340</v>
      </c>
      <c r="EO48" s="1050"/>
      <c r="EP48" s="1050"/>
      <c r="EQ48" s="1050"/>
      <c r="ER48" s="1050"/>
      <c r="ES48" s="1050"/>
      <c r="ET48" s="1050"/>
      <c r="EU48" s="1050"/>
      <c r="EV48" s="1050"/>
      <c r="EW48" s="1050"/>
      <c r="EX48" s="1050"/>
      <c r="EY48" s="1050"/>
      <c r="EZ48" s="1050"/>
      <c r="FA48" s="1050"/>
      <c r="FB48" s="1051"/>
    </row>
    <row r="49" spans="1:158" ht="13.5" customHeight="1" thickBot="1">
      <c r="A49" s="550" t="s">
        <v>1374</v>
      </c>
      <c r="B49" s="1155"/>
      <c r="C49" s="1156"/>
      <c r="D49" s="1156"/>
      <c r="E49" s="1156"/>
      <c r="F49" s="1156"/>
      <c r="G49" s="1156"/>
      <c r="H49" s="1156"/>
      <c r="I49" s="1156"/>
      <c r="J49" s="1156"/>
      <c r="K49" s="1156"/>
      <c r="L49" s="1156"/>
      <c r="M49" s="1157"/>
      <c r="N49" s="397"/>
      <c r="O49" s="1158" t="s">
        <v>891</v>
      </c>
      <c r="P49" s="1158"/>
      <c r="Q49" s="1158"/>
      <c r="R49" s="1158"/>
      <c r="S49" s="1158"/>
      <c r="T49" s="1158"/>
      <c r="U49" s="1158"/>
      <c r="V49" s="1158"/>
      <c r="W49" s="1158"/>
      <c r="X49" s="1158"/>
      <c r="Y49" s="1158"/>
      <c r="Z49" s="1158"/>
      <c r="AA49" s="1158"/>
      <c r="AB49" s="1158"/>
      <c r="AC49" s="1158"/>
      <c r="AD49" s="1158"/>
      <c r="AE49" s="1158"/>
      <c r="AF49" s="1158"/>
      <c r="AG49" s="1158"/>
      <c r="AH49" s="1158"/>
      <c r="AI49" s="1158"/>
      <c r="AJ49" s="1158"/>
      <c r="AK49" s="1158"/>
      <c r="AL49" s="1158"/>
      <c r="AM49" s="1158"/>
      <c r="AN49" s="1158"/>
      <c r="AO49" s="1158"/>
      <c r="AP49" s="1158"/>
      <c r="AQ49" s="1158"/>
      <c r="AR49" s="1158"/>
      <c r="AS49" s="1158"/>
      <c r="AT49" s="1158"/>
      <c r="AU49" s="1158"/>
      <c r="AV49" s="1158"/>
      <c r="AW49" s="1158"/>
      <c r="AX49" s="1158"/>
      <c r="AY49" s="1158"/>
      <c r="AZ49" s="1158"/>
      <c r="BA49" s="1158"/>
      <c r="BB49" s="1158"/>
      <c r="BC49" s="1158"/>
      <c r="BD49" s="1158"/>
      <c r="BE49" s="1158"/>
      <c r="BF49" s="1158"/>
      <c r="BG49" s="1158"/>
      <c r="BH49" s="1158"/>
      <c r="BI49" s="1158"/>
      <c r="BJ49" s="1158"/>
      <c r="BK49" s="1158"/>
      <c r="BL49" s="1158"/>
      <c r="BM49" s="1158"/>
      <c r="BN49" s="1158"/>
      <c r="BO49" s="1158"/>
      <c r="BP49" s="1158"/>
      <c r="BQ49" s="1158"/>
      <c r="BR49" s="1158"/>
      <c r="BS49" s="1158"/>
      <c r="BT49" s="1158"/>
      <c r="BU49" s="1158"/>
      <c r="BV49" s="1158"/>
      <c r="BW49" s="1158"/>
      <c r="BX49" s="1158"/>
      <c r="BY49" s="1158"/>
      <c r="BZ49" s="1158"/>
      <c r="CA49" s="1158"/>
      <c r="CB49" s="1158"/>
      <c r="CC49" s="1158"/>
      <c r="CD49" s="1158"/>
      <c r="CE49" s="1158"/>
      <c r="CF49" s="1158"/>
      <c r="CG49" s="1158"/>
      <c r="CH49" s="1158"/>
      <c r="CI49" s="1158"/>
      <c r="CJ49" s="1158"/>
      <c r="CK49" s="1158"/>
      <c r="CL49" s="1158"/>
      <c r="CM49" s="1158"/>
      <c r="CN49" s="1158"/>
      <c r="CO49" s="1158"/>
      <c r="CP49" s="1158"/>
      <c r="CQ49" s="1158"/>
      <c r="CR49" s="1158"/>
      <c r="CS49" s="1158"/>
      <c r="CT49" s="1158"/>
      <c r="CU49" s="1158"/>
      <c r="CV49" s="1158"/>
      <c r="CW49" s="1159"/>
      <c r="CX49" s="1160" t="s">
        <v>890</v>
      </c>
      <c r="CY49" s="1161"/>
      <c r="CZ49" s="1161"/>
      <c r="DA49" s="1161"/>
      <c r="DB49" s="1161"/>
      <c r="DC49" s="1161"/>
      <c r="DD49" s="1161"/>
      <c r="DE49" s="1161"/>
      <c r="DF49" s="1161"/>
      <c r="DG49" s="1161"/>
      <c r="DH49" s="1161"/>
      <c r="DI49" s="1162"/>
      <c r="DJ49" s="1147">
        <f>DJ20+DJ25+DJ28+DJ35+DJ39+DJ46+DJ48</f>
        <v>72294139</v>
      </c>
      <c r="DK49" s="1148"/>
      <c r="DL49" s="1148"/>
      <c r="DM49" s="1148"/>
      <c r="DN49" s="1148"/>
      <c r="DO49" s="1148"/>
      <c r="DP49" s="1148"/>
      <c r="DQ49" s="1148"/>
      <c r="DR49" s="1148"/>
      <c r="DS49" s="1148"/>
      <c r="DT49" s="1148"/>
      <c r="DU49" s="1148"/>
      <c r="DV49" s="1148"/>
      <c r="DW49" s="1148"/>
      <c r="DX49" s="1149"/>
      <c r="DY49" s="1147">
        <f>DY20+DY25+DY28+DY35+DY39+DY46+DY48</f>
        <v>61681231</v>
      </c>
      <c r="DZ49" s="1148"/>
      <c r="EA49" s="1148"/>
      <c r="EB49" s="1148"/>
      <c r="EC49" s="1148"/>
      <c r="ED49" s="1148"/>
      <c r="EE49" s="1148"/>
      <c r="EF49" s="1148"/>
      <c r="EG49" s="1148"/>
      <c r="EH49" s="1148"/>
      <c r="EI49" s="1148"/>
      <c r="EJ49" s="1148"/>
      <c r="EK49" s="1148"/>
      <c r="EL49" s="1148"/>
      <c r="EM49" s="1149"/>
      <c r="EN49" s="1147">
        <f>EN20+EN25+EN28+EN35+EN39+EN46+EN48</f>
        <v>53622153</v>
      </c>
      <c r="EO49" s="1148"/>
      <c r="EP49" s="1148"/>
      <c r="EQ49" s="1148"/>
      <c r="ER49" s="1148"/>
      <c r="ES49" s="1148"/>
      <c r="ET49" s="1148"/>
      <c r="EU49" s="1148"/>
      <c r="EV49" s="1148"/>
      <c r="EW49" s="1148"/>
      <c r="EX49" s="1148"/>
      <c r="EY49" s="1148"/>
      <c r="EZ49" s="1148"/>
      <c r="FA49" s="1148"/>
      <c r="FB49" s="1149"/>
    </row>
    <row r="50" spans="1:158" ht="14.25" customHeight="1">
      <c r="B50" s="1189"/>
      <c r="C50" s="1190"/>
      <c r="D50" s="1190"/>
      <c r="E50" s="1190"/>
      <c r="F50" s="1190"/>
      <c r="G50" s="1190"/>
      <c r="H50" s="1190"/>
      <c r="I50" s="1190"/>
      <c r="J50" s="1190"/>
      <c r="K50" s="1190"/>
      <c r="L50" s="1190"/>
      <c r="M50" s="1191"/>
      <c r="N50" s="398"/>
      <c r="O50" s="1192" t="s">
        <v>889</v>
      </c>
      <c r="P50" s="1193"/>
      <c r="Q50" s="1193"/>
      <c r="R50" s="1193"/>
      <c r="S50" s="1193"/>
      <c r="T50" s="1193"/>
      <c r="U50" s="1193"/>
      <c r="V50" s="1193"/>
      <c r="W50" s="1193"/>
      <c r="X50" s="1193"/>
      <c r="Y50" s="1193"/>
      <c r="Z50" s="1193"/>
      <c r="AA50" s="1193"/>
      <c r="AB50" s="1193"/>
      <c r="AC50" s="1193"/>
      <c r="AD50" s="1193"/>
      <c r="AE50" s="1193"/>
      <c r="AF50" s="1193"/>
      <c r="AG50" s="1193"/>
      <c r="AH50" s="1193"/>
      <c r="AI50" s="1193"/>
      <c r="AJ50" s="1193"/>
      <c r="AK50" s="1193"/>
      <c r="AL50" s="1193"/>
      <c r="AM50" s="1193"/>
      <c r="AN50" s="1193"/>
      <c r="AO50" s="1193"/>
      <c r="AP50" s="1193"/>
      <c r="AQ50" s="1193"/>
      <c r="AR50" s="1193"/>
      <c r="AS50" s="1193"/>
      <c r="AT50" s="1193"/>
      <c r="AU50" s="1193"/>
      <c r="AV50" s="1193"/>
      <c r="AW50" s="1193"/>
      <c r="AX50" s="1193"/>
      <c r="AY50" s="1193"/>
      <c r="AZ50" s="1193"/>
      <c r="BA50" s="1193"/>
      <c r="BB50" s="1193"/>
      <c r="BC50" s="1193"/>
      <c r="BD50" s="1193"/>
      <c r="BE50" s="1193"/>
      <c r="BF50" s="1193"/>
      <c r="BG50" s="1193"/>
      <c r="BH50" s="1193"/>
      <c r="BI50" s="1193"/>
      <c r="BJ50" s="1193"/>
      <c r="BK50" s="1193"/>
      <c r="BL50" s="1193"/>
      <c r="BM50" s="1193"/>
      <c r="BN50" s="1193"/>
      <c r="BO50" s="1193"/>
      <c r="BP50" s="1193"/>
      <c r="BQ50" s="1193"/>
      <c r="BR50" s="1193"/>
      <c r="BS50" s="1193"/>
      <c r="BT50" s="1193"/>
      <c r="BU50" s="1193"/>
      <c r="BV50" s="1193"/>
      <c r="BW50" s="1193"/>
      <c r="BX50" s="1193"/>
      <c r="BY50" s="1193"/>
      <c r="BZ50" s="1193"/>
      <c r="CA50" s="1193"/>
      <c r="CB50" s="1193"/>
      <c r="CC50" s="1193"/>
      <c r="CD50" s="1193"/>
      <c r="CE50" s="1193"/>
      <c r="CF50" s="1193"/>
      <c r="CG50" s="1193"/>
      <c r="CH50" s="1193"/>
      <c r="CI50" s="1193"/>
      <c r="CJ50" s="1193"/>
      <c r="CK50" s="1193"/>
      <c r="CL50" s="1193"/>
      <c r="CM50" s="1193"/>
      <c r="CN50" s="1193"/>
      <c r="CO50" s="1193"/>
      <c r="CP50" s="1193"/>
      <c r="CQ50" s="1193"/>
      <c r="CR50" s="1193"/>
      <c r="CS50" s="1193"/>
      <c r="CT50" s="1193"/>
      <c r="CU50" s="1193"/>
      <c r="CV50" s="1193"/>
      <c r="CW50" s="1194"/>
      <c r="CX50" s="1181" t="s">
        <v>597</v>
      </c>
      <c r="CY50" s="1182"/>
      <c r="CZ50" s="1182"/>
      <c r="DA50" s="1182"/>
      <c r="DB50" s="1182"/>
      <c r="DC50" s="1182"/>
      <c r="DD50" s="1182"/>
      <c r="DE50" s="1182"/>
      <c r="DF50" s="1182"/>
      <c r="DG50" s="1182"/>
      <c r="DH50" s="1182"/>
      <c r="DI50" s="1183"/>
      <c r="DJ50" s="1187">
        <f>SUM(DJ52:DX56)</f>
        <v>1512187</v>
      </c>
      <c r="DK50" s="1188"/>
      <c r="DL50" s="1188"/>
      <c r="DM50" s="1188"/>
      <c r="DN50" s="1188"/>
      <c r="DO50" s="1188"/>
      <c r="DP50" s="1188"/>
      <c r="DQ50" s="1188"/>
      <c r="DR50" s="1188"/>
      <c r="DS50" s="1188"/>
      <c r="DT50" s="1188"/>
      <c r="DU50" s="1188"/>
      <c r="DV50" s="1188"/>
      <c r="DW50" s="1188"/>
      <c r="DX50" s="1188"/>
      <c r="DY50" s="1174">
        <f>SUM(DY52:EM56)</f>
        <v>1506910</v>
      </c>
      <c r="DZ50" s="1175"/>
      <c r="EA50" s="1175"/>
      <c r="EB50" s="1175"/>
      <c r="EC50" s="1175"/>
      <c r="ED50" s="1175"/>
      <c r="EE50" s="1175"/>
      <c r="EF50" s="1175"/>
      <c r="EG50" s="1175"/>
      <c r="EH50" s="1175"/>
      <c r="EI50" s="1175"/>
      <c r="EJ50" s="1175"/>
      <c r="EK50" s="1175"/>
      <c r="EL50" s="1175"/>
      <c r="EM50" s="1176"/>
      <c r="EN50" s="1180">
        <f>SUM(EN52:FB56)</f>
        <v>1502414</v>
      </c>
      <c r="EO50" s="1175"/>
      <c r="EP50" s="1175"/>
      <c r="EQ50" s="1175"/>
      <c r="ER50" s="1175"/>
      <c r="ES50" s="1175"/>
      <c r="ET50" s="1175"/>
      <c r="EU50" s="1175"/>
      <c r="EV50" s="1175"/>
      <c r="EW50" s="1175"/>
      <c r="EX50" s="1175"/>
      <c r="EY50" s="1175"/>
      <c r="EZ50" s="1175"/>
      <c r="FA50" s="1175"/>
      <c r="FB50" s="1176"/>
    </row>
    <row r="51" spans="1:158" ht="14.25" customHeight="1">
      <c r="B51" s="1072" t="s">
        <v>933</v>
      </c>
      <c r="C51" s="1073"/>
      <c r="D51" s="1073"/>
      <c r="E51" s="1073"/>
      <c r="F51" s="1073"/>
      <c r="G51" s="1073"/>
      <c r="H51" s="1073"/>
      <c r="I51" s="1073"/>
      <c r="J51" s="1073"/>
      <c r="K51" s="1073"/>
      <c r="L51" s="1073"/>
      <c r="M51" s="1195"/>
      <c r="N51" s="425"/>
      <c r="O51" s="1196" t="s">
        <v>598</v>
      </c>
      <c r="P51" s="1197"/>
      <c r="Q51" s="1197"/>
      <c r="R51" s="1197"/>
      <c r="S51" s="1197"/>
      <c r="T51" s="1197"/>
      <c r="U51" s="1197"/>
      <c r="V51" s="1197"/>
      <c r="W51" s="1197"/>
      <c r="X51" s="1197"/>
      <c r="Y51" s="1197"/>
      <c r="Z51" s="1197"/>
      <c r="AA51" s="1197"/>
      <c r="AB51" s="1197"/>
      <c r="AC51" s="1197"/>
      <c r="AD51" s="1197"/>
      <c r="AE51" s="1197"/>
      <c r="AF51" s="1197"/>
      <c r="AG51" s="1197"/>
      <c r="AH51" s="1197"/>
      <c r="AI51" s="1197"/>
      <c r="AJ51" s="1197"/>
      <c r="AK51" s="1197"/>
      <c r="AL51" s="1197"/>
      <c r="AM51" s="1197"/>
      <c r="AN51" s="1197"/>
      <c r="AO51" s="1197"/>
      <c r="AP51" s="1197"/>
      <c r="AQ51" s="1197"/>
      <c r="AR51" s="1197"/>
      <c r="AS51" s="1197"/>
      <c r="AT51" s="1197"/>
      <c r="AU51" s="1197"/>
      <c r="AV51" s="1197"/>
      <c r="AW51" s="1197"/>
      <c r="AX51" s="1197"/>
      <c r="AY51" s="1197"/>
      <c r="AZ51" s="1197"/>
      <c r="BA51" s="1197"/>
      <c r="BB51" s="1197"/>
      <c r="BC51" s="1197"/>
      <c r="BD51" s="1197"/>
      <c r="BE51" s="1197"/>
      <c r="BF51" s="1197"/>
      <c r="BG51" s="1197"/>
      <c r="BH51" s="1197"/>
      <c r="BI51" s="1197"/>
      <c r="BJ51" s="1197"/>
      <c r="BK51" s="1197"/>
      <c r="BL51" s="1197"/>
      <c r="BM51" s="1197"/>
      <c r="BN51" s="1197"/>
      <c r="BO51" s="1197"/>
      <c r="BP51" s="1197"/>
      <c r="BQ51" s="1197"/>
      <c r="BR51" s="1197"/>
      <c r="BS51" s="1197"/>
      <c r="BT51" s="1197"/>
      <c r="BU51" s="1197"/>
      <c r="BV51" s="1197"/>
      <c r="BW51" s="1197"/>
      <c r="BX51" s="1197"/>
      <c r="BY51" s="1197"/>
      <c r="BZ51" s="1197"/>
      <c r="CA51" s="1197"/>
      <c r="CB51" s="1197"/>
      <c r="CC51" s="1197"/>
      <c r="CD51" s="1197"/>
      <c r="CE51" s="1197"/>
      <c r="CF51" s="1197"/>
      <c r="CG51" s="1197"/>
      <c r="CH51" s="1197"/>
      <c r="CI51" s="1197"/>
      <c r="CJ51" s="1197"/>
      <c r="CK51" s="1197"/>
      <c r="CL51" s="1197"/>
      <c r="CM51" s="1197"/>
      <c r="CN51" s="1197"/>
      <c r="CO51" s="1197"/>
      <c r="CP51" s="1197"/>
      <c r="CQ51" s="1197"/>
      <c r="CR51" s="1197"/>
      <c r="CS51" s="1197"/>
      <c r="CT51" s="1197"/>
      <c r="CU51" s="1197"/>
      <c r="CV51" s="1197"/>
      <c r="CW51" s="1198"/>
      <c r="CX51" s="1184"/>
      <c r="CY51" s="1185"/>
      <c r="CZ51" s="1185"/>
      <c r="DA51" s="1185"/>
      <c r="DB51" s="1185"/>
      <c r="DC51" s="1185"/>
      <c r="DD51" s="1185"/>
      <c r="DE51" s="1185"/>
      <c r="DF51" s="1185"/>
      <c r="DG51" s="1185"/>
      <c r="DH51" s="1185"/>
      <c r="DI51" s="1186"/>
      <c r="DJ51" s="1178"/>
      <c r="DK51" s="1178"/>
      <c r="DL51" s="1178"/>
      <c r="DM51" s="1178"/>
      <c r="DN51" s="1178"/>
      <c r="DO51" s="1178"/>
      <c r="DP51" s="1178"/>
      <c r="DQ51" s="1178"/>
      <c r="DR51" s="1178"/>
      <c r="DS51" s="1178"/>
      <c r="DT51" s="1178"/>
      <c r="DU51" s="1178"/>
      <c r="DV51" s="1178"/>
      <c r="DW51" s="1178"/>
      <c r="DX51" s="1178"/>
      <c r="DY51" s="1177"/>
      <c r="DZ51" s="1178"/>
      <c r="EA51" s="1178"/>
      <c r="EB51" s="1178"/>
      <c r="EC51" s="1178"/>
      <c r="ED51" s="1178"/>
      <c r="EE51" s="1178"/>
      <c r="EF51" s="1178"/>
      <c r="EG51" s="1178"/>
      <c r="EH51" s="1178"/>
      <c r="EI51" s="1178"/>
      <c r="EJ51" s="1178"/>
      <c r="EK51" s="1178"/>
      <c r="EL51" s="1178"/>
      <c r="EM51" s="1179"/>
      <c r="EN51" s="1178"/>
      <c r="EO51" s="1178"/>
      <c r="EP51" s="1178"/>
      <c r="EQ51" s="1178"/>
      <c r="ER51" s="1178"/>
      <c r="ES51" s="1178"/>
      <c r="ET51" s="1178"/>
      <c r="EU51" s="1178"/>
      <c r="EV51" s="1178"/>
      <c r="EW51" s="1178"/>
      <c r="EX51" s="1178"/>
      <c r="EY51" s="1178"/>
      <c r="EZ51" s="1178"/>
      <c r="FA51" s="1178"/>
      <c r="FB51" s="1179"/>
    </row>
    <row r="52" spans="1:158">
      <c r="A52" s="550" t="s">
        <v>1373</v>
      </c>
      <c r="B52" s="1150"/>
      <c r="C52" s="1151"/>
      <c r="D52" s="1151"/>
      <c r="E52" s="1151"/>
      <c r="F52" s="1151"/>
      <c r="G52" s="1151"/>
      <c r="H52" s="1151"/>
      <c r="I52" s="1151"/>
      <c r="J52" s="1151"/>
      <c r="K52" s="1151"/>
      <c r="L52" s="1151"/>
      <c r="M52" s="1152"/>
      <c r="N52" s="419"/>
      <c r="O52" s="1153" t="s">
        <v>888</v>
      </c>
      <c r="P52" s="1153"/>
      <c r="Q52" s="1153"/>
      <c r="R52" s="1153"/>
      <c r="S52" s="1153"/>
      <c r="T52" s="1153"/>
      <c r="U52" s="1153"/>
      <c r="V52" s="1153"/>
      <c r="W52" s="1153"/>
      <c r="X52" s="1153"/>
      <c r="Y52" s="1153"/>
      <c r="Z52" s="1153"/>
      <c r="AA52" s="1153"/>
      <c r="AB52" s="1153"/>
      <c r="AC52" s="1153"/>
      <c r="AD52" s="1153"/>
      <c r="AE52" s="1153"/>
      <c r="AF52" s="1153"/>
      <c r="AG52" s="1153"/>
      <c r="AH52" s="1153"/>
      <c r="AI52" s="1153"/>
      <c r="AJ52" s="1153"/>
      <c r="AK52" s="1153"/>
      <c r="AL52" s="1153"/>
      <c r="AM52" s="1153"/>
      <c r="AN52" s="1153"/>
      <c r="AO52" s="1153"/>
      <c r="AP52" s="1153"/>
      <c r="AQ52" s="1153"/>
      <c r="AR52" s="1153"/>
      <c r="AS52" s="1153"/>
      <c r="AT52" s="1153"/>
      <c r="AU52" s="1153"/>
      <c r="AV52" s="1153"/>
      <c r="AW52" s="1153"/>
      <c r="AX52" s="1153"/>
      <c r="AY52" s="1153"/>
      <c r="AZ52" s="1153"/>
      <c r="BA52" s="1153"/>
      <c r="BB52" s="1153"/>
      <c r="BC52" s="1153"/>
      <c r="BD52" s="1153"/>
      <c r="BE52" s="1153"/>
      <c r="BF52" s="1153"/>
      <c r="BG52" s="1153"/>
      <c r="BH52" s="1153"/>
      <c r="BI52" s="1153"/>
      <c r="BJ52" s="1153"/>
      <c r="BK52" s="1153"/>
      <c r="BL52" s="1153"/>
      <c r="BM52" s="1153"/>
      <c r="BN52" s="1153"/>
      <c r="BO52" s="1153"/>
      <c r="BP52" s="1153"/>
      <c r="BQ52" s="1153"/>
      <c r="BR52" s="1153"/>
      <c r="BS52" s="1153"/>
      <c r="BT52" s="1153"/>
      <c r="BU52" s="1153"/>
      <c r="BV52" s="1153"/>
      <c r="BW52" s="1153"/>
      <c r="BX52" s="1153"/>
      <c r="BY52" s="1153"/>
      <c r="BZ52" s="1153"/>
      <c r="CA52" s="1153"/>
      <c r="CB52" s="1153"/>
      <c r="CC52" s="1153"/>
      <c r="CD52" s="1153"/>
      <c r="CE52" s="1153"/>
      <c r="CF52" s="1153"/>
      <c r="CG52" s="1153"/>
      <c r="CH52" s="1153"/>
      <c r="CI52" s="1153"/>
      <c r="CJ52" s="1153"/>
      <c r="CK52" s="1153"/>
      <c r="CL52" s="1153"/>
      <c r="CM52" s="1153"/>
      <c r="CN52" s="1153"/>
      <c r="CO52" s="1153"/>
      <c r="CP52" s="1153"/>
      <c r="CQ52" s="1153"/>
      <c r="CR52" s="1153"/>
      <c r="CS52" s="1153"/>
      <c r="CT52" s="1153"/>
      <c r="CU52" s="1153"/>
      <c r="CV52" s="1153"/>
      <c r="CW52" s="1154"/>
      <c r="CX52" s="1199" t="s">
        <v>887</v>
      </c>
      <c r="CY52" s="1200"/>
      <c r="CZ52" s="1200"/>
      <c r="DA52" s="1200"/>
      <c r="DB52" s="1200"/>
      <c r="DC52" s="1200"/>
      <c r="DD52" s="1200"/>
      <c r="DE52" s="1200"/>
      <c r="DF52" s="1200"/>
      <c r="DG52" s="1200"/>
      <c r="DH52" s="1200"/>
      <c r="DI52" s="1201"/>
      <c r="DJ52" s="1042">
        <v>1512187</v>
      </c>
      <c r="DK52" s="1172"/>
      <c r="DL52" s="1172"/>
      <c r="DM52" s="1172"/>
      <c r="DN52" s="1172"/>
      <c r="DO52" s="1172"/>
      <c r="DP52" s="1172"/>
      <c r="DQ52" s="1172"/>
      <c r="DR52" s="1172"/>
      <c r="DS52" s="1172"/>
      <c r="DT52" s="1172"/>
      <c r="DU52" s="1172"/>
      <c r="DV52" s="1172"/>
      <c r="DW52" s="1172"/>
      <c r="DX52" s="1202"/>
      <c r="DY52" s="1039">
        <v>1506199</v>
      </c>
      <c r="DZ52" s="1172"/>
      <c r="EA52" s="1172"/>
      <c r="EB52" s="1172"/>
      <c r="EC52" s="1172"/>
      <c r="ED52" s="1172"/>
      <c r="EE52" s="1172"/>
      <c r="EF52" s="1172"/>
      <c r="EG52" s="1172"/>
      <c r="EH52" s="1172"/>
      <c r="EI52" s="1172"/>
      <c r="EJ52" s="1172"/>
      <c r="EK52" s="1172"/>
      <c r="EL52" s="1172"/>
      <c r="EM52" s="1173"/>
      <c r="EN52" s="1042">
        <v>1500610</v>
      </c>
      <c r="EO52" s="1172"/>
      <c r="EP52" s="1172"/>
      <c r="EQ52" s="1172"/>
      <c r="ER52" s="1172"/>
      <c r="ES52" s="1172"/>
      <c r="ET52" s="1172"/>
      <c r="EU52" s="1172"/>
      <c r="EV52" s="1172"/>
      <c r="EW52" s="1172"/>
      <c r="EX52" s="1172"/>
      <c r="EY52" s="1172"/>
      <c r="EZ52" s="1172"/>
      <c r="FA52" s="1172"/>
      <c r="FB52" s="1173"/>
    </row>
    <row r="53" spans="1:158">
      <c r="B53" s="1184"/>
      <c r="C53" s="1185"/>
      <c r="D53" s="1185"/>
      <c r="E53" s="1185"/>
      <c r="F53" s="1185"/>
      <c r="G53" s="1185"/>
      <c r="H53" s="1185"/>
      <c r="I53" s="1185"/>
      <c r="J53" s="1185"/>
      <c r="K53" s="1185"/>
      <c r="L53" s="1185"/>
      <c r="M53" s="1186"/>
      <c r="N53" s="419"/>
      <c r="O53" s="1153" t="s">
        <v>886</v>
      </c>
      <c r="P53" s="1153"/>
      <c r="Q53" s="1153"/>
      <c r="R53" s="1153"/>
      <c r="S53" s="1153"/>
      <c r="T53" s="1153"/>
      <c r="U53" s="1153"/>
      <c r="V53" s="1153"/>
      <c r="W53" s="1153"/>
      <c r="X53" s="1153"/>
      <c r="Y53" s="1153"/>
      <c r="Z53" s="1153"/>
      <c r="AA53" s="1153"/>
      <c r="AB53" s="1153"/>
      <c r="AC53" s="1153"/>
      <c r="AD53" s="1153"/>
      <c r="AE53" s="1153"/>
      <c r="AF53" s="1153"/>
      <c r="AG53" s="1153"/>
      <c r="AH53" s="1153"/>
      <c r="AI53" s="1153"/>
      <c r="AJ53" s="1153"/>
      <c r="AK53" s="1153"/>
      <c r="AL53" s="1153"/>
      <c r="AM53" s="1153"/>
      <c r="AN53" s="1153"/>
      <c r="AO53" s="1153"/>
      <c r="AP53" s="1153"/>
      <c r="AQ53" s="1153"/>
      <c r="AR53" s="1153"/>
      <c r="AS53" s="1153"/>
      <c r="AT53" s="1153"/>
      <c r="AU53" s="1153"/>
      <c r="AV53" s="1153"/>
      <c r="AW53" s="1153"/>
      <c r="AX53" s="1153"/>
      <c r="AY53" s="1153"/>
      <c r="AZ53" s="1153"/>
      <c r="BA53" s="1153"/>
      <c r="BB53" s="1153"/>
      <c r="BC53" s="1153"/>
      <c r="BD53" s="1153"/>
      <c r="BE53" s="1153"/>
      <c r="BF53" s="1153"/>
      <c r="BG53" s="1153"/>
      <c r="BH53" s="1153"/>
      <c r="BI53" s="1153"/>
      <c r="BJ53" s="1153"/>
      <c r="BK53" s="1153"/>
      <c r="BL53" s="1153"/>
      <c r="BM53" s="1153"/>
      <c r="BN53" s="1153"/>
      <c r="BO53" s="1153"/>
      <c r="BP53" s="1153"/>
      <c r="BQ53" s="1153"/>
      <c r="BR53" s="1153"/>
      <c r="BS53" s="1153"/>
      <c r="BT53" s="1153"/>
      <c r="BU53" s="1153"/>
      <c r="BV53" s="1153"/>
      <c r="BW53" s="1153"/>
      <c r="BX53" s="1153"/>
      <c r="BY53" s="1153"/>
      <c r="BZ53" s="1153"/>
      <c r="CA53" s="1153"/>
      <c r="CB53" s="1153"/>
      <c r="CC53" s="1153"/>
      <c r="CD53" s="1153"/>
      <c r="CE53" s="1153"/>
      <c r="CF53" s="1153"/>
      <c r="CG53" s="1153"/>
      <c r="CH53" s="1153"/>
      <c r="CI53" s="1153"/>
      <c r="CJ53" s="1153"/>
      <c r="CK53" s="1153"/>
      <c r="CL53" s="1153"/>
      <c r="CM53" s="1153"/>
      <c r="CN53" s="1153"/>
      <c r="CO53" s="1153"/>
      <c r="CP53" s="1153"/>
      <c r="CQ53" s="1153"/>
      <c r="CR53" s="1153"/>
      <c r="CS53" s="1153"/>
      <c r="CT53" s="1153"/>
      <c r="CU53" s="1153"/>
      <c r="CV53" s="1153"/>
      <c r="CW53" s="1154"/>
      <c r="CX53" s="1089" t="s">
        <v>1479</v>
      </c>
      <c r="CY53" s="1102"/>
      <c r="CZ53" s="1102"/>
      <c r="DA53" s="1102"/>
      <c r="DB53" s="1102"/>
      <c r="DC53" s="1102"/>
      <c r="DD53" s="1102"/>
      <c r="DE53" s="1102"/>
      <c r="DF53" s="1102"/>
      <c r="DG53" s="1102"/>
      <c r="DH53" s="1102"/>
      <c r="DI53" s="1203"/>
      <c r="DJ53" s="1042">
        <v>0</v>
      </c>
      <c r="DK53" s="1172"/>
      <c r="DL53" s="1172"/>
      <c r="DM53" s="1172"/>
      <c r="DN53" s="1172"/>
      <c r="DO53" s="1172"/>
      <c r="DP53" s="1172"/>
      <c r="DQ53" s="1172"/>
      <c r="DR53" s="1172"/>
      <c r="DS53" s="1172"/>
      <c r="DT53" s="1172"/>
      <c r="DU53" s="1172"/>
      <c r="DV53" s="1172"/>
      <c r="DW53" s="1172"/>
      <c r="DX53" s="1202"/>
      <c r="DY53" s="1039">
        <v>0</v>
      </c>
      <c r="DZ53" s="1172"/>
      <c r="EA53" s="1172"/>
      <c r="EB53" s="1172"/>
      <c r="EC53" s="1172"/>
      <c r="ED53" s="1172"/>
      <c r="EE53" s="1172"/>
      <c r="EF53" s="1172"/>
      <c r="EG53" s="1172"/>
      <c r="EH53" s="1172"/>
      <c r="EI53" s="1172"/>
      <c r="EJ53" s="1172"/>
      <c r="EK53" s="1172"/>
      <c r="EL53" s="1172"/>
      <c r="EM53" s="1173"/>
      <c r="EN53" s="1042">
        <v>0</v>
      </c>
      <c r="EO53" s="1172"/>
      <c r="EP53" s="1172"/>
      <c r="EQ53" s="1172"/>
      <c r="ER53" s="1172"/>
      <c r="ES53" s="1172"/>
      <c r="ET53" s="1172"/>
      <c r="EU53" s="1172"/>
      <c r="EV53" s="1172"/>
      <c r="EW53" s="1172"/>
      <c r="EX53" s="1172"/>
      <c r="EY53" s="1172"/>
      <c r="EZ53" s="1172"/>
      <c r="FA53" s="1172"/>
      <c r="FB53" s="1173"/>
    </row>
    <row r="54" spans="1:158">
      <c r="B54" s="1199"/>
      <c r="C54" s="1200"/>
      <c r="D54" s="1200"/>
      <c r="E54" s="1200"/>
      <c r="F54" s="1200"/>
      <c r="G54" s="1200"/>
      <c r="H54" s="1200"/>
      <c r="I54" s="1200"/>
      <c r="J54" s="1200"/>
      <c r="K54" s="1200"/>
      <c r="L54" s="1200"/>
      <c r="M54" s="1201"/>
      <c r="N54" s="419"/>
      <c r="O54" s="1153" t="s">
        <v>884</v>
      </c>
      <c r="P54" s="1153"/>
      <c r="Q54" s="1153"/>
      <c r="R54" s="1153"/>
      <c r="S54" s="1153"/>
      <c r="T54" s="1153"/>
      <c r="U54" s="1153"/>
      <c r="V54" s="1153"/>
      <c r="W54" s="1153"/>
      <c r="X54" s="1153"/>
      <c r="Y54" s="1153"/>
      <c r="Z54" s="1153"/>
      <c r="AA54" s="1153"/>
      <c r="AB54" s="1153"/>
      <c r="AC54" s="1153"/>
      <c r="AD54" s="1153"/>
      <c r="AE54" s="1153"/>
      <c r="AF54" s="1153"/>
      <c r="AG54" s="1153"/>
      <c r="AH54" s="1153"/>
      <c r="AI54" s="1153"/>
      <c r="AJ54" s="1153"/>
      <c r="AK54" s="1153"/>
      <c r="AL54" s="1153"/>
      <c r="AM54" s="1153"/>
      <c r="AN54" s="1153"/>
      <c r="AO54" s="1153"/>
      <c r="AP54" s="1153"/>
      <c r="AQ54" s="1153"/>
      <c r="AR54" s="1153"/>
      <c r="AS54" s="1153"/>
      <c r="AT54" s="1153"/>
      <c r="AU54" s="1153"/>
      <c r="AV54" s="1153"/>
      <c r="AW54" s="1153"/>
      <c r="AX54" s="1153"/>
      <c r="AY54" s="1153"/>
      <c r="AZ54" s="1153"/>
      <c r="BA54" s="1153"/>
      <c r="BB54" s="1153"/>
      <c r="BC54" s="1153"/>
      <c r="BD54" s="1153"/>
      <c r="BE54" s="1153"/>
      <c r="BF54" s="1153"/>
      <c r="BG54" s="1153"/>
      <c r="BH54" s="1153"/>
      <c r="BI54" s="1153"/>
      <c r="BJ54" s="1153"/>
      <c r="BK54" s="1153"/>
      <c r="BL54" s="1153"/>
      <c r="BM54" s="1153"/>
      <c r="BN54" s="1153"/>
      <c r="BO54" s="1153"/>
      <c r="BP54" s="1153"/>
      <c r="BQ54" s="1153"/>
      <c r="BR54" s="1153"/>
      <c r="BS54" s="1153"/>
      <c r="BT54" s="1153"/>
      <c r="BU54" s="1153"/>
      <c r="BV54" s="1153"/>
      <c r="BW54" s="1153"/>
      <c r="BX54" s="1153"/>
      <c r="BY54" s="1153"/>
      <c r="BZ54" s="1153"/>
      <c r="CA54" s="1153"/>
      <c r="CB54" s="1153"/>
      <c r="CC54" s="1153"/>
      <c r="CD54" s="1153"/>
      <c r="CE54" s="1153"/>
      <c r="CF54" s="1153"/>
      <c r="CG54" s="1153"/>
      <c r="CH54" s="1153"/>
      <c r="CI54" s="1153"/>
      <c r="CJ54" s="1153"/>
      <c r="CK54" s="1153"/>
      <c r="CL54" s="1153"/>
      <c r="CM54" s="1153"/>
      <c r="CN54" s="1153"/>
      <c r="CO54" s="1153"/>
      <c r="CP54" s="1153"/>
      <c r="CQ54" s="1153"/>
      <c r="CR54" s="1153"/>
      <c r="CS54" s="1153"/>
      <c r="CT54" s="1153"/>
      <c r="CU54" s="1153"/>
      <c r="CV54" s="1153"/>
      <c r="CW54" s="1154"/>
      <c r="CX54" s="1089" t="s">
        <v>885</v>
      </c>
      <c r="CY54" s="1102"/>
      <c r="CZ54" s="1102"/>
      <c r="DA54" s="1102"/>
      <c r="DB54" s="1102"/>
      <c r="DC54" s="1102"/>
      <c r="DD54" s="1102"/>
      <c r="DE54" s="1102"/>
      <c r="DF54" s="1102"/>
      <c r="DG54" s="1102"/>
      <c r="DH54" s="1102"/>
      <c r="DI54" s="1203"/>
      <c r="DJ54" s="1042">
        <v>0</v>
      </c>
      <c r="DK54" s="1172"/>
      <c r="DL54" s="1172"/>
      <c r="DM54" s="1172"/>
      <c r="DN54" s="1172"/>
      <c r="DO54" s="1172"/>
      <c r="DP54" s="1172"/>
      <c r="DQ54" s="1172"/>
      <c r="DR54" s="1172"/>
      <c r="DS54" s="1172"/>
      <c r="DT54" s="1172"/>
      <c r="DU54" s="1172"/>
      <c r="DV54" s="1172"/>
      <c r="DW54" s="1172"/>
      <c r="DX54" s="1202"/>
      <c r="DY54" s="1039">
        <v>711</v>
      </c>
      <c r="DZ54" s="1172"/>
      <c r="EA54" s="1172"/>
      <c r="EB54" s="1172"/>
      <c r="EC54" s="1172"/>
      <c r="ED54" s="1172"/>
      <c r="EE54" s="1172"/>
      <c r="EF54" s="1172"/>
      <c r="EG54" s="1172"/>
      <c r="EH54" s="1172"/>
      <c r="EI54" s="1172"/>
      <c r="EJ54" s="1172"/>
      <c r="EK54" s="1172"/>
      <c r="EL54" s="1172"/>
      <c r="EM54" s="1173"/>
      <c r="EN54" s="1042">
        <v>1804</v>
      </c>
      <c r="EO54" s="1172"/>
      <c r="EP54" s="1172"/>
      <c r="EQ54" s="1172"/>
      <c r="ER54" s="1172"/>
      <c r="ES54" s="1172"/>
      <c r="ET54" s="1172"/>
      <c r="EU54" s="1172"/>
      <c r="EV54" s="1172"/>
      <c r="EW54" s="1172"/>
      <c r="EX54" s="1172"/>
      <c r="EY54" s="1172"/>
      <c r="EZ54" s="1172"/>
      <c r="FA54" s="1172"/>
      <c r="FB54" s="1173"/>
    </row>
    <row r="55" spans="1:158">
      <c r="B55" s="1089"/>
      <c r="C55" s="1102"/>
      <c r="D55" s="1102"/>
      <c r="E55" s="1102"/>
      <c r="F55" s="1102"/>
      <c r="G55" s="1102"/>
      <c r="H55" s="1102"/>
      <c r="I55" s="1102"/>
      <c r="J55" s="1102"/>
      <c r="K55" s="1102"/>
      <c r="L55" s="1102"/>
      <c r="M55" s="1203"/>
      <c r="N55" s="419"/>
      <c r="O55" s="1153" t="s">
        <v>171</v>
      </c>
      <c r="P55" s="1153"/>
      <c r="Q55" s="1153"/>
      <c r="R55" s="1153"/>
      <c r="S55" s="1153"/>
      <c r="T55" s="1153"/>
      <c r="U55" s="1153"/>
      <c r="V55" s="1153"/>
      <c r="W55" s="1153"/>
      <c r="X55" s="1153"/>
      <c r="Y55" s="1153"/>
      <c r="Z55" s="1153"/>
      <c r="AA55" s="1153"/>
      <c r="AB55" s="1153"/>
      <c r="AC55" s="1153"/>
      <c r="AD55" s="1153"/>
      <c r="AE55" s="1153"/>
      <c r="AF55" s="1153"/>
      <c r="AG55" s="1153"/>
      <c r="AH55" s="1153"/>
      <c r="AI55" s="1153"/>
      <c r="AJ55" s="1153"/>
      <c r="AK55" s="1153"/>
      <c r="AL55" s="1153"/>
      <c r="AM55" s="1153"/>
      <c r="AN55" s="1153"/>
      <c r="AO55" s="1153"/>
      <c r="AP55" s="1153"/>
      <c r="AQ55" s="1153"/>
      <c r="AR55" s="1153"/>
      <c r="AS55" s="1153"/>
      <c r="AT55" s="1153"/>
      <c r="AU55" s="1153"/>
      <c r="AV55" s="1153"/>
      <c r="AW55" s="1153"/>
      <c r="AX55" s="1153"/>
      <c r="AY55" s="1153"/>
      <c r="AZ55" s="1153"/>
      <c r="BA55" s="1153"/>
      <c r="BB55" s="1153"/>
      <c r="BC55" s="1153"/>
      <c r="BD55" s="1153"/>
      <c r="BE55" s="1153"/>
      <c r="BF55" s="1153"/>
      <c r="BG55" s="1153"/>
      <c r="BH55" s="1153"/>
      <c r="BI55" s="1153"/>
      <c r="BJ55" s="1153"/>
      <c r="BK55" s="1153"/>
      <c r="BL55" s="1153"/>
      <c r="BM55" s="1153"/>
      <c r="BN55" s="1153"/>
      <c r="BO55" s="1153"/>
      <c r="BP55" s="1153"/>
      <c r="BQ55" s="1153"/>
      <c r="BR55" s="1153"/>
      <c r="BS55" s="1153"/>
      <c r="BT55" s="1153"/>
      <c r="BU55" s="1153"/>
      <c r="BV55" s="1153"/>
      <c r="BW55" s="1153"/>
      <c r="BX55" s="1153"/>
      <c r="BY55" s="1153"/>
      <c r="BZ55" s="1153"/>
      <c r="CA55" s="1153"/>
      <c r="CB55" s="1153"/>
      <c r="CC55" s="1153"/>
      <c r="CD55" s="1153"/>
      <c r="CE55" s="1153"/>
      <c r="CF55" s="1153"/>
      <c r="CG55" s="1153"/>
      <c r="CH55" s="1153"/>
      <c r="CI55" s="1153"/>
      <c r="CJ55" s="1153"/>
      <c r="CK55" s="1153"/>
      <c r="CL55" s="1153"/>
      <c r="CM55" s="1153"/>
      <c r="CN55" s="1153"/>
      <c r="CO55" s="1153"/>
      <c r="CP55" s="1153"/>
      <c r="CQ55" s="1153"/>
      <c r="CR55" s="1153"/>
      <c r="CS55" s="1153"/>
      <c r="CT55" s="1153"/>
      <c r="CU55" s="1153"/>
      <c r="CV55" s="1153"/>
      <c r="CW55" s="1154"/>
      <c r="CX55" s="1089" t="s">
        <v>883</v>
      </c>
      <c r="CY55" s="1102"/>
      <c r="CZ55" s="1102"/>
      <c r="DA55" s="1102"/>
      <c r="DB55" s="1102"/>
      <c r="DC55" s="1102"/>
      <c r="DD55" s="1102"/>
      <c r="DE55" s="1102"/>
      <c r="DF55" s="1102"/>
      <c r="DG55" s="1102"/>
      <c r="DH55" s="1102"/>
      <c r="DI55" s="1203"/>
      <c r="DJ55" s="1042">
        <v>0</v>
      </c>
      <c r="DK55" s="1172"/>
      <c r="DL55" s="1172"/>
      <c r="DM55" s="1172"/>
      <c r="DN55" s="1172"/>
      <c r="DO55" s="1172"/>
      <c r="DP55" s="1172"/>
      <c r="DQ55" s="1172"/>
      <c r="DR55" s="1172"/>
      <c r="DS55" s="1172"/>
      <c r="DT55" s="1172"/>
      <c r="DU55" s="1172"/>
      <c r="DV55" s="1172"/>
      <c r="DW55" s="1172"/>
      <c r="DX55" s="1202"/>
      <c r="DY55" s="1039">
        <v>0</v>
      </c>
      <c r="DZ55" s="1172"/>
      <c r="EA55" s="1172"/>
      <c r="EB55" s="1172"/>
      <c r="EC55" s="1172"/>
      <c r="ED55" s="1172"/>
      <c r="EE55" s="1172"/>
      <c r="EF55" s="1172"/>
      <c r="EG55" s="1172"/>
      <c r="EH55" s="1172"/>
      <c r="EI55" s="1172"/>
      <c r="EJ55" s="1172"/>
      <c r="EK55" s="1172"/>
      <c r="EL55" s="1172"/>
      <c r="EM55" s="1173"/>
      <c r="EN55" s="1042">
        <v>0</v>
      </c>
      <c r="EO55" s="1172"/>
      <c r="EP55" s="1172"/>
      <c r="EQ55" s="1172"/>
      <c r="ER55" s="1172"/>
      <c r="ES55" s="1172"/>
      <c r="ET55" s="1172"/>
      <c r="EU55" s="1172"/>
      <c r="EV55" s="1172"/>
      <c r="EW55" s="1172"/>
      <c r="EX55" s="1172"/>
      <c r="EY55" s="1172"/>
      <c r="EZ55" s="1172"/>
      <c r="FA55" s="1172"/>
      <c r="FB55" s="1173"/>
    </row>
    <row r="56" spans="1:158" ht="14.25" customHeight="1">
      <c r="B56" s="1089"/>
      <c r="C56" s="1102"/>
      <c r="D56" s="1102"/>
      <c r="E56" s="1102"/>
      <c r="F56" s="1102"/>
      <c r="G56" s="1102"/>
      <c r="H56" s="1102"/>
      <c r="I56" s="1102"/>
      <c r="J56" s="1102"/>
      <c r="K56" s="1102"/>
      <c r="L56" s="1102"/>
      <c r="M56" s="1203"/>
      <c r="N56" s="417"/>
      <c r="O56" s="1153" t="s">
        <v>173</v>
      </c>
      <c r="P56" s="1153"/>
      <c r="Q56" s="1153"/>
      <c r="R56" s="1153"/>
      <c r="S56" s="1153"/>
      <c r="T56" s="1153"/>
      <c r="U56" s="1153"/>
      <c r="V56" s="1153"/>
      <c r="W56" s="1153"/>
      <c r="X56" s="1153"/>
      <c r="Y56" s="1153"/>
      <c r="Z56" s="1153"/>
      <c r="AA56" s="1153"/>
      <c r="AB56" s="1153"/>
      <c r="AC56" s="1153"/>
      <c r="AD56" s="1153"/>
      <c r="AE56" s="1153"/>
      <c r="AF56" s="1153"/>
      <c r="AG56" s="1153"/>
      <c r="AH56" s="1153"/>
      <c r="AI56" s="1153"/>
      <c r="AJ56" s="1153"/>
      <c r="AK56" s="1153"/>
      <c r="AL56" s="1153"/>
      <c r="AM56" s="1153"/>
      <c r="AN56" s="1153"/>
      <c r="AO56" s="1153"/>
      <c r="AP56" s="1153"/>
      <c r="AQ56" s="1153"/>
      <c r="AR56" s="1153"/>
      <c r="AS56" s="1153"/>
      <c r="AT56" s="1153"/>
      <c r="AU56" s="1153"/>
      <c r="AV56" s="1153"/>
      <c r="AW56" s="1153"/>
      <c r="AX56" s="1153"/>
      <c r="AY56" s="1153"/>
      <c r="AZ56" s="1153"/>
      <c r="BA56" s="1153"/>
      <c r="BB56" s="1153"/>
      <c r="BC56" s="1153"/>
      <c r="BD56" s="1153"/>
      <c r="BE56" s="1153"/>
      <c r="BF56" s="1153"/>
      <c r="BG56" s="1153"/>
      <c r="BH56" s="1153"/>
      <c r="BI56" s="1153"/>
      <c r="BJ56" s="1153"/>
      <c r="BK56" s="1153"/>
      <c r="BL56" s="1153"/>
      <c r="BM56" s="1153"/>
      <c r="BN56" s="1153"/>
      <c r="BO56" s="1153"/>
      <c r="BP56" s="1153"/>
      <c r="BQ56" s="1153"/>
      <c r="BR56" s="1153"/>
      <c r="BS56" s="1153"/>
      <c r="BT56" s="1153"/>
      <c r="BU56" s="1153"/>
      <c r="BV56" s="1153"/>
      <c r="BW56" s="1153"/>
      <c r="BX56" s="1153"/>
      <c r="BY56" s="1153"/>
      <c r="BZ56" s="1153"/>
      <c r="CA56" s="1153"/>
      <c r="CB56" s="1153"/>
      <c r="CC56" s="1153"/>
      <c r="CD56" s="1153"/>
      <c r="CE56" s="1153"/>
      <c r="CF56" s="1153"/>
      <c r="CG56" s="1153"/>
      <c r="CH56" s="1153"/>
      <c r="CI56" s="1153"/>
      <c r="CJ56" s="1153"/>
      <c r="CK56" s="1153"/>
      <c r="CL56" s="1153"/>
      <c r="CM56" s="1153"/>
      <c r="CN56" s="1153"/>
      <c r="CO56" s="1153"/>
      <c r="CP56" s="1153"/>
      <c r="CQ56" s="1153"/>
      <c r="CR56" s="1153"/>
      <c r="CS56" s="1153"/>
      <c r="CT56" s="1153"/>
      <c r="CU56" s="1153"/>
      <c r="CV56" s="1153"/>
      <c r="CW56" s="1154"/>
      <c r="CX56" s="1089" t="s">
        <v>882</v>
      </c>
      <c r="CY56" s="1102"/>
      <c r="CZ56" s="1102"/>
      <c r="DA56" s="1102"/>
      <c r="DB56" s="1102"/>
      <c r="DC56" s="1102"/>
      <c r="DD56" s="1102"/>
      <c r="DE56" s="1102"/>
      <c r="DF56" s="1102"/>
      <c r="DG56" s="1102"/>
      <c r="DH56" s="1102"/>
      <c r="DI56" s="1203"/>
      <c r="DJ56" s="1042">
        <v>0</v>
      </c>
      <c r="DK56" s="1172"/>
      <c r="DL56" s="1172"/>
      <c r="DM56" s="1172"/>
      <c r="DN56" s="1172"/>
      <c r="DO56" s="1172"/>
      <c r="DP56" s="1172"/>
      <c r="DQ56" s="1172"/>
      <c r="DR56" s="1172"/>
      <c r="DS56" s="1172"/>
      <c r="DT56" s="1172"/>
      <c r="DU56" s="1172"/>
      <c r="DV56" s="1172"/>
      <c r="DW56" s="1172"/>
      <c r="DX56" s="1202"/>
      <c r="DY56" s="1039">
        <v>0</v>
      </c>
      <c r="DZ56" s="1172"/>
      <c r="EA56" s="1172"/>
      <c r="EB56" s="1172"/>
      <c r="EC56" s="1172"/>
      <c r="ED56" s="1172"/>
      <c r="EE56" s="1172"/>
      <c r="EF56" s="1172"/>
      <c r="EG56" s="1172"/>
      <c r="EH56" s="1172"/>
      <c r="EI56" s="1172"/>
      <c r="EJ56" s="1172"/>
      <c r="EK56" s="1172"/>
      <c r="EL56" s="1172"/>
      <c r="EM56" s="1173"/>
      <c r="EN56" s="1042">
        <v>0</v>
      </c>
      <c r="EO56" s="1172"/>
      <c r="EP56" s="1172"/>
      <c r="EQ56" s="1172"/>
      <c r="ER56" s="1172"/>
      <c r="ES56" s="1172"/>
      <c r="ET56" s="1172"/>
      <c r="EU56" s="1172"/>
      <c r="EV56" s="1172"/>
      <c r="EW56" s="1172"/>
      <c r="EX56" s="1172"/>
      <c r="EY56" s="1172"/>
      <c r="EZ56" s="1172"/>
      <c r="FA56" s="1172"/>
      <c r="FB56" s="1173"/>
    </row>
    <row r="57" spans="1:158">
      <c r="B57" s="1089"/>
      <c r="C57" s="1090"/>
      <c r="D57" s="1090"/>
      <c r="E57" s="1090"/>
      <c r="F57" s="1090"/>
      <c r="G57" s="1090"/>
      <c r="H57" s="1090"/>
      <c r="I57" s="1090"/>
      <c r="J57" s="1090"/>
      <c r="K57" s="1090"/>
      <c r="L57" s="1090"/>
      <c r="M57" s="1091"/>
      <c r="N57" s="426"/>
      <c r="O57" s="1092"/>
      <c r="P57" s="1092"/>
      <c r="Q57" s="1092"/>
      <c r="R57" s="1092"/>
      <c r="S57" s="1092"/>
      <c r="T57" s="1092"/>
      <c r="U57" s="1092"/>
      <c r="V57" s="1092"/>
      <c r="W57" s="1092"/>
      <c r="X57" s="1092"/>
      <c r="Y57" s="1092"/>
      <c r="Z57" s="1092"/>
      <c r="AA57" s="1092"/>
      <c r="AB57" s="1092"/>
      <c r="AC57" s="1092"/>
      <c r="AD57" s="1092"/>
      <c r="AE57" s="1092"/>
      <c r="AF57" s="1092"/>
      <c r="AG57" s="1092"/>
      <c r="AH57" s="1092"/>
      <c r="AI57" s="1092"/>
      <c r="AJ57" s="1092"/>
      <c r="AK57" s="1092"/>
      <c r="AL57" s="1092"/>
      <c r="AM57" s="1092"/>
      <c r="AN57" s="1092"/>
      <c r="AO57" s="1092"/>
      <c r="AP57" s="1092"/>
      <c r="AQ57" s="1092"/>
      <c r="AR57" s="1092"/>
      <c r="AS57" s="1092"/>
      <c r="AT57" s="1092"/>
      <c r="AU57" s="1092"/>
      <c r="AV57" s="1092"/>
      <c r="AW57" s="1092"/>
      <c r="AX57" s="1092"/>
      <c r="AY57" s="1092"/>
      <c r="AZ57" s="1092"/>
      <c r="BA57" s="1092"/>
      <c r="BB57" s="1092"/>
      <c r="BC57" s="1092"/>
      <c r="BD57" s="1092"/>
      <c r="BE57" s="1092"/>
      <c r="BF57" s="1092"/>
      <c r="BG57" s="1092"/>
      <c r="BH57" s="1092"/>
      <c r="BI57" s="1092"/>
      <c r="BJ57" s="1092"/>
      <c r="BK57" s="1092"/>
      <c r="BL57" s="1092"/>
      <c r="BM57" s="1092"/>
      <c r="BN57" s="1092"/>
      <c r="BO57" s="1092"/>
      <c r="BP57" s="1092"/>
      <c r="BQ57" s="1092"/>
      <c r="BR57" s="1092"/>
      <c r="BS57" s="1092"/>
      <c r="BT57" s="1092"/>
      <c r="BU57" s="1092"/>
      <c r="BV57" s="1092"/>
      <c r="BW57" s="1092"/>
      <c r="BX57" s="1092"/>
      <c r="BY57" s="1092"/>
      <c r="BZ57" s="1092"/>
      <c r="CA57" s="1092"/>
      <c r="CB57" s="1092"/>
      <c r="CC57" s="1092"/>
      <c r="CD57" s="1092"/>
      <c r="CE57" s="1092"/>
      <c r="CF57" s="1092"/>
      <c r="CG57" s="1092"/>
      <c r="CH57" s="1092"/>
      <c r="CI57" s="1092"/>
      <c r="CJ57" s="1092"/>
      <c r="CK57" s="1092"/>
      <c r="CL57" s="1092"/>
      <c r="CM57" s="1092"/>
      <c r="CN57" s="1092"/>
      <c r="CO57" s="1092"/>
      <c r="CP57" s="1092"/>
      <c r="CQ57" s="1092"/>
      <c r="CR57" s="1092"/>
      <c r="CS57" s="1092"/>
      <c r="CT57" s="1092"/>
      <c r="CU57" s="1092"/>
      <c r="CV57" s="1092"/>
      <c r="CW57" s="1093"/>
      <c r="CX57" s="1089"/>
      <c r="CY57" s="1090"/>
      <c r="CZ57" s="1090"/>
      <c r="DA57" s="1090"/>
      <c r="DB57" s="1090"/>
      <c r="DC57" s="1090"/>
      <c r="DD57" s="1090"/>
      <c r="DE57" s="1090"/>
      <c r="DF57" s="1090"/>
      <c r="DG57" s="1090"/>
      <c r="DH57" s="1090"/>
      <c r="DI57" s="1091"/>
      <c r="DJ57" s="1042"/>
      <c r="DK57" s="1040"/>
      <c r="DL57" s="1040"/>
      <c r="DM57" s="1040"/>
      <c r="DN57" s="1040"/>
      <c r="DO57" s="1040"/>
      <c r="DP57" s="1040"/>
      <c r="DQ57" s="1040"/>
      <c r="DR57" s="1040"/>
      <c r="DS57" s="1040"/>
      <c r="DT57" s="1040"/>
      <c r="DU57" s="1040"/>
      <c r="DV57" s="1040"/>
      <c r="DW57" s="1040"/>
      <c r="DX57" s="1098"/>
      <c r="DY57" s="1039"/>
      <c r="DZ57" s="1040"/>
      <c r="EA57" s="1040"/>
      <c r="EB57" s="1040"/>
      <c r="EC57" s="1040"/>
      <c r="ED57" s="1040"/>
      <c r="EE57" s="1040"/>
      <c r="EF57" s="1040"/>
      <c r="EG57" s="1040"/>
      <c r="EH57" s="1040"/>
      <c r="EI57" s="1040"/>
      <c r="EJ57" s="1040"/>
      <c r="EK57" s="1040"/>
      <c r="EL57" s="1040"/>
      <c r="EM57" s="1041"/>
      <c r="EN57" s="1042"/>
      <c r="EO57" s="1040"/>
      <c r="EP57" s="1040"/>
      <c r="EQ57" s="1040"/>
      <c r="ER57" s="1040"/>
      <c r="ES57" s="1040"/>
      <c r="ET57" s="1040"/>
      <c r="EU57" s="1040"/>
      <c r="EV57" s="1040"/>
      <c r="EW57" s="1040"/>
      <c r="EX57" s="1040"/>
      <c r="EY57" s="1040"/>
      <c r="EZ57" s="1040"/>
      <c r="FA57" s="1040"/>
      <c r="FB57" s="1041"/>
    </row>
    <row r="58" spans="1:158">
      <c r="B58" s="1089"/>
      <c r="C58" s="1102"/>
      <c r="D58" s="1102"/>
      <c r="E58" s="1102"/>
      <c r="F58" s="1102"/>
      <c r="G58" s="1102"/>
      <c r="H58" s="1102"/>
      <c r="I58" s="1102"/>
      <c r="J58" s="1102"/>
      <c r="K58" s="1102"/>
      <c r="L58" s="1102"/>
      <c r="M58" s="1203"/>
      <c r="N58" s="426"/>
      <c r="O58" s="1132" t="s">
        <v>595</v>
      </c>
      <c r="P58" s="1132"/>
      <c r="Q58" s="1132"/>
      <c r="R58" s="1132"/>
      <c r="S58" s="1132"/>
      <c r="T58" s="1132"/>
      <c r="U58" s="1132"/>
      <c r="V58" s="1132"/>
      <c r="W58" s="1132"/>
      <c r="X58" s="1132"/>
      <c r="Y58" s="1132"/>
      <c r="Z58" s="1132"/>
      <c r="AA58" s="1132"/>
      <c r="AB58" s="1132"/>
      <c r="AC58" s="1132"/>
      <c r="AD58" s="1132"/>
      <c r="AE58" s="1132"/>
      <c r="AF58" s="1132"/>
      <c r="AG58" s="1132"/>
      <c r="AH58" s="1132"/>
      <c r="AI58" s="1132"/>
      <c r="AJ58" s="1132"/>
      <c r="AK58" s="1132"/>
      <c r="AL58" s="1132"/>
      <c r="AM58" s="1132"/>
      <c r="AN58" s="1132"/>
      <c r="AO58" s="1132"/>
      <c r="AP58" s="1132"/>
      <c r="AQ58" s="1132"/>
      <c r="AR58" s="1132"/>
      <c r="AS58" s="1132"/>
      <c r="AT58" s="1132"/>
      <c r="AU58" s="1132"/>
      <c r="AV58" s="1132"/>
      <c r="AW58" s="1132"/>
      <c r="AX58" s="1132"/>
      <c r="AY58" s="1132"/>
      <c r="AZ58" s="1132"/>
      <c r="BA58" s="1132"/>
      <c r="BB58" s="1132"/>
      <c r="BC58" s="1132"/>
      <c r="BD58" s="1132"/>
      <c r="BE58" s="1132"/>
      <c r="BF58" s="1132"/>
      <c r="BG58" s="1132"/>
      <c r="BH58" s="1132"/>
      <c r="BI58" s="1132"/>
      <c r="BJ58" s="1132"/>
      <c r="BK58" s="1132"/>
      <c r="BL58" s="1132"/>
      <c r="BM58" s="1132"/>
      <c r="BN58" s="1132"/>
      <c r="BO58" s="1132"/>
      <c r="BP58" s="1132"/>
      <c r="BQ58" s="1132"/>
      <c r="BR58" s="1132"/>
      <c r="BS58" s="1132"/>
      <c r="BT58" s="1132"/>
      <c r="BU58" s="1132"/>
      <c r="BV58" s="1132"/>
      <c r="BW58" s="1132"/>
      <c r="BX58" s="1132"/>
      <c r="BY58" s="1132"/>
      <c r="BZ58" s="1132"/>
      <c r="CA58" s="1132"/>
      <c r="CB58" s="1132"/>
      <c r="CC58" s="1132"/>
      <c r="CD58" s="1132"/>
      <c r="CE58" s="1132"/>
      <c r="CF58" s="1132"/>
      <c r="CG58" s="1132"/>
      <c r="CH58" s="1132"/>
      <c r="CI58" s="1132"/>
      <c r="CJ58" s="1132"/>
      <c r="CK58" s="1132"/>
      <c r="CL58" s="1132"/>
      <c r="CM58" s="1132"/>
      <c r="CN58" s="1132"/>
      <c r="CO58" s="1132"/>
      <c r="CP58" s="1132"/>
      <c r="CQ58" s="1132"/>
      <c r="CR58" s="1132"/>
      <c r="CS58" s="1132"/>
      <c r="CT58" s="1132"/>
      <c r="CU58" s="1132"/>
      <c r="CV58" s="1132"/>
      <c r="CW58" s="1204"/>
      <c r="CX58" s="1089" t="s">
        <v>594</v>
      </c>
      <c r="CY58" s="1102"/>
      <c r="CZ58" s="1102"/>
      <c r="DA58" s="1102"/>
      <c r="DB58" s="1102"/>
      <c r="DC58" s="1102"/>
      <c r="DD58" s="1102"/>
      <c r="DE58" s="1102"/>
      <c r="DF58" s="1102"/>
      <c r="DG58" s="1102"/>
      <c r="DH58" s="1102"/>
      <c r="DI58" s="1203"/>
      <c r="DJ58" s="1042">
        <v>76933</v>
      </c>
      <c r="DK58" s="1172"/>
      <c r="DL58" s="1172"/>
      <c r="DM58" s="1172"/>
      <c r="DN58" s="1172"/>
      <c r="DO58" s="1172"/>
      <c r="DP58" s="1172"/>
      <c r="DQ58" s="1172"/>
      <c r="DR58" s="1172"/>
      <c r="DS58" s="1172"/>
      <c r="DT58" s="1172"/>
      <c r="DU58" s="1172"/>
      <c r="DV58" s="1172"/>
      <c r="DW58" s="1172"/>
      <c r="DX58" s="1202"/>
      <c r="DY58" s="1039">
        <v>29356</v>
      </c>
      <c r="DZ58" s="1172"/>
      <c r="EA58" s="1172"/>
      <c r="EB58" s="1172"/>
      <c r="EC58" s="1172"/>
      <c r="ED58" s="1172"/>
      <c r="EE58" s="1172"/>
      <c r="EF58" s="1172"/>
      <c r="EG58" s="1172"/>
      <c r="EH58" s="1172"/>
      <c r="EI58" s="1172"/>
      <c r="EJ58" s="1172"/>
      <c r="EK58" s="1172"/>
      <c r="EL58" s="1172"/>
      <c r="EM58" s="1173"/>
      <c r="EN58" s="1042">
        <v>54789</v>
      </c>
      <c r="EO58" s="1172"/>
      <c r="EP58" s="1172"/>
      <c r="EQ58" s="1172"/>
      <c r="ER58" s="1172"/>
      <c r="ES58" s="1172"/>
      <c r="ET58" s="1172"/>
      <c r="EU58" s="1172"/>
      <c r="EV58" s="1172"/>
      <c r="EW58" s="1172"/>
      <c r="EX58" s="1172"/>
      <c r="EY58" s="1172"/>
      <c r="EZ58" s="1172"/>
      <c r="FA58" s="1172"/>
      <c r="FB58" s="1173"/>
    </row>
    <row r="59" spans="1:158">
      <c r="B59" s="1089"/>
      <c r="C59" s="1090"/>
      <c r="D59" s="1090"/>
      <c r="E59" s="1090"/>
      <c r="F59" s="1090"/>
      <c r="G59" s="1090"/>
      <c r="H59" s="1090"/>
      <c r="I59" s="1090"/>
      <c r="J59" s="1090"/>
      <c r="K59" s="1090"/>
      <c r="L59" s="1090"/>
      <c r="M59" s="1091"/>
      <c r="N59" s="426"/>
      <c r="O59" s="1092"/>
      <c r="P59" s="1092"/>
      <c r="Q59" s="1092"/>
      <c r="R59" s="1092"/>
      <c r="S59" s="1092"/>
      <c r="T59" s="1092"/>
      <c r="U59" s="1092"/>
      <c r="V59" s="1092"/>
      <c r="W59" s="1092"/>
      <c r="X59" s="1092"/>
      <c r="Y59" s="1092"/>
      <c r="Z59" s="1092"/>
      <c r="AA59" s="1092"/>
      <c r="AB59" s="1092"/>
      <c r="AC59" s="1092"/>
      <c r="AD59" s="1092"/>
      <c r="AE59" s="1092"/>
      <c r="AF59" s="1092"/>
      <c r="AG59" s="1092"/>
      <c r="AH59" s="1092"/>
      <c r="AI59" s="1092"/>
      <c r="AJ59" s="1092"/>
      <c r="AK59" s="1092"/>
      <c r="AL59" s="1092"/>
      <c r="AM59" s="1092"/>
      <c r="AN59" s="1092"/>
      <c r="AO59" s="1092"/>
      <c r="AP59" s="1092"/>
      <c r="AQ59" s="1092"/>
      <c r="AR59" s="1092"/>
      <c r="AS59" s="1092"/>
      <c r="AT59" s="1092"/>
      <c r="AU59" s="1092"/>
      <c r="AV59" s="1092"/>
      <c r="AW59" s="1092"/>
      <c r="AX59" s="1092"/>
      <c r="AY59" s="1092"/>
      <c r="AZ59" s="1092"/>
      <c r="BA59" s="1092"/>
      <c r="BB59" s="1092"/>
      <c r="BC59" s="1092"/>
      <c r="BD59" s="1092"/>
      <c r="BE59" s="1092"/>
      <c r="BF59" s="1092"/>
      <c r="BG59" s="1092"/>
      <c r="BH59" s="1092"/>
      <c r="BI59" s="1092"/>
      <c r="BJ59" s="1092"/>
      <c r="BK59" s="1092"/>
      <c r="BL59" s="1092"/>
      <c r="BM59" s="1092"/>
      <c r="BN59" s="1092"/>
      <c r="BO59" s="1092"/>
      <c r="BP59" s="1092"/>
      <c r="BQ59" s="1092"/>
      <c r="BR59" s="1092"/>
      <c r="BS59" s="1092"/>
      <c r="BT59" s="1092"/>
      <c r="BU59" s="1092"/>
      <c r="BV59" s="1092"/>
      <c r="BW59" s="1092"/>
      <c r="BX59" s="1092"/>
      <c r="BY59" s="1092"/>
      <c r="BZ59" s="1092"/>
      <c r="CA59" s="1092"/>
      <c r="CB59" s="1092"/>
      <c r="CC59" s="1092"/>
      <c r="CD59" s="1092"/>
      <c r="CE59" s="1092"/>
      <c r="CF59" s="1092"/>
      <c r="CG59" s="1092"/>
      <c r="CH59" s="1092"/>
      <c r="CI59" s="1092"/>
      <c r="CJ59" s="1092"/>
      <c r="CK59" s="1092"/>
      <c r="CL59" s="1092"/>
      <c r="CM59" s="1092"/>
      <c r="CN59" s="1092"/>
      <c r="CO59" s="1092"/>
      <c r="CP59" s="1092"/>
      <c r="CQ59" s="1092"/>
      <c r="CR59" s="1092"/>
      <c r="CS59" s="1092"/>
      <c r="CT59" s="1092"/>
      <c r="CU59" s="1092"/>
      <c r="CV59" s="1092"/>
      <c r="CW59" s="1093"/>
      <c r="CX59" s="1089"/>
      <c r="CY59" s="1090"/>
      <c r="CZ59" s="1090"/>
      <c r="DA59" s="1090"/>
      <c r="DB59" s="1090"/>
      <c r="DC59" s="1090"/>
      <c r="DD59" s="1090"/>
      <c r="DE59" s="1090"/>
      <c r="DF59" s="1090"/>
      <c r="DG59" s="1090"/>
      <c r="DH59" s="1090"/>
      <c r="DI59" s="1091"/>
      <c r="DJ59" s="1042"/>
      <c r="DK59" s="1040"/>
      <c r="DL59" s="1040"/>
      <c r="DM59" s="1040"/>
      <c r="DN59" s="1040"/>
      <c r="DO59" s="1040"/>
      <c r="DP59" s="1040"/>
      <c r="DQ59" s="1040"/>
      <c r="DR59" s="1040"/>
      <c r="DS59" s="1040"/>
      <c r="DT59" s="1040"/>
      <c r="DU59" s="1040"/>
      <c r="DV59" s="1040"/>
      <c r="DW59" s="1040"/>
      <c r="DX59" s="1098"/>
      <c r="DY59" s="1039"/>
      <c r="DZ59" s="1040"/>
      <c r="EA59" s="1040"/>
      <c r="EB59" s="1040"/>
      <c r="EC59" s="1040"/>
      <c r="ED59" s="1040"/>
      <c r="EE59" s="1040"/>
      <c r="EF59" s="1040"/>
      <c r="EG59" s="1040"/>
      <c r="EH59" s="1040"/>
      <c r="EI59" s="1040"/>
      <c r="EJ59" s="1040"/>
      <c r="EK59" s="1040"/>
      <c r="EL59" s="1040"/>
      <c r="EM59" s="1041"/>
      <c r="EN59" s="1042"/>
      <c r="EO59" s="1040"/>
      <c r="EP59" s="1040"/>
      <c r="EQ59" s="1040"/>
      <c r="ER59" s="1040"/>
      <c r="ES59" s="1040"/>
      <c r="ET59" s="1040"/>
      <c r="EU59" s="1040"/>
      <c r="EV59" s="1040"/>
      <c r="EW59" s="1040"/>
      <c r="EX59" s="1040"/>
      <c r="EY59" s="1040"/>
      <c r="EZ59" s="1040"/>
      <c r="FA59" s="1040"/>
      <c r="FB59" s="1041"/>
    </row>
    <row r="60" spans="1:158">
      <c r="B60" s="1089" t="s">
        <v>934</v>
      </c>
      <c r="C60" s="1102"/>
      <c r="D60" s="1102"/>
      <c r="E60" s="1102"/>
      <c r="F60" s="1102"/>
      <c r="G60" s="1102"/>
      <c r="H60" s="1102"/>
      <c r="I60" s="1102"/>
      <c r="J60" s="1102"/>
      <c r="K60" s="1102"/>
      <c r="L60" s="1102"/>
      <c r="M60" s="1203"/>
      <c r="N60" s="426"/>
      <c r="O60" s="1100" t="s">
        <v>881</v>
      </c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  <c r="AA60" s="1100"/>
      <c r="AB60" s="1100"/>
      <c r="AC60" s="1100"/>
      <c r="AD60" s="1100"/>
      <c r="AE60" s="1100"/>
      <c r="AF60" s="1100"/>
      <c r="AG60" s="1100"/>
      <c r="AH60" s="1100"/>
      <c r="AI60" s="1100"/>
      <c r="AJ60" s="1100"/>
      <c r="AK60" s="1100"/>
      <c r="AL60" s="1100"/>
      <c r="AM60" s="1100"/>
      <c r="AN60" s="1100"/>
      <c r="AO60" s="1100"/>
      <c r="AP60" s="1100"/>
      <c r="AQ60" s="1100"/>
      <c r="AR60" s="1100"/>
      <c r="AS60" s="1100"/>
      <c r="AT60" s="1100"/>
      <c r="AU60" s="1100"/>
      <c r="AV60" s="1100"/>
      <c r="AW60" s="1100"/>
      <c r="AX60" s="1100"/>
      <c r="AY60" s="1100"/>
      <c r="AZ60" s="1100"/>
      <c r="BA60" s="1100"/>
      <c r="BB60" s="1100"/>
      <c r="BC60" s="1100"/>
      <c r="BD60" s="1100"/>
      <c r="BE60" s="1100"/>
      <c r="BF60" s="1100"/>
      <c r="BG60" s="1100"/>
      <c r="BH60" s="1100"/>
      <c r="BI60" s="1100"/>
      <c r="BJ60" s="1100"/>
      <c r="BK60" s="1100"/>
      <c r="BL60" s="1100"/>
      <c r="BM60" s="1100"/>
      <c r="BN60" s="1100"/>
      <c r="BO60" s="1100"/>
      <c r="BP60" s="1100"/>
      <c r="BQ60" s="1100"/>
      <c r="BR60" s="1100"/>
      <c r="BS60" s="1100"/>
      <c r="BT60" s="1100"/>
      <c r="BU60" s="1100"/>
      <c r="BV60" s="1100"/>
      <c r="BW60" s="1100"/>
      <c r="BX60" s="1100"/>
      <c r="BY60" s="1100"/>
      <c r="BZ60" s="1100"/>
      <c r="CA60" s="1100"/>
      <c r="CB60" s="1100"/>
      <c r="CC60" s="1100"/>
      <c r="CD60" s="1100"/>
      <c r="CE60" s="1100"/>
      <c r="CF60" s="1100"/>
      <c r="CG60" s="1100"/>
      <c r="CH60" s="1100"/>
      <c r="CI60" s="1100"/>
      <c r="CJ60" s="1100"/>
      <c r="CK60" s="1100"/>
      <c r="CL60" s="1100"/>
      <c r="CM60" s="1100"/>
      <c r="CN60" s="1100"/>
      <c r="CO60" s="1100"/>
      <c r="CP60" s="1100"/>
      <c r="CQ60" s="1100"/>
      <c r="CR60" s="1100"/>
      <c r="CS60" s="1100"/>
      <c r="CT60" s="1100"/>
      <c r="CU60" s="1100"/>
      <c r="CV60" s="1100"/>
      <c r="CW60" s="1101"/>
      <c r="CX60" s="1089" t="s">
        <v>591</v>
      </c>
      <c r="CY60" s="1090"/>
      <c r="CZ60" s="1090"/>
      <c r="DA60" s="1090"/>
      <c r="DB60" s="1090"/>
      <c r="DC60" s="1090"/>
      <c r="DD60" s="1090"/>
      <c r="DE60" s="1090"/>
      <c r="DF60" s="1090"/>
      <c r="DG60" s="1090"/>
      <c r="DH60" s="1090"/>
      <c r="DI60" s="1091"/>
      <c r="DJ60" s="1106">
        <f>DJ62+DJ68</f>
        <v>8286464</v>
      </c>
      <c r="DK60" s="1207"/>
      <c r="DL60" s="1207"/>
      <c r="DM60" s="1207"/>
      <c r="DN60" s="1207"/>
      <c r="DO60" s="1207"/>
      <c r="DP60" s="1207"/>
      <c r="DQ60" s="1207"/>
      <c r="DR60" s="1207"/>
      <c r="DS60" s="1207"/>
      <c r="DT60" s="1207"/>
      <c r="DU60" s="1207"/>
      <c r="DV60" s="1207"/>
      <c r="DW60" s="1207"/>
      <c r="DX60" s="1207"/>
      <c r="DY60" s="1106">
        <f>DY62+DY68</f>
        <v>7273283</v>
      </c>
      <c r="DZ60" s="1207"/>
      <c r="EA60" s="1207"/>
      <c r="EB60" s="1207"/>
      <c r="EC60" s="1207"/>
      <c r="ED60" s="1207"/>
      <c r="EE60" s="1207"/>
      <c r="EF60" s="1207"/>
      <c r="EG60" s="1207"/>
      <c r="EH60" s="1207"/>
      <c r="EI60" s="1207"/>
      <c r="EJ60" s="1207"/>
      <c r="EK60" s="1207"/>
      <c r="EL60" s="1207"/>
      <c r="EM60" s="1208"/>
      <c r="EN60" s="1107">
        <f>EN62+EN68</f>
        <v>5217795</v>
      </c>
      <c r="EO60" s="1207"/>
      <c r="EP60" s="1207"/>
      <c r="EQ60" s="1207"/>
      <c r="ER60" s="1207"/>
      <c r="ES60" s="1207"/>
      <c r="ET60" s="1207"/>
      <c r="EU60" s="1207"/>
      <c r="EV60" s="1207"/>
      <c r="EW60" s="1207"/>
      <c r="EX60" s="1207"/>
      <c r="EY60" s="1207"/>
      <c r="EZ60" s="1207"/>
      <c r="FA60" s="1207"/>
      <c r="FB60" s="1208"/>
    </row>
    <row r="61" spans="1:158">
      <c r="B61" s="1089"/>
      <c r="C61" s="1090"/>
      <c r="D61" s="1090"/>
      <c r="E61" s="1090"/>
      <c r="F61" s="1090"/>
      <c r="G61" s="1090"/>
      <c r="H61" s="1090"/>
      <c r="I61" s="1090"/>
      <c r="J61" s="1090"/>
      <c r="K61" s="1090"/>
      <c r="L61" s="1090"/>
      <c r="M61" s="1091"/>
      <c r="N61" s="426"/>
      <c r="O61" s="1092"/>
      <c r="P61" s="1092"/>
      <c r="Q61" s="1092"/>
      <c r="R61" s="1092"/>
      <c r="S61" s="1092"/>
      <c r="T61" s="1092"/>
      <c r="U61" s="1092"/>
      <c r="V61" s="1092"/>
      <c r="W61" s="1092"/>
      <c r="X61" s="1092"/>
      <c r="Y61" s="1092"/>
      <c r="Z61" s="1092"/>
      <c r="AA61" s="1092"/>
      <c r="AB61" s="1092"/>
      <c r="AC61" s="1092"/>
      <c r="AD61" s="1092"/>
      <c r="AE61" s="1092"/>
      <c r="AF61" s="1092"/>
      <c r="AG61" s="1092"/>
      <c r="AH61" s="1092"/>
      <c r="AI61" s="1092"/>
      <c r="AJ61" s="1092"/>
      <c r="AK61" s="1092"/>
      <c r="AL61" s="1092"/>
      <c r="AM61" s="1092"/>
      <c r="AN61" s="1092"/>
      <c r="AO61" s="1092"/>
      <c r="AP61" s="1092"/>
      <c r="AQ61" s="1092"/>
      <c r="AR61" s="1092"/>
      <c r="AS61" s="1092"/>
      <c r="AT61" s="1092"/>
      <c r="AU61" s="1092"/>
      <c r="AV61" s="1092"/>
      <c r="AW61" s="1092"/>
      <c r="AX61" s="1092"/>
      <c r="AY61" s="1092"/>
      <c r="AZ61" s="1092"/>
      <c r="BA61" s="1092"/>
      <c r="BB61" s="1092"/>
      <c r="BC61" s="1092"/>
      <c r="BD61" s="1092"/>
      <c r="BE61" s="1092"/>
      <c r="BF61" s="1092"/>
      <c r="BG61" s="1092"/>
      <c r="BH61" s="1092"/>
      <c r="BI61" s="1092"/>
      <c r="BJ61" s="1092"/>
      <c r="BK61" s="1092"/>
      <c r="BL61" s="1092"/>
      <c r="BM61" s="1092"/>
      <c r="BN61" s="1092"/>
      <c r="BO61" s="1092"/>
      <c r="BP61" s="1092"/>
      <c r="BQ61" s="1092"/>
      <c r="BR61" s="1092"/>
      <c r="BS61" s="1092"/>
      <c r="BT61" s="1092"/>
      <c r="BU61" s="1092"/>
      <c r="BV61" s="1092"/>
      <c r="BW61" s="1092"/>
      <c r="BX61" s="1092"/>
      <c r="BY61" s="1092"/>
      <c r="BZ61" s="1092"/>
      <c r="CA61" s="1092"/>
      <c r="CB61" s="1092"/>
      <c r="CC61" s="1092"/>
      <c r="CD61" s="1092"/>
      <c r="CE61" s="1092"/>
      <c r="CF61" s="1092"/>
      <c r="CG61" s="1092"/>
      <c r="CH61" s="1092"/>
      <c r="CI61" s="1092"/>
      <c r="CJ61" s="1092"/>
      <c r="CK61" s="1092"/>
      <c r="CL61" s="1092"/>
      <c r="CM61" s="1092"/>
      <c r="CN61" s="1092"/>
      <c r="CO61" s="1092"/>
      <c r="CP61" s="1092"/>
      <c r="CQ61" s="1092"/>
      <c r="CR61" s="1092"/>
      <c r="CS61" s="1092"/>
      <c r="CT61" s="1092"/>
      <c r="CU61" s="1092"/>
      <c r="CV61" s="1092"/>
      <c r="CW61" s="1093"/>
      <c r="CX61" s="1089"/>
      <c r="CY61" s="1090"/>
      <c r="CZ61" s="1090"/>
      <c r="DA61" s="1090"/>
      <c r="DB61" s="1090"/>
      <c r="DC61" s="1090"/>
      <c r="DD61" s="1090"/>
      <c r="DE61" s="1090"/>
      <c r="DF61" s="1090"/>
      <c r="DG61" s="1090"/>
      <c r="DH61" s="1090"/>
      <c r="DI61" s="1091"/>
      <c r="DJ61" s="1042"/>
      <c r="DK61" s="1040"/>
      <c r="DL61" s="1040"/>
      <c r="DM61" s="1040"/>
      <c r="DN61" s="1040"/>
      <c r="DO61" s="1040"/>
      <c r="DP61" s="1040"/>
      <c r="DQ61" s="1040"/>
      <c r="DR61" s="1040"/>
      <c r="DS61" s="1040"/>
      <c r="DT61" s="1040"/>
      <c r="DU61" s="1040"/>
      <c r="DV61" s="1040"/>
      <c r="DW61" s="1040"/>
      <c r="DX61" s="1098"/>
      <c r="DY61" s="1039"/>
      <c r="DZ61" s="1040"/>
      <c r="EA61" s="1040"/>
      <c r="EB61" s="1040"/>
      <c r="EC61" s="1040"/>
      <c r="ED61" s="1040"/>
      <c r="EE61" s="1040"/>
      <c r="EF61" s="1040"/>
      <c r="EG61" s="1040"/>
      <c r="EH61" s="1040"/>
      <c r="EI61" s="1040"/>
      <c r="EJ61" s="1040"/>
      <c r="EK61" s="1040"/>
      <c r="EL61" s="1040"/>
      <c r="EM61" s="1041"/>
      <c r="EN61" s="1042"/>
      <c r="EO61" s="1040"/>
      <c r="EP61" s="1040"/>
      <c r="EQ61" s="1040"/>
      <c r="ER61" s="1040"/>
      <c r="ES61" s="1040"/>
      <c r="ET61" s="1040"/>
      <c r="EU61" s="1040"/>
      <c r="EV61" s="1040"/>
      <c r="EW61" s="1040"/>
      <c r="EX61" s="1040"/>
      <c r="EY61" s="1040"/>
      <c r="EZ61" s="1040"/>
      <c r="FA61" s="1040"/>
      <c r="FB61" s="1041"/>
    </row>
    <row r="62" spans="1:158">
      <c r="B62" s="1089"/>
      <c r="C62" s="1102"/>
      <c r="D62" s="1102"/>
      <c r="E62" s="1102"/>
      <c r="F62" s="1102"/>
      <c r="G62" s="1102"/>
      <c r="H62" s="1102"/>
      <c r="I62" s="1102"/>
      <c r="J62" s="1102"/>
      <c r="K62" s="1102"/>
      <c r="L62" s="1102"/>
      <c r="M62" s="1203"/>
      <c r="N62" s="426"/>
      <c r="O62" s="1205" t="s">
        <v>880</v>
      </c>
      <c r="P62" s="1205"/>
      <c r="Q62" s="1205"/>
      <c r="R62" s="1205"/>
      <c r="S62" s="1205"/>
      <c r="T62" s="1205"/>
      <c r="U62" s="1205"/>
      <c r="V62" s="1205"/>
      <c r="W62" s="1205"/>
      <c r="X62" s="1205"/>
      <c r="Y62" s="1205"/>
      <c r="Z62" s="1205"/>
      <c r="AA62" s="1205"/>
      <c r="AB62" s="1205"/>
      <c r="AC62" s="1205"/>
      <c r="AD62" s="1205"/>
      <c r="AE62" s="1205"/>
      <c r="AF62" s="1205"/>
      <c r="AG62" s="1205"/>
      <c r="AH62" s="1205"/>
      <c r="AI62" s="1205"/>
      <c r="AJ62" s="1205"/>
      <c r="AK62" s="1205"/>
      <c r="AL62" s="1205"/>
      <c r="AM62" s="1205"/>
      <c r="AN62" s="1205"/>
      <c r="AO62" s="1205"/>
      <c r="AP62" s="1205"/>
      <c r="AQ62" s="1205"/>
      <c r="AR62" s="1205"/>
      <c r="AS62" s="1205"/>
      <c r="AT62" s="1205"/>
      <c r="AU62" s="1205"/>
      <c r="AV62" s="1205"/>
      <c r="AW62" s="1205"/>
      <c r="AX62" s="1205"/>
      <c r="AY62" s="1205"/>
      <c r="AZ62" s="1205"/>
      <c r="BA62" s="1205"/>
      <c r="BB62" s="1205"/>
      <c r="BC62" s="1205"/>
      <c r="BD62" s="1205"/>
      <c r="BE62" s="1205"/>
      <c r="BF62" s="1205"/>
      <c r="BG62" s="1205"/>
      <c r="BH62" s="1205"/>
      <c r="BI62" s="1205"/>
      <c r="BJ62" s="1205"/>
      <c r="BK62" s="1205"/>
      <c r="BL62" s="1205"/>
      <c r="BM62" s="1205"/>
      <c r="BN62" s="1205"/>
      <c r="BO62" s="1205"/>
      <c r="BP62" s="1205"/>
      <c r="BQ62" s="1205"/>
      <c r="BR62" s="1205"/>
      <c r="BS62" s="1205"/>
      <c r="BT62" s="1205"/>
      <c r="BU62" s="1205"/>
      <c r="BV62" s="1205"/>
      <c r="BW62" s="1205"/>
      <c r="BX62" s="1205"/>
      <c r="BY62" s="1205"/>
      <c r="BZ62" s="1205"/>
      <c r="CA62" s="1205"/>
      <c r="CB62" s="1205"/>
      <c r="CC62" s="1205"/>
      <c r="CD62" s="1205"/>
      <c r="CE62" s="1205"/>
      <c r="CF62" s="1205"/>
      <c r="CG62" s="1205"/>
      <c r="CH62" s="1205"/>
      <c r="CI62" s="1205"/>
      <c r="CJ62" s="1205"/>
      <c r="CK62" s="1205"/>
      <c r="CL62" s="1205"/>
      <c r="CM62" s="1205"/>
      <c r="CN62" s="1205"/>
      <c r="CO62" s="1205"/>
      <c r="CP62" s="1205"/>
      <c r="CQ62" s="1205"/>
      <c r="CR62" s="1205"/>
      <c r="CS62" s="1205"/>
      <c r="CT62" s="1205"/>
      <c r="CU62" s="1205"/>
      <c r="CV62" s="1205"/>
      <c r="CW62" s="1206"/>
      <c r="CX62" s="1163" t="s">
        <v>879</v>
      </c>
      <c r="CY62" s="1209"/>
      <c r="CZ62" s="1209"/>
      <c r="DA62" s="1209"/>
      <c r="DB62" s="1209"/>
      <c r="DC62" s="1209"/>
      <c r="DD62" s="1209"/>
      <c r="DE62" s="1209"/>
      <c r="DF62" s="1209"/>
      <c r="DG62" s="1209"/>
      <c r="DH62" s="1209"/>
      <c r="DI62" s="1210"/>
      <c r="DJ62" s="1211">
        <f>SUM(DJ63:DX66)</f>
        <v>48116</v>
      </c>
      <c r="DK62" s="1211"/>
      <c r="DL62" s="1211"/>
      <c r="DM62" s="1211"/>
      <c r="DN62" s="1211"/>
      <c r="DO62" s="1211"/>
      <c r="DP62" s="1211"/>
      <c r="DQ62" s="1211"/>
      <c r="DR62" s="1211"/>
      <c r="DS62" s="1211"/>
      <c r="DT62" s="1211"/>
      <c r="DU62" s="1211"/>
      <c r="DV62" s="1211"/>
      <c r="DW62" s="1211"/>
      <c r="DX62" s="1211"/>
      <c r="DY62" s="1212">
        <f>SUM(DY63:EM66)</f>
        <v>59212</v>
      </c>
      <c r="DZ62" s="1211"/>
      <c r="EA62" s="1211"/>
      <c r="EB62" s="1211"/>
      <c r="EC62" s="1211"/>
      <c r="ED62" s="1211"/>
      <c r="EE62" s="1211"/>
      <c r="EF62" s="1211"/>
      <c r="EG62" s="1211"/>
      <c r="EH62" s="1211"/>
      <c r="EI62" s="1211"/>
      <c r="EJ62" s="1211"/>
      <c r="EK62" s="1211"/>
      <c r="EL62" s="1211"/>
      <c r="EM62" s="1213"/>
      <c r="EN62" s="1211">
        <f>SUM(EN63:FB66)</f>
        <v>66953</v>
      </c>
      <c r="EO62" s="1211"/>
      <c r="EP62" s="1211"/>
      <c r="EQ62" s="1211"/>
      <c r="ER62" s="1211"/>
      <c r="ES62" s="1211"/>
      <c r="ET62" s="1211"/>
      <c r="EU62" s="1211"/>
      <c r="EV62" s="1211"/>
      <c r="EW62" s="1211"/>
      <c r="EX62" s="1211"/>
      <c r="EY62" s="1211"/>
      <c r="EZ62" s="1211"/>
      <c r="FA62" s="1211"/>
      <c r="FB62" s="1213"/>
    </row>
    <row r="63" spans="1:158">
      <c r="B63" s="1089"/>
      <c r="C63" s="1102"/>
      <c r="D63" s="1102"/>
      <c r="E63" s="1102"/>
      <c r="F63" s="1102"/>
      <c r="G63" s="1102"/>
      <c r="H63" s="1102"/>
      <c r="I63" s="1102"/>
      <c r="J63" s="1102"/>
      <c r="K63" s="1102"/>
      <c r="L63" s="1102"/>
      <c r="M63" s="1203"/>
      <c r="N63" s="417"/>
      <c r="O63" s="1092" t="s">
        <v>871</v>
      </c>
      <c r="P63" s="1092"/>
      <c r="Q63" s="1092"/>
      <c r="R63" s="1092"/>
      <c r="S63" s="1092"/>
      <c r="T63" s="1092"/>
      <c r="U63" s="1092"/>
      <c r="V63" s="1092"/>
      <c r="W63" s="1092"/>
      <c r="X63" s="1092"/>
      <c r="Y63" s="1092"/>
      <c r="Z63" s="1092"/>
      <c r="AA63" s="1092"/>
      <c r="AB63" s="1092"/>
      <c r="AC63" s="1092"/>
      <c r="AD63" s="1092"/>
      <c r="AE63" s="1092"/>
      <c r="AF63" s="1092"/>
      <c r="AG63" s="1092"/>
      <c r="AH63" s="1092"/>
      <c r="AI63" s="1092"/>
      <c r="AJ63" s="1092"/>
      <c r="AK63" s="1092"/>
      <c r="AL63" s="1092"/>
      <c r="AM63" s="1092"/>
      <c r="AN63" s="1092"/>
      <c r="AO63" s="1092"/>
      <c r="AP63" s="1092"/>
      <c r="AQ63" s="1092"/>
      <c r="AR63" s="1092"/>
      <c r="AS63" s="1092"/>
      <c r="AT63" s="1092"/>
      <c r="AU63" s="1092"/>
      <c r="AV63" s="1092"/>
      <c r="AW63" s="1092"/>
      <c r="AX63" s="1092"/>
      <c r="AY63" s="1092"/>
      <c r="AZ63" s="1092"/>
      <c r="BA63" s="1092"/>
      <c r="BB63" s="1092"/>
      <c r="BC63" s="1092"/>
      <c r="BD63" s="1092"/>
      <c r="BE63" s="1092"/>
      <c r="BF63" s="1092"/>
      <c r="BG63" s="1092"/>
      <c r="BH63" s="1092"/>
      <c r="BI63" s="1092"/>
      <c r="BJ63" s="1092"/>
      <c r="BK63" s="1092"/>
      <c r="BL63" s="1092"/>
      <c r="BM63" s="1092"/>
      <c r="BN63" s="1092"/>
      <c r="BO63" s="1092"/>
      <c r="BP63" s="1092"/>
      <c r="BQ63" s="1092"/>
      <c r="BR63" s="1092"/>
      <c r="BS63" s="1092"/>
      <c r="BT63" s="1092"/>
      <c r="BU63" s="1092"/>
      <c r="BV63" s="1092"/>
      <c r="BW63" s="1092"/>
      <c r="BX63" s="1092"/>
      <c r="BY63" s="1092"/>
      <c r="BZ63" s="1092"/>
      <c r="CA63" s="1092"/>
      <c r="CB63" s="1092"/>
      <c r="CC63" s="1092"/>
      <c r="CD63" s="1092"/>
      <c r="CE63" s="1092"/>
      <c r="CF63" s="1092"/>
      <c r="CG63" s="1092"/>
      <c r="CH63" s="1092"/>
      <c r="CI63" s="1092"/>
      <c r="CJ63" s="1092"/>
      <c r="CK63" s="1092"/>
      <c r="CL63" s="1092"/>
      <c r="CM63" s="1092"/>
      <c r="CN63" s="1092"/>
      <c r="CO63" s="1092"/>
      <c r="CP63" s="1092"/>
      <c r="CQ63" s="1092"/>
      <c r="CR63" s="1092"/>
      <c r="CS63" s="1092"/>
      <c r="CT63" s="1092"/>
      <c r="CU63" s="1092"/>
      <c r="CV63" s="1092"/>
      <c r="CW63" s="1093"/>
      <c r="CX63" s="1089" t="s">
        <v>878</v>
      </c>
      <c r="CY63" s="1102"/>
      <c r="CZ63" s="1102"/>
      <c r="DA63" s="1102"/>
      <c r="DB63" s="1102"/>
      <c r="DC63" s="1102"/>
      <c r="DD63" s="1102"/>
      <c r="DE63" s="1102"/>
      <c r="DF63" s="1102"/>
      <c r="DG63" s="1102"/>
      <c r="DH63" s="1102"/>
      <c r="DI63" s="1203"/>
      <c r="DJ63" s="1042">
        <v>8265</v>
      </c>
      <c r="DK63" s="1172"/>
      <c r="DL63" s="1172"/>
      <c r="DM63" s="1172"/>
      <c r="DN63" s="1172"/>
      <c r="DO63" s="1172"/>
      <c r="DP63" s="1172"/>
      <c r="DQ63" s="1172"/>
      <c r="DR63" s="1172"/>
      <c r="DS63" s="1172"/>
      <c r="DT63" s="1172"/>
      <c r="DU63" s="1172"/>
      <c r="DV63" s="1172"/>
      <c r="DW63" s="1172"/>
      <c r="DX63" s="1202"/>
      <c r="DY63" s="1039">
        <v>9970</v>
      </c>
      <c r="DZ63" s="1172"/>
      <c r="EA63" s="1172"/>
      <c r="EB63" s="1172"/>
      <c r="EC63" s="1172"/>
      <c r="ED63" s="1172"/>
      <c r="EE63" s="1172"/>
      <c r="EF63" s="1172"/>
      <c r="EG63" s="1172"/>
      <c r="EH63" s="1172"/>
      <c r="EI63" s="1172"/>
      <c r="EJ63" s="1172"/>
      <c r="EK63" s="1172"/>
      <c r="EL63" s="1172"/>
      <c r="EM63" s="1173"/>
      <c r="EN63" s="1042">
        <v>1055</v>
      </c>
      <c r="EO63" s="1172"/>
      <c r="EP63" s="1172"/>
      <c r="EQ63" s="1172"/>
      <c r="ER63" s="1172"/>
      <c r="ES63" s="1172"/>
      <c r="ET63" s="1172"/>
      <c r="EU63" s="1172"/>
      <c r="EV63" s="1172"/>
      <c r="EW63" s="1172"/>
      <c r="EX63" s="1172"/>
      <c r="EY63" s="1172"/>
      <c r="EZ63" s="1172"/>
      <c r="FA63" s="1172"/>
      <c r="FB63" s="1173"/>
    </row>
    <row r="64" spans="1:158">
      <c r="B64" s="1089"/>
      <c r="C64" s="1090"/>
      <c r="D64" s="1090"/>
      <c r="E64" s="1090"/>
      <c r="F64" s="1090"/>
      <c r="G64" s="1090"/>
      <c r="H64" s="1090"/>
      <c r="I64" s="1090"/>
      <c r="J64" s="1090"/>
      <c r="K64" s="1090"/>
      <c r="L64" s="1090"/>
      <c r="M64" s="1091"/>
      <c r="N64" s="417"/>
      <c r="O64" s="1092" t="s">
        <v>869</v>
      </c>
      <c r="P64" s="1092"/>
      <c r="Q64" s="1092"/>
      <c r="R64" s="1092"/>
      <c r="S64" s="1092"/>
      <c r="T64" s="1092"/>
      <c r="U64" s="1092"/>
      <c r="V64" s="1092"/>
      <c r="W64" s="1092"/>
      <c r="X64" s="1092"/>
      <c r="Y64" s="1092"/>
      <c r="Z64" s="1092"/>
      <c r="AA64" s="1092"/>
      <c r="AB64" s="1092"/>
      <c r="AC64" s="1092"/>
      <c r="AD64" s="1092"/>
      <c r="AE64" s="1092"/>
      <c r="AF64" s="1092"/>
      <c r="AG64" s="1092"/>
      <c r="AH64" s="1092"/>
      <c r="AI64" s="1092"/>
      <c r="AJ64" s="1092"/>
      <c r="AK64" s="1092"/>
      <c r="AL64" s="1092"/>
      <c r="AM64" s="1092"/>
      <c r="AN64" s="1092"/>
      <c r="AO64" s="1092"/>
      <c r="AP64" s="1092"/>
      <c r="AQ64" s="1092"/>
      <c r="AR64" s="1092"/>
      <c r="AS64" s="1092"/>
      <c r="AT64" s="1092"/>
      <c r="AU64" s="1092"/>
      <c r="AV64" s="1092"/>
      <c r="AW64" s="1092"/>
      <c r="AX64" s="1092"/>
      <c r="AY64" s="1092"/>
      <c r="AZ64" s="1092"/>
      <c r="BA64" s="1092"/>
      <c r="BB64" s="1092"/>
      <c r="BC64" s="1092"/>
      <c r="BD64" s="1092"/>
      <c r="BE64" s="1092"/>
      <c r="BF64" s="1092"/>
      <c r="BG64" s="1092"/>
      <c r="BH64" s="1092"/>
      <c r="BI64" s="1092"/>
      <c r="BJ64" s="1092"/>
      <c r="BK64" s="1092"/>
      <c r="BL64" s="1092"/>
      <c r="BM64" s="1092"/>
      <c r="BN64" s="1092"/>
      <c r="BO64" s="1092"/>
      <c r="BP64" s="1092"/>
      <c r="BQ64" s="1092"/>
      <c r="BR64" s="1092"/>
      <c r="BS64" s="1092"/>
      <c r="BT64" s="1092"/>
      <c r="BU64" s="1092"/>
      <c r="BV64" s="1092"/>
      <c r="BW64" s="1092"/>
      <c r="BX64" s="1092"/>
      <c r="BY64" s="1092"/>
      <c r="BZ64" s="1092"/>
      <c r="CA64" s="1092"/>
      <c r="CB64" s="1092"/>
      <c r="CC64" s="1092"/>
      <c r="CD64" s="1092"/>
      <c r="CE64" s="1092"/>
      <c r="CF64" s="1092"/>
      <c r="CG64" s="1092"/>
      <c r="CH64" s="1092"/>
      <c r="CI64" s="1092"/>
      <c r="CJ64" s="1092"/>
      <c r="CK64" s="1092"/>
      <c r="CL64" s="1092"/>
      <c r="CM64" s="1092"/>
      <c r="CN64" s="1092"/>
      <c r="CO64" s="1092"/>
      <c r="CP64" s="1092"/>
      <c r="CQ64" s="1092"/>
      <c r="CR64" s="1092"/>
      <c r="CS64" s="1092"/>
      <c r="CT64" s="1092"/>
      <c r="CU64" s="1092"/>
      <c r="CV64" s="1092"/>
      <c r="CW64" s="1093"/>
      <c r="CX64" s="1089" t="s">
        <v>877</v>
      </c>
      <c r="CY64" s="1102"/>
      <c r="CZ64" s="1102"/>
      <c r="DA64" s="1102"/>
      <c r="DB64" s="1102"/>
      <c r="DC64" s="1102"/>
      <c r="DD64" s="1102"/>
      <c r="DE64" s="1102"/>
      <c r="DF64" s="1102"/>
      <c r="DG64" s="1102"/>
      <c r="DH64" s="1102"/>
      <c r="DI64" s="1203"/>
      <c r="DJ64" s="1042">
        <v>0</v>
      </c>
      <c r="DK64" s="1172"/>
      <c r="DL64" s="1172"/>
      <c r="DM64" s="1172"/>
      <c r="DN64" s="1172"/>
      <c r="DO64" s="1172"/>
      <c r="DP64" s="1172"/>
      <c r="DQ64" s="1172"/>
      <c r="DR64" s="1172"/>
      <c r="DS64" s="1172"/>
      <c r="DT64" s="1172"/>
      <c r="DU64" s="1172"/>
      <c r="DV64" s="1172"/>
      <c r="DW64" s="1172"/>
      <c r="DX64" s="1202"/>
      <c r="DY64" s="1039">
        <v>0</v>
      </c>
      <c r="DZ64" s="1172"/>
      <c r="EA64" s="1172"/>
      <c r="EB64" s="1172"/>
      <c r="EC64" s="1172"/>
      <c r="ED64" s="1172"/>
      <c r="EE64" s="1172"/>
      <c r="EF64" s="1172"/>
      <c r="EG64" s="1172"/>
      <c r="EH64" s="1172"/>
      <c r="EI64" s="1172"/>
      <c r="EJ64" s="1172"/>
      <c r="EK64" s="1172"/>
      <c r="EL64" s="1172"/>
      <c r="EM64" s="1173"/>
      <c r="EN64" s="1042">
        <v>0</v>
      </c>
      <c r="EO64" s="1172"/>
      <c r="EP64" s="1172"/>
      <c r="EQ64" s="1172"/>
      <c r="ER64" s="1172"/>
      <c r="ES64" s="1172"/>
      <c r="ET64" s="1172"/>
      <c r="EU64" s="1172"/>
      <c r="EV64" s="1172"/>
      <c r="EW64" s="1172"/>
      <c r="EX64" s="1172"/>
      <c r="EY64" s="1172"/>
      <c r="EZ64" s="1172"/>
      <c r="FA64" s="1172"/>
      <c r="FB64" s="1173"/>
    </row>
    <row r="65" spans="2:158">
      <c r="B65" s="1089"/>
      <c r="C65" s="1102"/>
      <c r="D65" s="1102"/>
      <c r="E65" s="1102"/>
      <c r="F65" s="1102"/>
      <c r="G65" s="1102"/>
      <c r="H65" s="1102"/>
      <c r="I65" s="1102"/>
      <c r="J65" s="1102"/>
      <c r="K65" s="1102"/>
      <c r="L65" s="1102"/>
      <c r="M65" s="1203"/>
      <c r="N65" s="417"/>
      <c r="O65" s="1092" t="s">
        <v>876</v>
      </c>
      <c r="P65" s="1092"/>
      <c r="Q65" s="1092"/>
      <c r="R65" s="1092"/>
      <c r="S65" s="1092"/>
      <c r="T65" s="1092"/>
      <c r="U65" s="1092"/>
      <c r="V65" s="1092"/>
      <c r="W65" s="1092"/>
      <c r="X65" s="1092"/>
      <c r="Y65" s="1092"/>
      <c r="Z65" s="1092"/>
      <c r="AA65" s="1092"/>
      <c r="AB65" s="1092"/>
      <c r="AC65" s="1092"/>
      <c r="AD65" s="1092"/>
      <c r="AE65" s="1092"/>
      <c r="AF65" s="1092"/>
      <c r="AG65" s="1092"/>
      <c r="AH65" s="1092"/>
      <c r="AI65" s="1092"/>
      <c r="AJ65" s="1092"/>
      <c r="AK65" s="1092"/>
      <c r="AL65" s="1092"/>
      <c r="AM65" s="1092"/>
      <c r="AN65" s="1092"/>
      <c r="AO65" s="1092"/>
      <c r="AP65" s="1092"/>
      <c r="AQ65" s="1092"/>
      <c r="AR65" s="1092"/>
      <c r="AS65" s="1092"/>
      <c r="AT65" s="1092"/>
      <c r="AU65" s="1092"/>
      <c r="AV65" s="1092"/>
      <c r="AW65" s="1092"/>
      <c r="AX65" s="1092"/>
      <c r="AY65" s="1092"/>
      <c r="AZ65" s="1092"/>
      <c r="BA65" s="1092"/>
      <c r="BB65" s="1092"/>
      <c r="BC65" s="1092"/>
      <c r="BD65" s="1092"/>
      <c r="BE65" s="1092"/>
      <c r="BF65" s="1092"/>
      <c r="BG65" s="1092"/>
      <c r="BH65" s="1092"/>
      <c r="BI65" s="1092"/>
      <c r="BJ65" s="1092"/>
      <c r="BK65" s="1092"/>
      <c r="BL65" s="1092"/>
      <c r="BM65" s="1092"/>
      <c r="BN65" s="1092"/>
      <c r="BO65" s="1092"/>
      <c r="BP65" s="1092"/>
      <c r="BQ65" s="1092"/>
      <c r="BR65" s="1092"/>
      <c r="BS65" s="1092"/>
      <c r="BT65" s="1092"/>
      <c r="BU65" s="1092"/>
      <c r="BV65" s="1092"/>
      <c r="BW65" s="1092"/>
      <c r="BX65" s="1092"/>
      <c r="BY65" s="1092"/>
      <c r="BZ65" s="1092"/>
      <c r="CA65" s="1092"/>
      <c r="CB65" s="1092"/>
      <c r="CC65" s="1092"/>
      <c r="CD65" s="1092"/>
      <c r="CE65" s="1092"/>
      <c r="CF65" s="1092"/>
      <c r="CG65" s="1092"/>
      <c r="CH65" s="1092"/>
      <c r="CI65" s="1092"/>
      <c r="CJ65" s="1092"/>
      <c r="CK65" s="1092"/>
      <c r="CL65" s="1092"/>
      <c r="CM65" s="1092"/>
      <c r="CN65" s="1092"/>
      <c r="CO65" s="1092"/>
      <c r="CP65" s="1092"/>
      <c r="CQ65" s="1092"/>
      <c r="CR65" s="1092"/>
      <c r="CS65" s="1092"/>
      <c r="CT65" s="1092"/>
      <c r="CU65" s="1092"/>
      <c r="CV65" s="1092"/>
      <c r="CW65" s="1093"/>
      <c r="CX65" s="1089" t="s">
        <v>875</v>
      </c>
      <c r="CY65" s="1102"/>
      <c r="CZ65" s="1102"/>
      <c r="DA65" s="1102"/>
      <c r="DB65" s="1102"/>
      <c r="DC65" s="1102"/>
      <c r="DD65" s="1102"/>
      <c r="DE65" s="1102"/>
      <c r="DF65" s="1102"/>
      <c r="DG65" s="1102"/>
      <c r="DH65" s="1102"/>
      <c r="DI65" s="1203"/>
      <c r="DJ65" s="1042">
        <v>3562</v>
      </c>
      <c r="DK65" s="1172"/>
      <c r="DL65" s="1172"/>
      <c r="DM65" s="1172"/>
      <c r="DN65" s="1172"/>
      <c r="DO65" s="1172"/>
      <c r="DP65" s="1172"/>
      <c r="DQ65" s="1172"/>
      <c r="DR65" s="1172"/>
      <c r="DS65" s="1172"/>
      <c r="DT65" s="1172"/>
      <c r="DU65" s="1172"/>
      <c r="DV65" s="1172"/>
      <c r="DW65" s="1172"/>
      <c r="DX65" s="1202"/>
      <c r="DY65" s="1039">
        <v>1538</v>
      </c>
      <c r="DZ65" s="1172"/>
      <c r="EA65" s="1172"/>
      <c r="EB65" s="1172"/>
      <c r="EC65" s="1172"/>
      <c r="ED65" s="1172"/>
      <c r="EE65" s="1172"/>
      <c r="EF65" s="1172"/>
      <c r="EG65" s="1172"/>
      <c r="EH65" s="1172"/>
      <c r="EI65" s="1172"/>
      <c r="EJ65" s="1172"/>
      <c r="EK65" s="1172"/>
      <c r="EL65" s="1172"/>
      <c r="EM65" s="1173"/>
      <c r="EN65" s="1042">
        <v>0</v>
      </c>
      <c r="EO65" s="1172"/>
      <c r="EP65" s="1172"/>
      <c r="EQ65" s="1172"/>
      <c r="ER65" s="1172"/>
      <c r="ES65" s="1172"/>
      <c r="ET65" s="1172"/>
      <c r="EU65" s="1172"/>
      <c r="EV65" s="1172"/>
      <c r="EW65" s="1172"/>
      <c r="EX65" s="1172"/>
      <c r="EY65" s="1172"/>
      <c r="EZ65" s="1172"/>
      <c r="FA65" s="1172"/>
      <c r="FB65" s="1173"/>
    </row>
    <row r="66" spans="2:158">
      <c r="B66" s="1089"/>
      <c r="C66" s="1102"/>
      <c r="D66" s="1102"/>
      <c r="E66" s="1102"/>
      <c r="F66" s="1102"/>
      <c r="G66" s="1102"/>
      <c r="H66" s="1102"/>
      <c r="I66" s="1102"/>
      <c r="J66" s="1102"/>
      <c r="K66" s="1102"/>
      <c r="L66" s="1102"/>
      <c r="M66" s="1203"/>
      <c r="N66" s="417"/>
      <c r="O66" s="1092" t="s">
        <v>861</v>
      </c>
      <c r="P66" s="1092"/>
      <c r="Q66" s="1092"/>
      <c r="R66" s="1092"/>
      <c r="S66" s="1092"/>
      <c r="T66" s="1092"/>
      <c r="U66" s="1092"/>
      <c r="V66" s="1092"/>
      <c r="W66" s="1092"/>
      <c r="X66" s="1092"/>
      <c r="Y66" s="1092"/>
      <c r="Z66" s="1092"/>
      <c r="AA66" s="1092"/>
      <c r="AB66" s="1092"/>
      <c r="AC66" s="1092"/>
      <c r="AD66" s="1092"/>
      <c r="AE66" s="1092"/>
      <c r="AF66" s="1092"/>
      <c r="AG66" s="1092"/>
      <c r="AH66" s="1092"/>
      <c r="AI66" s="1092"/>
      <c r="AJ66" s="1092"/>
      <c r="AK66" s="1092"/>
      <c r="AL66" s="1092"/>
      <c r="AM66" s="1092"/>
      <c r="AN66" s="1092"/>
      <c r="AO66" s="1092"/>
      <c r="AP66" s="1092"/>
      <c r="AQ66" s="1092"/>
      <c r="AR66" s="1092"/>
      <c r="AS66" s="1092"/>
      <c r="AT66" s="1092"/>
      <c r="AU66" s="1092"/>
      <c r="AV66" s="1092"/>
      <c r="AW66" s="1092"/>
      <c r="AX66" s="1092"/>
      <c r="AY66" s="1092"/>
      <c r="AZ66" s="1092"/>
      <c r="BA66" s="1092"/>
      <c r="BB66" s="1092"/>
      <c r="BC66" s="1092"/>
      <c r="BD66" s="1092"/>
      <c r="BE66" s="1092"/>
      <c r="BF66" s="1092"/>
      <c r="BG66" s="1092"/>
      <c r="BH66" s="1092"/>
      <c r="BI66" s="1092"/>
      <c r="BJ66" s="1092"/>
      <c r="BK66" s="1092"/>
      <c r="BL66" s="1092"/>
      <c r="BM66" s="1092"/>
      <c r="BN66" s="1092"/>
      <c r="BO66" s="1092"/>
      <c r="BP66" s="1092"/>
      <c r="BQ66" s="1092"/>
      <c r="BR66" s="1092"/>
      <c r="BS66" s="1092"/>
      <c r="BT66" s="1092"/>
      <c r="BU66" s="1092"/>
      <c r="BV66" s="1092"/>
      <c r="BW66" s="1092"/>
      <c r="BX66" s="1092"/>
      <c r="BY66" s="1092"/>
      <c r="BZ66" s="1092"/>
      <c r="CA66" s="1092"/>
      <c r="CB66" s="1092"/>
      <c r="CC66" s="1092"/>
      <c r="CD66" s="1092"/>
      <c r="CE66" s="1092"/>
      <c r="CF66" s="1092"/>
      <c r="CG66" s="1092"/>
      <c r="CH66" s="1092"/>
      <c r="CI66" s="1092"/>
      <c r="CJ66" s="1092"/>
      <c r="CK66" s="1092"/>
      <c r="CL66" s="1092"/>
      <c r="CM66" s="1092"/>
      <c r="CN66" s="1092"/>
      <c r="CO66" s="1092"/>
      <c r="CP66" s="1092"/>
      <c r="CQ66" s="1092"/>
      <c r="CR66" s="1092"/>
      <c r="CS66" s="1092"/>
      <c r="CT66" s="1092"/>
      <c r="CU66" s="1092"/>
      <c r="CV66" s="1092"/>
      <c r="CW66" s="1093"/>
      <c r="CX66" s="1089" t="s">
        <v>874</v>
      </c>
      <c r="CY66" s="1102"/>
      <c r="CZ66" s="1102"/>
      <c r="DA66" s="1102"/>
      <c r="DB66" s="1102"/>
      <c r="DC66" s="1102"/>
      <c r="DD66" s="1102"/>
      <c r="DE66" s="1102"/>
      <c r="DF66" s="1102"/>
      <c r="DG66" s="1102"/>
      <c r="DH66" s="1102"/>
      <c r="DI66" s="1203"/>
      <c r="DJ66" s="1042">
        <v>36289</v>
      </c>
      <c r="DK66" s="1172"/>
      <c r="DL66" s="1172"/>
      <c r="DM66" s="1172"/>
      <c r="DN66" s="1172"/>
      <c r="DO66" s="1172"/>
      <c r="DP66" s="1172"/>
      <c r="DQ66" s="1172"/>
      <c r="DR66" s="1172"/>
      <c r="DS66" s="1172"/>
      <c r="DT66" s="1172"/>
      <c r="DU66" s="1172"/>
      <c r="DV66" s="1172"/>
      <c r="DW66" s="1172"/>
      <c r="DX66" s="1202"/>
      <c r="DY66" s="1039">
        <v>47704</v>
      </c>
      <c r="DZ66" s="1172"/>
      <c r="EA66" s="1172"/>
      <c r="EB66" s="1172"/>
      <c r="EC66" s="1172"/>
      <c r="ED66" s="1172"/>
      <c r="EE66" s="1172"/>
      <c r="EF66" s="1172"/>
      <c r="EG66" s="1172"/>
      <c r="EH66" s="1172"/>
      <c r="EI66" s="1172"/>
      <c r="EJ66" s="1172"/>
      <c r="EK66" s="1172"/>
      <c r="EL66" s="1172"/>
      <c r="EM66" s="1173"/>
      <c r="EN66" s="1042">
        <v>65898</v>
      </c>
      <c r="EO66" s="1172"/>
      <c r="EP66" s="1172"/>
      <c r="EQ66" s="1172"/>
      <c r="ER66" s="1172"/>
      <c r="ES66" s="1172"/>
      <c r="ET66" s="1172"/>
      <c r="EU66" s="1172"/>
      <c r="EV66" s="1172"/>
      <c r="EW66" s="1172"/>
      <c r="EX66" s="1172"/>
      <c r="EY66" s="1172"/>
      <c r="EZ66" s="1172"/>
      <c r="FA66" s="1172"/>
      <c r="FB66" s="1173"/>
    </row>
    <row r="67" spans="2:158">
      <c r="B67" s="1089"/>
      <c r="C67" s="1090"/>
      <c r="D67" s="1090"/>
      <c r="E67" s="1090"/>
      <c r="F67" s="1090"/>
      <c r="G67" s="1090"/>
      <c r="H67" s="1090"/>
      <c r="I67" s="1090"/>
      <c r="J67" s="1090"/>
      <c r="K67" s="1090"/>
      <c r="L67" s="1090"/>
      <c r="M67" s="1091"/>
      <c r="N67" s="426"/>
      <c r="O67" s="1092"/>
      <c r="P67" s="1092"/>
      <c r="Q67" s="1092"/>
      <c r="R67" s="1092"/>
      <c r="S67" s="1092"/>
      <c r="T67" s="1092"/>
      <c r="U67" s="1092"/>
      <c r="V67" s="1092"/>
      <c r="W67" s="1092"/>
      <c r="X67" s="1092"/>
      <c r="Y67" s="1092"/>
      <c r="Z67" s="1092"/>
      <c r="AA67" s="1092"/>
      <c r="AB67" s="1092"/>
      <c r="AC67" s="1092"/>
      <c r="AD67" s="1092"/>
      <c r="AE67" s="1092"/>
      <c r="AF67" s="1092"/>
      <c r="AG67" s="1092"/>
      <c r="AH67" s="1092"/>
      <c r="AI67" s="1092"/>
      <c r="AJ67" s="1092"/>
      <c r="AK67" s="1092"/>
      <c r="AL67" s="1092"/>
      <c r="AM67" s="1092"/>
      <c r="AN67" s="1092"/>
      <c r="AO67" s="1092"/>
      <c r="AP67" s="1092"/>
      <c r="AQ67" s="1092"/>
      <c r="AR67" s="1092"/>
      <c r="AS67" s="1092"/>
      <c r="AT67" s="1092"/>
      <c r="AU67" s="1092"/>
      <c r="AV67" s="1092"/>
      <c r="AW67" s="1092"/>
      <c r="AX67" s="1092"/>
      <c r="AY67" s="1092"/>
      <c r="AZ67" s="1092"/>
      <c r="BA67" s="1092"/>
      <c r="BB67" s="1092"/>
      <c r="BC67" s="1092"/>
      <c r="BD67" s="1092"/>
      <c r="BE67" s="1092"/>
      <c r="BF67" s="1092"/>
      <c r="BG67" s="1092"/>
      <c r="BH67" s="1092"/>
      <c r="BI67" s="1092"/>
      <c r="BJ67" s="1092"/>
      <c r="BK67" s="1092"/>
      <c r="BL67" s="1092"/>
      <c r="BM67" s="1092"/>
      <c r="BN67" s="1092"/>
      <c r="BO67" s="1092"/>
      <c r="BP67" s="1092"/>
      <c r="BQ67" s="1092"/>
      <c r="BR67" s="1092"/>
      <c r="BS67" s="1092"/>
      <c r="BT67" s="1092"/>
      <c r="BU67" s="1092"/>
      <c r="BV67" s="1092"/>
      <c r="BW67" s="1092"/>
      <c r="BX67" s="1092"/>
      <c r="BY67" s="1092"/>
      <c r="BZ67" s="1092"/>
      <c r="CA67" s="1092"/>
      <c r="CB67" s="1092"/>
      <c r="CC67" s="1092"/>
      <c r="CD67" s="1092"/>
      <c r="CE67" s="1092"/>
      <c r="CF67" s="1092"/>
      <c r="CG67" s="1092"/>
      <c r="CH67" s="1092"/>
      <c r="CI67" s="1092"/>
      <c r="CJ67" s="1092"/>
      <c r="CK67" s="1092"/>
      <c r="CL67" s="1092"/>
      <c r="CM67" s="1092"/>
      <c r="CN67" s="1092"/>
      <c r="CO67" s="1092"/>
      <c r="CP67" s="1092"/>
      <c r="CQ67" s="1092"/>
      <c r="CR67" s="1092"/>
      <c r="CS67" s="1092"/>
      <c r="CT67" s="1092"/>
      <c r="CU67" s="1092"/>
      <c r="CV67" s="1092"/>
      <c r="CW67" s="1093"/>
      <c r="CX67" s="1089"/>
      <c r="CY67" s="1090"/>
      <c r="CZ67" s="1090"/>
      <c r="DA67" s="1090"/>
      <c r="DB67" s="1090"/>
      <c r="DC67" s="1090"/>
      <c r="DD67" s="1090"/>
      <c r="DE67" s="1090"/>
      <c r="DF67" s="1090"/>
      <c r="DG67" s="1090"/>
      <c r="DH67" s="1090"/>
      <c r="DI67" s="1091"/>
      <c r="DJ67" s="1042"/>
      <c r="DK67" s="1040"/>
      <c r="DL67" s="1040"/>
      <c r="DM67" s="1040"/>
      <c r="DN67" s="1040"/>
      <c r="DO67" s="1040"/>
      <c r="DP67" s="1040"/>
      <c r="DQ67" s="1040"/>
      <c r="DR67" s="1040"/>
      <c r="DS67" s="1040"/>
      <c r="DT67" s="1040"/>
      <c r="DU67" s="1040"/>
      <c r="DV67" s="1040"/>
      <c r="DW67" s="1040"/>
      <c r="DX67" s="1098"/>
      <c r="DY67" s="1039"/>
      <c r="DZ67" s="1040"/>
      <c r="EA67" s="1040"/>
      <c r="EB67" s="1040"/>
      <c r="EC67" s="1040"/>
      <c r="ED67" s="1040"/>
      <c r="EE67" s="1040"/>
      <c r="EF67" s="1040"/>
      <c r="EG67" s="1040"/>
      <c r="EH67" s="1040"/>
      <c r="EI67" s="1040"/>
      <c r="EJ67" s="1040"/>
      <c r="EK67" s="1040"/>
      <c r="EL67" s="1040"/>
      <c r="EM67" s="1041"/>
      <c r="EN67" s="1042"/>
      <c r="EO67" s="1040"/>
      <c r="EP67" s="1040"/>
      <c r="EQ67" s="1040"/>
      <c r="ER67" s="1040"/>
      <c r="ES67" s="1040"/>
      <c r="ET67" s="1040"/>
      <c r="EU67" s="1040"/>
      <c r="EV67" s="1040"/>
      <c r="EW67" s="1040"/>
      <c r="EX67" s="1040"/>
      <c r="EY67" s="1040"/>
      <c r="EZ67" s="1040"/>
      <c r="FA67" s="1040"/>
      <c r="FB67" s="1041"/>
    </row>
    <row r="68" spans="2:158">
      <c r="B68" s="1089"/>
      <c r="C68" s="1102"/>
      <c r="D68" s="1102"/>
      <c r="E68" s="1102"/>
      <c r="F68" s="1102"/>
      <c r="G68" s="1102"/>
      <c r="H68" s="1102"/>
      <c r="I68" s="1102"/>
      <c r="J68" s="1102"/>
      <c r="K68" s="1102"/>
      <c r="L68" s="1102"/>
      <c r="M68" s="1203"/>
      <c r="N68" s="416"/>
      <c r="O68" s="1092" t="s">
        <v>873</v>
      </c>
      <c r="P68" s="1092"/>
      <c r="Q68" s="1092"/>
      <c r="R68" s="1092"/>
      <c r="S68" s="1092"/>
      <c r="T68" s="1092"/>
      <c r="U68" s="1092"/>
      <c r="V68" s="1092"/>
      <c r="W68" s="1092"/>
      <c r="X68" s="1092"/>
      <c r="Y68" s="1092"/>
      <c r="Z68" s="1092"/>
      <c r="AA68" s="1092"/>
      <c r="AB68" s="1092"/>
      <c r="AC68" s="1092"/>
      <c r="AD68" s="1092"/>
      <c r="AE68" s="1092"/>
      <c r="AF68" s="1092"/>
      <c r="AG68" s="1092"/>
      <c r="AH68" s="1092"/>
      <c r="AI68" s="1092"/>
      <c r="AJ68" s="1092"/>
      <c r="AK68" s="1092"/>
      <c r="AL68" s="1092"/>
      <c r="AM68" s="1092"/>
      <c r="AN68" s="1092"/>
      <c r="AO68" s="1092"/>
      <c r="AP68" s="1092"/>
      <c r="AQ68" s="1092"/>
      <c r="AR68" s="1092"/>
      <c r="AS68" s="1092"/>
      <c r="AT68" s="1092"/>
      <c r="AU68" s="1092"/>
      <c r="AV68" s="1092"/>
      <c r="AW68" s="1092"/>
      <c r="AX68" s="1092"/>
      <c r="AY68" s="1092"/>
      <c r="AZ68" s="1092"/>
      <c r="BA68" s="1092"/>
      <c r="BB68" s="1092"/>
      <c r="BC68" s="1092"/>
      <c r="BD68" s="1092"/>
      <c r="BE68" s="1092"/>
      <c r="BF68" s="1092"/>
      <c r="BG68" s="1092"/>
      <c r="BH68" s="1092"/>
      <c r="BI68" s="1092"/>
      <c r="BJ68" s="1092"/>
      <c r="BK68" s="1092"/>
      <c r="BL68" s="1092"/>
      <c r="BM68" s="1092"/>
      <c r="BN68" s="1092"/>
      <c r="BO68" s="1092"/>
      <c r="BP68" s="1092"/>
      <c r="BQ68" s="1092"/>
      <c r="BR68" s="1092"/>
      <c r="BS68" s="1092"/>
      <c r="BT68" s="1092"/>
      <c r="BU68" s="1092"/>
      <c r="BV68" s="1092"/>
      <c r="BW68" s="1092"/>
      <c r="BX68" s="1092"/>
      <c r="BY68" s="1092"/>
      <c r="BZ68" s="1092"/>
      <c r="CA68" s="1092"/>
      <c r="CB68" s="1092"/>
      <c r="CC68" s="1092"/>
      <c r="CD68" s="1092"/>
      <c r="CE68" s="1092"/>
      <c r="CF68" s="1092"/>
      <c r="CG68" s="1092"/>
      <c r="CH68" s="1092"/>
      <c r="CI68" s="1092"/>
      <c r="CJ68" s="1092"/>
      <c r="CK68" s="1092"/>
      <c r="CL68" s="1092"/>
      <c r="CM68" s="1092"/>
      <c r="CN68" s="1092"/>
      <c r="CO68" s="1092"/>
      <c r="CP68" s="1092"/>
      <c r="CQ68" s="1092"/>
      <c r="CR68" s="1092"/>
      <c r="CS68" s="1092"/>
      <c r="CT68" s="1092"/>
      <c r="CU68" s="1092"/>
      <c r="CV68" s="1092"/>
      <c r="CW68" s="1093"/>
      <c r="CX68" s="1163" t="s">
        <v>872</v>
      </c>
      <c r="CY68" s="1209"/>
      <c r="CZ68" s="1209"/>
      <c r="DA68" s="1209"/>
      <c r="DB68" s="1209"/>
      <c r="DC68" s="1209"/>
      <c r="DD68" s="1209"/>
      <c r="DE68" s="1209"/>
      <c r="DF68" s="1209"/>
      <c r="DG68" s="1209"/>
      <c r="DH68" s="1209"/>
      <c r="DI68" s="1210"/>
      <c r="DJ68" s="1211">
        <f>SUM(DJ69:DX74)</f>
        <v>8238348</v>
      </c>
      <c r="DK68" s="1211"/>
      <c r="DL68" s="1211"/>
      <c r="DM68" s="1211"/>
      <c r="DN68" s="1211"/>
      <c r="DO68" s="1211"/>
      <c r="DP68" s="1211"/>
      <c r="DQ68" s="1211"/>
      <c r="DR68" s="1211"/>
      <c r="DS68" s="1211"/>
      <c r="DT68" s="1211"/>
      <c r="DU68" s="1211"/>
      <c r="DV68" s="1211"/>
      <c r="DW68" s="1211"/>
      <c r="DX68" s="1211"/>
      <c r="DY68" s="1212">
        <f>SUM(DY69:EM74)</f>
        <v>7214071</v>
      </c>
      <c r="DZ68" s="1211"/>
      <c r="EA68" s="1211"/>
      <c r="EB68" s="1211"/>
      <c r="EC68" s="1211"/>
      <c r="ED68" s="1211"/>
      <c r="EE68" s="1211"/>
      <c r="EF68" s="1211"/>
      <c r="EG68" s="1211"/>
      <c r="EH68" s="1211"/>
      <c r="EI68" s="1211"/>
      <c r="EJ68" s="1211"/>
      <c r="EK68" s="1211"/>
      <c r="EL68" s="1211"/>
      <c r="EM68" s="1213"/>
      <c r="EN68" s="1211">
        <f>SUM(EN69:FB74)</f>
        <v>5150842</v>
      </c>
      <c r="EO68" s="1211"/>
      <c r="EP68" s="1211"/>
      <c r="EQ68" s="1211"/>
      <c r="ER68" s="1211"/>
      <c r="ES68" s="1211"/>
      <c r="ET68" s="1211"/>
      <c r="EU68" s="1211"/>
      <c r="EV68" s="1211"/>
      <c r="EW68" s="1211"/>
      <c r="EX68" s="1211"/>
      <c r="EY68" s="1211"/>
      <c r="EZ68" s="1211"/>
      <c r="FA68" s="1211"/>
      <c r="FB68" s="1213"/>
    </row>
    <row r="69" spans="2:158">
      <c r="B69" s="1089"/>
      <c r="C69" s="1102"/>
      <c r="D69" s="1102"/>
      <c r="E69" s="1102"/>
      <c r="F69" s="1102"/>
      <c r="G69" s="1102"/>
      <c r="H69" s="1102"/>
      <c r="I69" s="1102"/>
      <c r="J69" s="1102"/>
      <c r="K69" s="1102"/>
      <c r="L69" s="1102"/>
      <c r="M69" s="1203"/>
      <c r="N69" s="419"/>
      <c r="O69" s="1214" t="s">
        <v>871</v>
      </c>
      <c r="P69" s="1214"/>
      <c r="Q69" s="1214"/>
      <c r="R69" s="1214"/>
      <c r="S69" s="1214"/>
      <c r="T69" s="1214"/>
      <c r="U69" s="1214"/>
      <c r="V69" s="1214"/>
      <c r="W69" s="1214"/>
      <c r="X69" s="1214"/>
      <c r="Y69" s="1214"/>
      <c r="Z69" s="1214"/>
      <c r="AA69" s="1214"/>
      <c r="AB69" s="1214"/>
      <c r="AC69" s="1214"/>
      <c r="AD69" s="1214"/>
      <c r="AE69" s="1214"/>
      <c r="AF69" s="1214"/>
      <c r="AG69" s="1214"/>
      <c r="AH69" s="1214"/>
      <c r="AI69" s="1214"/>
      <c r="AJ69" s="1214"/>
      <c r="AK69" s="1214"/>
      <c r="AL69" s="1214"/>
      <c r="AM69" s="1214"/>
      <c r="AN69" s="1214"/>
      <c r="AO69" s="1214"/>
      <c r="AP69" s="1214"/>
      <c r="AQ69" s="1214"/>
      <c r="AR69" s="1214"/>
      <c r="AS69" s="1214"/>
      <c r="AT69" s="1214"/>
      <c r="AU69" s="1214"/>
      <c r="AV69" s="1214"/>
      <c r="AW69" s="1214"/>
      <c r="AX69" s="1214"/>
      <c r="AY69" s="1214"/>
      <c r="AZ69" s="1214"/>
      <c r="BA69" s="1214"/>
      <c r="BB69" s="1214"/>
      <c r="BC69" s="1214"/>
      <c r="BD69" s="1214"/>
      <c r="BE69" s="1214"/>
      <c r="BF69" s="1214"/>
      <c r="BG69" s="1214"/>
      <c r="BH69" s="1214"/>
      <c r="BI69" s="1214"/>
      <c r="BJ69" s="1214"/>
      <c r="BK69" s="1214"/>
      <c r="BL69" s="1214"/>
      <c r="BM69" s="1214"/>
      <c r="BN69" s="1214"/>
      <c r="BO69" s="1214"/>
      <c r="BP69" s="1214"/>
      <c r="BQ69" s="1214"/>
      <c r="BR69" s="1214"/>
      <c r="BS69" s="1214"/>
      <c r="BT69" s="1214"/>
      <c r="BU69" s="1214"/>
      <c r="BV69" s="1214"/>
      <c r="BW69" s="1214"/>
      <c r="BX69" s="1214"/>
      <c r="BY69" s="1214"/>
      <c r="BZ69" s="1214"/>
      <c r="CA69" s="1214"/>
      <c r="CB69" s="1214"/>
      <c r="CC69" s="1214"/>
      <c r="CD69" s="1214"/>
      <c r="CE69" s="1214"/>
      <c r="CF69" s="1214"/>
      <c r="CG69" s="1214"/>
      <c r="CH69" s="1214"/>
      <c r="CI69" s="1214"/>
      <c r="CJ69" s="1214"/>
      <c r="CK69" s="1214"/>
      <c r="CL69" s="1214"/>
      <c r="CM69" s="1214"/>
      <c r="CN69" s="1214"/>
      <c r="CO69" s="1214"/>
      <c r="CP69" s="1214"/>
      <c r="CQ69" s="1214"/>
      <c r="CR69" s="1214"/>
      <c r="CS69" s="1214"/>
      <c r="CT69" s="1214"/>
      <c r="CU69" s="1214"/>
      <c r="CV69" s="1214"/>
      <c r="CW69" s="1215"/>
      <c r="CX69" s="1089" t="s">
        <v>870</v>
      </c>
      <c r="CY69" s="1102"/>
      <c r="CZ69" s="1102"/>
      <c r="DA69" s="1102"/>
      <c r="DB69" s="1102"/>
      <c r="DC69" s="1102"/>
      <c r="DD69" s="1102"/>
      <c r="DE69" s="1102"/>
      <c r="DF69" s="1102"/>
      <c r="DG69" s="1102"/>
      <c r="DH69" s="1102"/>
      <c r="DI69" s="1203"/>
      <c r="DJ69" s="1042">
        <v>6642147</v>
      </c>
      <c r="DK69" s="1172"/>
      <c r="DL69" s="1172"/>
      <c r="DM69" s="1172"/>
      <c r="DN69" s="1172"/>
      <c r="DO69" s="1172"/>
      <c r="DP69" s="1172"/>
      <c r="DQ69" s="1172"/>
      <c r="DR69" s="1172"/>
      <c r="DS69" s="1172"/>
      <c r="DT69" s="1172"/>
      <c r="DU69" s="1172"/>
      <c r="DV69" s="1172"/>
      <c r="DW69" s="1172"/>
      <c r="DX69" s="1202"/>
      <c r="DY69" s="1039">
        <v>5638014</v>
      </c>
      <c r="DZ69" s="1172"/>
      <c r="EA69" s="1172"/>
      <c r="EB69" s="1172"/>
      <c r="EC69" s="1172"/>
      <c r="ED69" s="1172"/>
      <c r="EE69" s="1172"/>
      <c r="EF69" s="1172"/>
      <c r="EG69" s="1172"/>
      <c r="EH69" s="1172"/>
      <c r="EI69" s="1172"/>
      <c r="EJ69" s="1172"/>
      <c r="EK69" s="1172"/>
      <c r="EL69" s="1172"/>
      <c r="EM69" s="1173"/>
      <c r="EN69" s="1042">
        <v>4148278</v>
      </c>
      <c r="EO69" s="1172"/>
      <c r="EP69" s="1172"/>
      <c r="EQ69" s="1172"/>
      <c r="ER69" s="1172"/>
      <c r="ES69" s="1172"/>
      <c r="ET69" s="1172"/>
      <c r="EU69" s="1172"/>
      <c r="EV69" s="1172"/>
      <c r="EW69" s="1172"/>
      <c r="EX69" s="1172"/>
      <c r="EY69" s="1172"/>
      <c r="EZ69" s="1172"/>
      <c r="FA69" s="1172"/>
      <c r="FB69" s="1173"/>
    </row>
    <row r="70" spans="2:158">
      <c r="B70" s="1089"/>
      <c r="C70" s="1090"/>
      <c r="D70" s="1090"/>
      <c r="E70" s="1090"/>
      <c r="F70" s="1090"/>
      <c r="G70" s="1090"/>
      <c r="H70" s="1090"/>
      <c r="I70" s="1090"/>
      <c r="J70" s="1090"/>
      <c r="K70" s="1090"/>
      <c r="L70" s="1090"/>
      <c r="M70" s="1091"/>
      <c r="N70" s="417"/>
      <c r="O70" s="1092" t="s">
        <v>869</v>
      </c>
      <c r="P70" s="1092"/>
      <c r="Q70" s="1092"/>
      <c r="R70" s="1092"/>
      <c r="S70" s="1092"/>
      <c r="T70" s="1092"/>
      <c r="U70" s="1092"/>
      <c r="V70" s="1092"/>
      <c r="W70" s="1092"/>
      <c r="X70" s="1092"/>
      <c r="Y70" s="1092"/>
      <c r="Z70" s="1092"/>
      <c r="AA70" s="1092"/>
      <c r="AB70" s="1092"/>
      <c r="AC70" s="1092"/>
      <c r="AD70" s="1092"/>
      <c r="AE70" s="1092"/>
      <c r="AF70" s="1092"/>
      <c r="AG70" s="1092"/>
      <c r="AH70" s="1092"/>
      <c r="AI70" s="1092"/>
      <c r="AJ70" s="1092"/>
      <c r="AK70" s="1092"/>
      <c r="AL70" s="1092"/>
      <c r="AM70" s="1092"/>
      <c r="AN70" s="1092"/>
      <c r="AO70" s="1092"/>
      <c r="AP70" s="1092"/>
      <c r="AQ70" s="1092"/>
      <c r="AR70" s="1092"/>
      <c r="AS70" s="1092"/>
      <c r="AT70" s="1092"/>
      <c r="AU70" s="1092"/>
      <c r="AV70" s="1092"/>
      <c r="AW70" s="1092"/>
      <c r="AX70" s="1092"/>
      <c r="AY70" s="1092"/>
      <c r="AZ70" s="1092"/>
      <c r="BA70" s="1092"/>
      <c r="BB70" s="1092"/>
      <c r="BC70" s="1092"/>
      <c r="BD70" s="1092"/>
      <c r="BE70" s="1092"/>
      <c r="BF70" s="1092"/>
      <c r="BG70" s="1092"/>
      <c r="BH70" s="1092"/>
      <c r="BI70" s="1092"/>
      <c r="BJ70" s="1092"/>
      <c r="BK70" s="1092"/>
      <c r="BL70" s="1092"/>
      <c r="BM70" s="1092"/>
      <c r="BN70" s="1092"/>
      <c r="BO70" s="1092"/>
      <c r="BP70" s="1092"/>
      <c r="BQ70" s="1092"/>
      <c r="BR70" s="1092"/>
      <c r="BS70" s="1092"/>
      <c r="BT70" s="1092"/>
      <c r="BU70" s="1092"/>
      <c r="BV70" s="1092"/>
      <c r="BW70" s="1092"/>
      <c r="BX70" s="1092"/>
      <c r="BY70" s="1092"/>
      <c r="BZ70" s="1092"/>
      <c r="CA70" s="1092"/>
      <c r="CB70" s="1092"/>
      <c r="CC70" s="1092"/>
      <c r="CD70" s="1092"/>
      <c r="CE70" s="1092"/>
      <c r="CF70" s="1092"/>
      <c r="CG70" s="1092"/>
      <c r="CH70" s="1092"/>
      <c r="CI70" s="1092"/>
      <c r="CJ70" s="1092"/>
      <c r="CK70" s="1092"/>
      <c r="CL70" s="1092"/>
      <c r="CM70" s="1092"/>
      <c r="CN70" s="1092"/>
      <c r="CO70" s="1092"/>
      <c r="CP70" s="1092"/>
      <c r="CQ70" s="1092"/>
      <c r="CR70" s="1092"/>
      <c r="CS70" s="1092"/>
      <c r="CT70" s="1092"/>
      <c r="CU70" s="1092"/>
      <c r="CV70" s="1092"/>
      <c r="CW70" s="1093"/>
      <c r="CX70" s="1089" t="s">
        <v>868</v>
      </c>
      <c r="CY70" s="1102"/>
      <c r="CZ70" s="1102"/>
      <c r="DA70" s="1102"/>
      <c r="DB70" s="1102"/>
      <c r="DC70" s="1102"/>
      <c r="DD70" s="1102"/>
      <c r="DE70" s="1102"/>
      <c r="DF70" s="1102"/>
      <c r="DG70" s="1102"/>
      <c r="DH70" s="1102"/>
      <c r="DI70" s="1203"/>
      <c r="DJ70" s="1042">
        <v>0</v>
      </c>
      <c r="DK70" s="1172"/>
      <c r="DL70" s="1172"/>
      <c r="DM70" s="1172"/>
      <c r="DN70" s="1172"/>
      <c r="DO70" s="1172"/>
      <c r="DP70" s="1172"/>
      <c r="DQ70" s="1172"/>
      <c r="DR70" s="1172"/>
      <c r="DS70" s="1172"/>
      <c r="DT70" s="1172"/>
      <c r="DU70" s="1172"/>
      <c r="DV70" s="1172"/>
      <c r="DW70" s="1172"/>
      <c r="DX70" s="1202"/>
      <c r="DY70" s="1039">
        <v>0</v>
      </c>
      <c r="DZ70" s="1172"/>
      <c r="EA70" s="1172"/>
      <c r="EB70" s="1172"/>
      <c r="EC70" s="1172"/>
      <c r="ED70" s="1172"/>
      <c r="EE70" s="1172"/>
      <c r="EF70" s="1172"/>
      <c r="EG70" s="1172"/>
      <c r="EH70" s="1172"/>
      <c r="EI70" s="1172"/>
      <c r="EJ70" s="1172"/>
      <c r="EK70" s="1172"/>
      <c r="EL70" s="1172"/>
      <c r="EM70" s="1173"/>
      <c r="EN70" s="1042">
        <v>0</v>
      </c>
      <c r="EO70" s="1172"/>
      <c r="EP70" s="1172"/>
      <c r="EQ70" s="1172"/>
      <c r="ER70" s="1172"/>
      <c r="ES70" s="1172"/>
      <c r="ET70" s="1172"/>
      <c r="EU70" s="1172"/>
      <c r="EV70" s="1172"/>
      <c r="EW70" s="1172"/>
      <c r="EX70" s="1172"/>
      <c r="EY70" s="1172"/>
      <c r="EZ70" s="1172"/>
      <c r="FA70" s="1172"/>
      <c r="FB70" s="1173"/>
    </row>
    <row r="71" spans="2:158">
      <c r="B71" s="1163"/>
      <c r="C71" s="1209"/>
      <c r="D71" s="1209"/>
      <c r="E71" s="1209"/>
      <c r="F71" s="1209"/>
      <c r="G71" s="1209"/>
      <c r="H71" s="1209"/>
      <c r="I71" s="1209"/>
      <c r="J71" s="1209"/>
      <c r="K71" s="1209"/>
      <c r="L71" s="1209"/>
      <c r="M71" s="1210"/>
      <c r="N71" s="417"/>
      <c r="O71" s="1092" t="s">
        <v>867</v>
      </c>
      <c r="P71" s="1092"/>
      <c r="Q71" s="1092"/>
      <c r="R71" s="1092"/>
      <c r="S71" s="1092"/>
      <c r="T71" s="1092"/>
      <c r="U71" s="1092"/>
      <c r="V71" s="1092"/>
      <c r="W71" s="1092"/>
      <c r="X71" s="1092"/>
      <c r="Y71" s="1092"/>
      <c r="Z71" s="1092"/>
      <c r="AA71" s="1092"/>
      <c r="AB71" s="1092"/>
      <c r="AC71" s="1092"/>
      <c r="AD71" s="1092"/>
      <c r="AE71" s="1092"/>
      <c r="AF71" s="1092"/>
      <c r="AG71" s="1092"/>
      <c r="AH71" s="1092"/>
      <c r="AI71" s="1092"/>
      <c r="AJ71" s="1092"/>
      <c r="AK71" s="1092"/>
      <c r="AL71" s="1092"/>
      <c r="AM71" s="1092"/>
      <c r="AN71" s="1092"/>
      <c r="AO71" s="1092"/>
      <c r="AP71" s="1092"/>
      <c r="AQ71" s="1092"/>
      <c r="AR71" s="1092"/>
      <c r="AS71" s="1092"/>
      <c r="AT71" s="1092"/>
      <c r="AU71" s="1092"/>
      <c r="AV71" s="1092"/>
      <c r="AW71" s="1092"/>
      <c r="AX71" s="1092"/>
      <c r="AY71" s="1092"/>
      <c r="AZ71" s="1092"/>
      <c r="BA71" s="1092"/>
      <c r="BB71" s="1092"/>
      <c r="BC71" s="1092"/>
      <c r="BD71" s="1092"/>
      <c r="BE71" s="1092"/>
      <c r="BF71" s="1092"/>
      <c r="BG71" s="1092"/>
      <c r="BH71" s="1092"/>
      <c r="BI71" s="1092"/>
      <c r="BJ71" s="1092"/>
      <c r="BK71" s="1092"/>
      <c r="BL71" s="1092"/>
      <c r="BM71" s="1092"/>
      <c r="BN71" s="1092"/>
      <c r="BO71" s="1092"/>
      <c r="BP71" s="1092"/>
      <c r="BQ71" s="1092"/>
      <c r="BR71" s="1092"/>
      <c r="BS71" s="1092"/>
      <c r="BT71" s="1092"/>
      <c r="BU71" s="1092"/>
      <c r="BV71" s="1092"/>
      <c r="BW71" s="1092"/>
      <c r="BX71" s="1092"/>
      <c r="BY71" s="1092"/>
      <c r="BZ71" s="1092"/>
      <c r="CA71" s="1092"/>
      <c r="CB71" s="1092"/>
      <c r="CC71" s="1092"/>
      <c r="CD71" s="1092"/>
      <c r="CE71" s="1092"/>
      <c r="CF71" s="1092"/>
      <c r="CG71" s="1092"/>
      <c r="CH71" s="1092"/>
      <c r="CI71" s="1092"/>
      <c r="CJ71" s="1092"/>
      <c r="CK71" s="1092"/>
      <c r="CL71" s="1092"/>
      <c r="CM71" s="1092"/>
      <c r="CN71" s="1092"/>
      <c r="CO71" s="1092"/>
      <c r="CP71" s="1092"/>
      <c r="CQ71" s="1092"/>
      <c r="CR71" s="1092"/>
      <c r="CS71" s="1092"/>
      <c r="CT71" s="1092"/>
      <c r="CU71" s="1092"/>
      <c r="CV71" s="1092"/>
      <c r="CW71" s="1093"/>
      <c r="CX71" s="1089" t="s">
        <v>866</v>
      </c>
      <c r="CY71" s="1090"/>
      <c r="CZ71" s="1090"/>
      <c r="DA71" s="1090"/>
      <c r="DB71" s="1090"/>
      <c r="DC71" s="1090"/>
      <c r="DD71" s="1090"/>
      <c r="DE71" s="1090"/>
      <c r="DF71" s="1090"/>
      <c r="DG71" s="1090"/>
      <c r="DH71" s="1090"/>
      <c r="DI71" s="1091"/>
      <c r="DJ71" s="1042">
        <v>0</v>
      </c>
      <c r="DK71" s="1040"/>
      <c r="DL71" s="1040"/>
      <c r="DM71" s="1040"/>
      <c r="DN71" s="1040"/>
      <c r="DO71" s="1040"/>
      <c r="DP71" s="1040"/>
      <c r="DQ71" s="1040"/>
      <c r="DR71" s="1040"/>
      <c r="DS71" s="1040"/>
      <c r="DT71" s="1040"/>
      <c r="DU71" s="1040"/>
      <c r="DV71" s="1040"/>
      <c r="DW71" s="1040"/>
      <c r="DX71" s="1098"/>
      <c r="DY71" s="1039">
        <v>0</v>
      </c>
      <c r="DZ71" s="1040"/>
      <c r="EA71" s="1040"/>
      <c r="EB71" s="1040"/>
      <c r="EC71" s="1040"/>
      <c r="ED71" s="1040"/>
      <c r="EE71" s="1040"/>
      <c r="EF71" s="1040"/>
      <c r="EG71" s="1040"/>
      <c r="EH71" s="1040"/>
      <c r="EI71" s="1040"/>
      <c r="EJ71" s="1040"/>
      <c r="EK71" s="1040"/>
      <c r="EL71" s="1040"/>
      <c r="EM71" s="1041"/>
      <c r="EN71" s="1042">
        <v>0</v>
      </c>
      <c r="EO71" s="1040"/>
      <c r="EP71" s="1040"/>
      <c r="EQ71" s="1040"/>
      <c r="ER71" s="1040"/>
      <c r="ES71" s="1040"/>
      <c r="ET71" s="1040"/>
      <c r="EU71" s="1040"/>
      <c r="EV71" s="1040"/>
      <c r="EW71" s="1040"/>
      <c r="EX71" s="1040"/>
      <c r="EY71" s="1040"/>
      <c r="EZ71" s="1040"/>
      <c r="FA71" s="1040"/>
      <c r="FB71" s="1041"/>
    </row>
    <row r="72" spans="2:158">
      <c r="B72" s="1089"/>
      <c r="C72" s="1102"/>
      <c r="D72" s="1102"/>
      <c r="E72" s="1102"/>
      <c r="F72" s="1102"/>
      <c r="G72" s="1102"/>
      <c r="H72" s="1102"/>
      <c r="I72" s="1102"/>
      <c r="J72" s="1102"/>
      <c r="K72" s="1102"/>
      <c r="L72" s="1102"/>
      <c r="M72" s="1203"/>
      <c r="N72" s="417"/>
      <c r="O72" s="1092" t="s">
        <v>865</v>
      </c>
      <c r="P72" s="1092"/>
      <c r="Q72" s="1092"/>
      <c r="R72" s="1092"/>
      <c r="S72" s="1092"/>
      <c r="T72" s="1092"/>
      <c r="U72" s="1092"/>
      <c r="V72" s="1092"/>
      <c r="W72" s="1092"/>
      <c r="X72" s="1092"/>
      <c r="Y72" s="1092"/>
      <c r="Z72" s="1092"/>
      <c r="AA72" s="1092"/>
      <c r="AB72" s="1092"/>
      <c r="AC72" s="1092"/>
      <c r="AD72" s="1092"/>
      <c r="AE72" s="1092"/>
      <c r="AF72" s="1092"/>
      <c r="AG72" s="1092"/>
      <c r="AH72" s="1092"/>
      <c r="AI72" s="1092"/>
      <c r="AJ72" s="1092"/>
      <c r="AK72" s="1092"/>
      <c r="AL72" s="1092"/>
      <c r="AM72" s="1092"/>
      <c r="AN72" s="1092"/>
      <c r="AO72" s="1092"/>
      <c r="AP72" s="1092"/>
      <c r="AQ72" s="1092"/>
      <c r="AR72" s="1092"/>
      <c r="AS72" s="1092"/>
      <c r="AT72" s="1092"/>
      <c r="AU72" s="1092"/>
      <c r="AV72" s="1092"/>
      <c r="AW72" s="1092"/>
      <c r="AX72" s="1092"/>
      <c r="AY72" s="1092"/>
      <c r="AZ72" s="1092"/>
      <c r="BA72" s="1092"/>
      <c r="BB72" s="1092"/>
      <c r="BC72" s="1092"/>
      <c r="BD72" s="1092"/>
      <c r="BE72" s="1092"/>
      <c r="BF72" s="1092"/>
      <c r="BG72" s="1092"/>
      <c r="BH72" s="1092"/>
      <c r="BI72" s="1092"/>
      <c r="BJ72" s="1092"/>
      <c r="BK72" s="1092"/>
      <c r="BL72" s="1092"/>
      <c r="BM72" s="1092"/>
      <c r="BN72" s="1092"/>
      <c r="BO72" s="1092"/>
      <c r="BP72" s="1092"/>
      <c r="BQ72" s="1092"/>
      <c r="BR72" s="1092"/>
      <c r="BS72" s="1092"/>
      <c r="BT72" s="1092"/>
      <c r="BU72" s="1092"/>
      <c r="BV72" s="1092"/>
      <c r="BW72" s="1092"/>
      <c r="BX72" s="1092"/>
      <c r="BY72" s="1092"/>
      <c r="BZ72" s="1092"/>
      <c r="CA72" s="1092"/>
      <c r="CB72" s="1092"/>
      <c r="CC72" s="1092"/>
      <c r="CD72" s="1092"/>
      <c r="CE72" s="1092"/>
      <c r="CF72" s="1092"/>
      <c r="CG72" s="1092"/>
      <c r="CH72" s="1092"/>
      <c r="CI72" s="1092"/>
      <c r="CJ72" s="1092"/>
      <c r="CK72" s="1092"/>
      <c r="CL72" s="1092"/>
      <c r="CM72" s="1092"/>
      <c r="CN72" s="1092"/>
      <c r="CO72" s="1092"/>
      <c r="CP72" s="1092"/>
      <c r="CQ72" s="1092"/>
      <c r="CR72" s="1092"/>
      <c r="CS72" s="1092"/>
      <c r="CT72" s="1092"/>
      <c r="CU72" s="1092"/>
      <c r="CV72" s="1092"/>
      <c r="CW72" s="1093"/>
      <c r="CX72" s="1089" t="s">
        <v>864</v>
      </c>
      <c r="CY72" s="1102"/>
      <c r="CZ72" s="1102"/>
      <c r="DA72" s="1102"/>
      <c r="DB72" s="1102"/>
      <c r="DC72" s="1102"/>
      <c r="DD72" s="1102"/>
      <c r="DE72" s="1102"/>
      <c r="DF72" s="1102"/>
      <c r="DG72" s="1102"/>
      <c r="DH72" s="1102"/>
      <c r="DI72" s="1203"/>
      <c r="DJ72" s="1042">
        <v>0</v>
      </c>
      <c r="DK72" s="1172"/>
      <c r="DL72" s="1172"/>
      <c r="DM72" s="1172"/>
      <c r="DN72" s="1172"/>
      <c r="DO72" s="1172"/>
      <c r="DP72" s="1172"/>
      <c r="DQ72" s="1172"/>
      <c r="DR72" s="1172"/>
      <c r="DS72" s="1172"/>
      <c r="DT72" s="1172"/>
      <c r="DU72" s="1172"/>
      <c r="DV72" s="1172"/>
      <c r="DW72" s="1172"/>
      <c r="DX72" s="1202"/>
      <c r="DY72" s="1039">
        <v>0</v>
      </c>
      <c r="DZ72" s="1172"/>
      <c r="EA72" s="1172"/>
      <c r="EB72" s="1172"/>
      <c r="EC72" s="1172"/>
      <c r="ED72" s="1172"/>
      <c r="EE72" s="1172"/>
      <c r="EF72" s="1172"/>
      <c r="EG72" s="1172"/>
      <c r="EH72" s="1172"/>
      <c r="EI72" s="1172"/>
      <c r="EJ72" s="1172"/>
      <c r="EK72" s="1172"/>
      <c r="EL72" s="1172"/>
      <c r="EM72" s="1173"/>
      <c r="EN72" s="1042">
        <v>0</v>
      </c>
      <c r="EO72" s="1172"/>
      <c r="EP72" s="1172"/>
      <c r="EQ72" s="1172"/>
      <c r="ER72" s="1172"/>
      <c r="ES72" s="1172"/>
      <c r="ET72" s="1172"/>
      <c r="EU72" s="1172"/>
      <c r="EV72" s="1172"/>
      <c r="EW72" s="1172"/>
      <c r="EX72" s="1172"/>
      <c r="EY72" s="1172"/>
      <c r="EZ72" s="1172"/>
      <c r="FA72" s="1172"/>
      <c r="FB72" s="1173"/>
    </row>
    <row r="73" spans="2:158">
      <c r="B73" s="1089"/>
      <c r="C73" s="1102"/>
      <c r="D73" s="1102"/>
      <c r="E73" s="1102"/>
      <c r="F73" s="1102"/>
      <c r="G73" s="1102"/>
      <c r="H73" s="1102"/>
      <c r="I73" s="1102"/>
      <c r="J73" s="1102"/>
      <c r="K73" s="1102"/>
      <c r="L73" s="1102"/>
      <c r="M73" s="1203"/>
      <c r="N73" s="417"/>
      <c r="O73" s="1092" t="s">
        <v>863</v>
      </c>
      <c r="P73" s="1092"/>
      <c r="Q73" s="1092"/>
      <c r="R73" s="1092"/>
      <c r="S73" s="1092"/>
      <c r="T73" s="1092"/>
      <c r="U73" s="1092"/>
      <c r="V73" s="1092"/>
      <c r="W73" s="1092"/>
      <c r="X73" s="1092"/>
      <c r="Y73" s="1092"/>
      <c r="Z73" s="1092"/>
      <c r="AA73" s="1092"/>
      <c r="AB73" s="1092"/>
      <c r="AC73" s="1092"/>
      <c r="AD73" s="1092"/>
      <c r="AE73" s="1092"/>
      <c r="AF73" s="1092"/>
      <c r="AG73" s="1092"/>
      <c r="AH73" s="1092"/>
      <c r="AI73" s="1092"/>
      <c r="AJ73" s="1092"/>
      <c r="AK73" s="1092"/>
      <c r="AL73" s="1092"/>
      <c r="AM73" s="1092"/>
      <c r="AN73" s="1092"/>
      <c r="AO73" s="1092"/>
      <c r="AP73" s="1092"/>
      <c r="AQ73" s="1092"/>
      <c r="AR73" s="1092"/>
      <c r="AS73" s="1092"/>
      <c r="AT73" s="1092"/>
      <c r="AU73" s="1092"/>
      <c r="AV73" s="1092"/>
      <c r="AW73" s="1092"/>
      <c r="AX73" s="1092"/>
      <c r="AY73" s="1092"/>
      <c r="AZ73" s="1092"/>
      <c r="BA73" s="1092"/>
      <c r="BB73" s="1092"/>
      <c r="BC73" s="1092"/>
      <c r="BD73" s="1092"/>
      <c r="BE73" s="1092"/>
      <c r="BF73" s="1092"/>
      <c r="BG73" s="1092"/>
      <c r="BH73" s="1092"/>
      <c r="BI73" s="1092"/>
      <c r="BJ73" s="1092"/>
      <c r="BK73" s="1092"/>
      <c r="BL73" s="1092"/>
      <c r="BM73" s="1092"/>
      <c r="BN73" s="1092"/>
      <c r="BO73" s="1092"/>
      <c r="BP73" s="1092"/>
      <c r="BQ73" s="1092"/>
      <c r="BR73" s="1092"/>
      <c r="BS73" s="1092"/>
      <c r="BT73" s="1092"/>
      <c r="BU73" s="1092"/>
      <c r="BV73" s="1092"/>
      <c r="BW73" s="1092"/>
      <c r="BX73" s="1092"/>
      <c r="BY73" s="1092"/>
      <c r="BZ73" s="1092"/>
      <c r="CA73" s="1092"/>
      <c r="CB73" s="1092"/>
      <c r="CC73" s="1092"/>
      <c r="CD73" s="1092"/>
      <c r="CE73" s="1092"/>
      <c r="CF73" s="1092"/>
      <c r="CG73" s="1092"/>
      <c r="CH73" s="1092"/>
      <c r="CI73" s="1092"/>
      <c r="CJ73" s="1092"/>
      <c r="CK73" s="1092"/>
      <c r="CL73" s="1092"/>
      <c r="CM73" s="1092"/>
      <c r="CN73" s="1092"/>
      <c r="CO73" s="1092"/>
      <c r="CP73" s="1092"/>
      <c r="CQ73" s="1092"/>
      <c r="CR73" s="1092"/>
      <c r="CS73" s="1092"/>
      <c r="CT73" s="1092"/>
      <c r="CU73" s="1092"/>
      <c r="CV73" s="1092"/>
      <c r="CW73" s="1093"/>
      <c r="CX73" s="1089" t="s">
        <v>862</v>
      </c>
      <c r="CY73" s="1090"/>
      <c r="CZ73" s="1090"/>
      <c r="DA73" s="1090"/>
      <c r="DB73" s="1090"/>
      <c r="DC73" s="1090"/>
      <c r="DD73" s="1090"/>
      <c r="DE73" s="1090"/>
      <c r="DF73" s="1090"/>
      <c r="DG73" s="1090"/>
      <c r="DH73" s="1090"/>
      <c r="DI73" s="1091"/>
      <c r="DJ73" s="1037">
        <v>269854</v>
      </c>
      <c r="DK73" s="1037"/>
      <c r="DL73" s="1037"/>
      <c r="DM73" s="1037"/>
      <c r="DN73" s="1037"/>
      <c r="DO73" s="1037"/>
      <c r="DP73" s="1037"/>
      <c r="DQ73" s="1037"/>
      <c r="DR73" s="1037"/>
      <c r="DS73" s="1037"/>
      <c r="DT73" s="1037"/>
      <c r="DU73" s="1037"/>
      <c r="DV73" s="1037"/>
      <c r="DW73" s="1037"/>
      <c r="DX73" s="1037"/>
      <c r="DY73" s="1036">
        <v>428913</v>
      </c>
      <c r="DZ73" s="1037"/>
      <c r="EA73" s="1037"/>
      <c r="EB73" s="1037"/>
      <c r="EC73" s="1037"/>
      <c r="ED73" s="1037"/>
      <c r="EE73" s="1037"/>
      <c r="EF73" s="1037"/>
      <c r="EG73" s="1037"/>
      <c r="EH73" s="1037"/>
      <c r="EI73" s="1037"/>
      <c r="EJ73" s="1037"/>
      <c r="EK73" s="1037"/>
      <c r="EL73" s="1037"/>
      <c r="EM73" s="1038"/>
      <c r="EN73" s="1037">
        <v>319559</v>
      </c>
      <c r="EO73" s="1037"/>
      <c r="EP73" s="1037"/>
      <c r="EQ73" s="1037"/>
      <c r="ER73" s="1037"/>
      <c r="ES73" s="1037"/>
      <c r="ET73" s="1037"/>
      <c r="EU73" s="1037"/>
      <c r="EV73" s="1037"/>
      <c r="EW73" s="1037"/>
      <c r="EX73" s="1037"/>
      <c r="EY73" s="1037"/>
      <c r="EZ73" s="1037"/>
      <c r="FA73" s="1037"/>
      <c r="FB73" s="1038"/>
    </row>
    <row r="74" spans="2:158">
      <c r="B74" s="1089"/>
      <c r="C74" s="1102"/>
      <c r="D74" s="1102"/>
      <c r="E74" s="1102"/>
      <c r="F74" s="1102"/>
      <c r="G74" s="1102"/>
      <c r="H74" s="1102"/>
      <c r="I74" s="1102"/>
      <c r="J74" s="1102"/>
      <c r="K74" s="1102"/>
      <c r="L74" s="1102"/>
      <c r="M74" s="1203"/>
      <c r="N74" s="417"/>
      <c r="O74" s="1092" t="s">
        <v>861</v>
      </c>
      <c r="P74" s="1092"/>
      <c r="Q74" s="1092"/>
      <c r="R74" s="1092"/>
      <c r="S74" s="1092"/>
      <c r="T74" s="1092"/>
      <c r="U74" s="1092"/>
      <c r="V74" s="1092"/>
      <c r="W74" s="1092"/>
      <c r="X74" s="1092"/>
      <c r="Y74" s="1092"/>
      <c r="Z74" s="1092"/>
      <c r="AA74" s="1092"/>
      <c r="AB74" s="1092"/>
      <c r="AC74" s="1092"/>
      <c r="AD74" s="1092"/>
      <c r="AE74" s="1092"/>
      <c r="AF74" s="1092"/>
      <c r="AG74" s="1092"/>
      <c r="AH74" s="1092"/>
      <c r="AI74" s="1092"/>
      <c r="AJ74" s="1092"/>
      <c r="AK74" s="1092"/>
      <c r="AL74" s="1092"/>
      <c r="AM74" s="1092"/>
      <c r="AN74" s="1092"/>
      <c r="AO74" s="1092"/>
      <c r="AP74" s="1092"/>
      <c r="AQ74" s="1092"/>
      <c r="AR74" s="1092"/>
      <c r="AS74" s="1092"/>
      <c r="AT74" s="1092"/>
      <c r="AU74" s="1092"/>
      <c r="AV74" s="1092"/>
      <c r="AW74" s="1092"/>
      <c r="AX74" s="1092"/>
      <c r="AY74" s="1092"/>
      <c r="AZ74" s="1092"/>
      <c r="BA74" s="1092"/>
      <c r="BB74" s="1092"/>
      <c r="BC74" s="1092"/>
      <c r="BD74" s="1092"/>
      <c r="BE74" s="1092"/>
      <c r="BF74" s="1092"/>
      <c r="BG74" s="1092"/>
      <c r="BH74" s="1092"/>
      <c r="BI74" s="1092"/>
      <c r="BJ74" s="1092"/>
      <c r="BK74" s="1092"/>
      <c r="BL74" s="1092"/>
      <c r="BM74" s="1092"/>
      <c r="BN74" s="1092"/>
      <c r="BO74" s="1092"/>
      <c r="BP74" s="1092"/>
      <c r="BQ74" s="1092"/>
      <c r="BR74" s="1092"/>
      <c r="BS74" s="1092"/>
      <c r="BT74" s="1092"/>
      <c r="BU74" s="1092"/>
      <c r="BV74" s="1092"/>
      <c r="BW74" s="1092"/>
      <c r="BX74" s="1092"/>
      <c r="BY74" s="1092"/>
      <c r="BZ74" s="1092"/>
      <c r="CA74" s="1092"/>
      <c r="CB74" s="1092"/>
      <c r="CC74" s="1092"/>
      <c r="CD74" s="1092"/>
      <c r="CE74" s="1092"/>
      <c r="CF74" s="1092"/>
      <c r="CG74" s="1092"/>
      <c r="CH74" s="1092"/>
      <c r="CI74" s="1092"/>
      <c r="CJ74" s="1092"/>
      <c r="CK74" s="1092"/>
      <c r="CL74" s="1092"/>
      <c r="CM74" s="1092"/>
      <c r="CN74" s="1092"/>
      <c r="CO74" s="1092"/>
      <c r="CP74" s="1092"/>
      <c r="CQ74" s="1092"/>
      <c r="CR74" s="1092"/>
      <c r="CS74" s="1092"/>
      <c r="CT74" s="1092"/>
      <c r="CU74" s="1092"/>
      <c r="CV74" s="1092"/>
      <c r="CW74" s="1093"/>
      <c r="CX74" s="1089" t="s">
        <v>860</v>
      </c>
      <c r="CY74" s="1090"/>
      <c r="CZ74" s="1090"/>
      <c r="DA74" s="1090"/>
      <c r="DB74" s="1090"/>
      <c r="DC74" s="1090"/>
      <c r="DD74" s="1090"/>
      <c r="DE74" s="1090"/>
      <c r="DF74" s="1090"/>
      <c r="DG74" s="1090"/>
      <c r="DH74" s="1090"/>
      <c r="DI74" s="1091"/>
      <c r="DJ74" s="1037">
        <v>1326347</v>
      </c>
      <c r="DK74" s="1037"/>
      <c r="DL74" s="1037"/>
      <c r="DM74" s="1037"/>
      <c r="DN74" s="1037"/>
      <c r="DO74" s="1037"/>
      <c r="DP74" s="1037"/>
      <c r="DQ74" s="1037"/>
      <c r="DR74" s="1037"/>
      <c r="DS74" s="1037"/>
      <c r="DT74" s="1037"/>
      <c r="DU74" s="1037"/>
      <c r="DV74" s="1037"/>
      <c r="DW74" s="1037"/>
      <c r="DX74" s="1037"/>
      <c r="DY74" s="1036">
        <v>1147144</v>
      </c>
      <c r="DZ74" s="1037"/>
      <c r="EA74" s="1037"/>
      <c r="EB74" s="1037"/>
      <c r="EC74" s="1037"/>
      <c r="ED74" s="1037"/>
      <c r="EE74" s="1037"/>
      <c r="EF74" s="1037"/>
      <c r="EG74" s="1037"/>
      <c r="EH74" s="1037"/>
      <c r="EI74" s="1037"/>
      <c r="EJ74" s="1037"/>
      <c r="EK74" s="1037"/>
      <c r="EL74" s="1037"/>
      <c r="EM74" s="1038"/>
      <c r="EN74" s="1037">
        <v>683005</v>
      </c>
      <c r="EO74" s="1037"/>
      <c r="EP74" s="1037"/>
      <c r="EQ74" s="1037"/>
      <c r="ER74" s="1037"/>
      <c r="ES74" s="1037"/>
      <c r="ET74" s="1037"/>
      <c r="EU74" s="1037"/>
      <c r="EV74" s="1037"/>
      <c r="EW74" s="1037"/>
      <c r="EX74" s="1037"/>
      <c r="EY74" s="1037"/>
      <c r="EZ74" s="1037"/>
      <c r="FA74" s="1037"/>
      <c r="FB74" s="1038"/>
    </row>
    <row r="75" spans="2:158">
      <c r="B75" s="1089"/>
      <c r="C75" s="1090"/>
      <c r="D75" s="1090"/>
      <c r="E75" s="1090"/>
      <c r="F75" s="1090"/>
      <c r="G75" s="1090"/>
      <c r="H75" s="1090"/>
      <c r="I75" s="1090"/>
      <c r="J75" s="1090"/>
      <c r="K75" s="1090"/>
      <c r="L75" s="1090"/>
      <c r="M75" s="1091"/>
      <c r="N75" s="426"/>
      <c r="O75" s="1092"/>
      <c r="P75" s="1092"/>
      <c r="Q75" s="1092"/>
      <c r="R75" s="1092"/>
      <c r="S75" s="1092"/>
      <c r="T75" s="1092"/>
      <c r="U75" s="1092"/>
      <c r="V75" s="1092"/>
      <c r="W75" s="1092"/>
      <c r="X75" s="1092"/>
      <c r="Y75" s="1092"/>
      <c r="Z75" s="1092"/>
      <c r="AA75" s="1092"/>
      <c r="AB75" s="1092"/>
      <c r="AC75" s="1092"/>
      <c r="AD75" s="1092"/>
      <c r="AE75" s="1092"/>
      <c r="AF75" s="1092"/>
      <c r="AG75" s="1092"/>
      <c r="AH75" s="1092"/>
      <c r="AI75" s="1092"/>
      <c r="AJ75" s="1092"/>
      <c r="AK75" s="1092"/>
      <c r="AL75" s="1092"/>
      <c r="AM75" s="1092"/>
      <c r="AN75" s="1092"/>
      <c r="AO75" s="1092"/>
      <c r="AP75" s="1092"/>
      <c r="AQ75" s="1092"/>
      <c r="AR75" s="1092"/>
      <c r="AS75" s="1092"/>
      <c r="AT75" s="1092"/>
      <c r="AU75" s="1092"/>
      <c r="AV75" s="1092"/>
      <c r="AW75" s="1092"/>
      <c r="AX75" s="1092"/>
      <c r="AY75" s="1092"/>
      <c r="AZ75" s="1092"/>
      <c r="BA75" s="1092"/>
      <c r="BB75" s="1092"/>
      <c r="BC75" s="1092"/>
      <c r="BD75" s="1092"/>
      <c r="BE75" s="1092"/>
      <c r="BF75" s="1092"/>
      <c r="BG75" s="1092"/>
      <c r="BH75" s="1092"/>
      <c r="BI75" s="1092"/>
      <c r="BJ75" s="1092"/>
      <c r="BK75" s="1092"/>
      <c r="BL75" s="1092"/>
      <c r="BM75" s="1092"/>
      <c r="BN75" s="1092"/>
      <c r="BO75" s="1092"/>
      <c r="BP75" s="1092"/>
      <c r="BQ75" s="1092"/>
      <c r="BR75" s="1092"/>
      <c r="BS75" s="1092"/>
      <c r="BT75" s="1092"/>
      <c r="BU75" s="1092"/>
      <c r="BV75" s="1092"/>
      <c r="BW75" s="1092"/>
      <c r="BX75" s="1092"/>
      <c r="BY75" s="1092"/>
      <c r="BZ75" s="1092"/>
      <c r="CA75" s="1092"/>
      <c r="CB75" s="1092"/>
      <c r="CC75" s="1092"/>
      <c r="CD75" s="1092"/>
      <c r="CE75" s="1092"/>
      <c r="CF75" s="1092"/>
      <c r="CG75" s="1092"/>
      <c r="CH75" s="1092"/>
      <c r="CI75" s="1092"/>
      <c r="CJ75" s="1092"/>
      <c r="CK75" s="1092"/>
      <c r="CL75" s="1092"/>
      <c r="CM75" s="1092"/>
      <c r="CN75" s="1092"/>
      <c r="CO75" s="1092"/>
      <c r="CP75" s="1092"/>
      <c r="CQ75" s="1092"/>
      <c r="CR75" s="1092"/>
      <c r="CS75" s="1092"/>
      <c r="CT75" s="1092"/>
      <c r="CU75" s="1092"/>
      <c r="CV75" s="1092"/>
      <c r="CW75" s="1093"/>
      <c r="CX75" s="1089"/>
      <c r="CY75" s="1090"/>
      <c r="CZ75" s="1090"/>
      <c r="DA75" s="1090"/>
      <c r="DB75" s="1090"/>
      <c r="DC75" s="1090"/>
      <c r="DD75" s="1090"/>
      <c r="DE75" s="1090"/>
      <c r="DF75" s="1090"/>
      <c r="DG75" s="1090"/>
      <c r="DH75" s="1090"/>
      <c r="DI75" s="1091"/>
      <c r="DJ75" s="1042"/>
      <c r="DK75" s="1040"/>
      <c r="DL75" s="1040"/>
      <c r="DM75" s="1040"/>
      <c r="DN75" s="1040"/>
      <c r="DO75" s="1040"/>
      <c r="DP75" s="1040"/>
      <c r="DQ75" s="1040"/>
      <c r="DR75" s="1040"/>
      <c r="DS75" s="1040"/>
      <c r="DT75" s="1040"/>
      <c r="DU75" s="1040"/>
      <c r="DV75" s="1040"/>
      <c r="DW75" s="1040"/>
      <c r="DX75" s="1098"/>
      <c r="DY75" s="1039"/>
      <c r="DZ75" s="1040"/>
      <c r="EA75" s="1040"/>
      <c r="EB75" s="1040"/>
      <c r="EC75" s="1040"/>
      <c r="ED75" s="1040"/>
      <c r="EE75" s="1040"/>
      <c r="EF75" s="1040"/>
      <c r="EG75" s="1040"/>
      <c r="EH75" s="1040"/>
      <c r="EI75" s="1040"/>
      <c r="EJ75" s="1040"/>
      <c r="EK75" s="1040"/>
      <c r="EL75" s="1040"/>
      <c r="EM75" s="1041"/>
      <c r="EN75" s="1042"/>
      <c r="EO75" s="1040"/>
      <c r="EP75" s="1040"/>
      <c r="EQ75" s="1040"/>
      <c r="ER75" s="1040"/>
      <c r="ES75" s="1040"/>
      <c r="ET75" s="1040"/>
      <c r="EU75" s="1040"/>
      <c r="EV75" s="1040"/>
      <c r="EW75" s="1040"/>
      <c r="EX75" s="1040"/>
      <c r="EY75" s="1040"/>
      <c r="EZ75" s="1040"/>
      <c r="FA75" s="1040"/>
      <c r="FB75" s="1041"/>
    </row>
    <row r="76" spans="2:158">
      <c r="B76" s="1089" t="s">
        <v>859</v>
      </c>
      <c r="C76" s="1090"/>
      <c r="D76" s="1090"/>
      <c r="E76" s="1090"/>
      <c r="F76" s="1090"/>
      <c r="G76" s="1090"/>
      <c r="H76" s="1090"/>
      <c r="I76" s="1090"/>
      <c r="J76" s="1090"/>
      <c r="K76" s="1090"/>
      <c r="L76" s="1090"/>
      <c r="M76" s="1091"/>
      <c r="N76" s="417"/>
      <c r="O76" s="1092" t="s">
        <v>1382</v>
      </c>
      <c r="P76" s="1092"/>
      <c r="Q76" s="1092"/>
      <c r="R76" s="1092"/>
      <c r="S76" s="1092"/>
      <c r="T76" s="1092"/>
      <c r="U76" s="1092"/>
      <c r="V76" s="1092"/>
      <c r="W76" s="1092"/>
      <c r="X76" s="1092"/>
      <c r="Y76" s="1092"/>
      <c r="Z76" s="1092"/>
      <c r="AA76" s="1092"/>
      <c r="AB76" s="1092"/>
      <c r="AC76" s="1092"/>
      <c r="AD76" s="1092"/>
      <c r="AE76" s="1092"/>
      <c r="AF76" s="1092"/>
      <c r="AG76" s="1092"/>
      <c r="AH76" s="1092"/>
      <c r="AI76" s="1092"/>
      <c r="AJ76" s="1092"/>
      <c r="AK76" s="1092"/>
      <c r="AL76" s="1092"/>
      <c r="AM76" s="1092"/>
      <c r="AN76" s="1092"/>
      <c r="AO76" s="1092"/>
      <c r="AP76" s="1092"/>
      <c r="AQ76" s="1092"/>
      <c r="AR76" s="1092"/>
      <c r="AS76" s="1092"/>
      <c r="AT76" s="1092"/>
      <c r="AU76" s="1092"/>
      <c r="AV76" s="1092"/>
      <c r="AW76" s="1092"/>
      <c r="AX76" s="1092"/>
      <c r="AY76" s="1092"/>
      <c r="AZ76" s="1092"/>
      <c r="BA76" s="1092"/>
      <c r="BB76" s="1092"/>
      <c r="BC76" s="1092"/>
      <c r="BD76" s="1092"/>
      <c r="BE76" s="1092"/>
      <c r="BF76" s="1092"/>
      <c r="BG76" s="1092"/>
      <c r="BH76" s="1092"/>
      <c r="BI76" s="1092"/>
      <c r="BJ76" s="1092"/>
      <c r="BK76" s="1092"/>
      <c r="BL76" s="1092"/>
      <c r="BM76" s="1092"/>
      <c r="BN76" s="1092"/>
      <c r="BO76" s="1092"/>
      <c r="BP76" s="1092"/>
      <c r="BQ76" s="1092"/>
      <c r="BR76" s="1092"/>
      <c r="BS76" s="1092"/>
      <c r="BT76" s="1092"/>
      <c r="BU76" s="1092"/>
      <c r="BV76" s="1092"/>
      <c r="BW76" s="1092"/>
      <c r="BX76" s="1092"/>
      <c r="BY76" s="1092"/>
      <c r="BZ76" s="1092"/>
      <c r="CA76" s="1092"/>
      <c r="CB76" s="1092"/>
      <c r="CC76" s="1092"/>
      <c r="CD76" s="1092"/>
      <c r="CE76" s="1092"/>
      <c r="CF76" s="1092"/>
      <c r="CG76" s="1092"/>
      <c r="CH76" s="1092"/>
      <c r="CI76" s="1092"/>
      <c r="CJ76" s="1092"/>
      <c r="CK76" s="1092"/>
      <c r="CL76" s="1092"/>
      <c r="CM76" s="1092"/>
      <c r="CN76" s="1092"/>
      <c r="CO76" s="1092"/>
      <c r="CP76" s="1092"/>
      <c r="CQ76" s="1092"/>
      <c r="CR76" s="1092"/>
      <c r="CS76" s="1092"/>
      <c r="CT76" s="1092"/>
      <c r="CU76" s="1092"/>
      <c r="CV76" s="1092"/>
      <c r="CW76" s="1093"/>
      <c r="CX76" s="1089" t="s">
        <v>857</v>
      </c>
      <c r="CY76" s="1102"/>
      <c r="CZ76" s="1102"/>
      <c r="DA76" s="1102"/>
      <c r="DB76" s="1102"/>
      <c r="DC76" s="1102"/>
      <c r="DD76" s="1102"/>
      <c r="DE76" s="1102"/>
      <c r="DF76" s="1102"/>
      <c r="DG76" s="1102"/>
      <c r="DH76" s="1102"/>
      <c r="DI76" s="1203"/>
      <c r="DJ76" s="1107">
        <f>SUM(DJ77:DX78)</f>
        <v>0</v>
      </c>
      <c r="DK76" s="1107"/>
      <c r="DL76" s="1107"/>
      <c r="DM76" s="1107"/>
      <c r="DN76" s="1107"/>
      <c r="DO76" s="1107"/>
      <c r="DP76" s="1107"/>
      <c r="DQ76" s="1107"/>
      <c r="DR76" s="1107"/>
      <c r="DS76" s="1107"/>
      <c r="DT76" s="1107"/>
      <c r="DU76" s="1107"/>
      <c r="DV76" s="1107"/>
      <c r="DW76" s="1107"/>
      <c r="DX76" s="1107"/>
      <c r="DY76" s="1106">
        <f>SUM(DY77:EM78)</f>
        <v>0</v>
      </c>
      <c r="DZ76" s="1107"/>
      <c r="EA76" s="1107"/>
      <c r="EB76" s="1107"/>
      <c r="EC76" s="1107"/>
      <c r="ED76" s="1107"/>
      <c r="EE76" s="1107"/>
      <c r="EF76" s="1107"/>
      <c r="EG76" s="1107"/>
      <c r="EH76" s="1107"/>
      <c r="EI76" s="1107"/>
      <c r="EJ76" s="1107"/>
      <c r="EK76" s="1107"/>
      <c r="EL76" s="1107"/>
      <c r="EM76" s="1216"/>
      <c r="EN76" s="1107">
        <f>SUM(EN77:FB78)</f>
        <v>0</v>
      </c>
      <c r="EO76" s="1107"/>
      <c r="EP76" s="1107"/>
      <c r="EQ76" s="1107"/>
      <c r="ER76" s="1107"/>
      <c r="ES76" s="1107"/>
      <c r="ET76" s="1107"/>
      <c r="EU76" s="1107"/>
      <c r="EV76" s="1107"/>
      <c r="EW76" s="1107"/>
      <c r="EX76" s="1107"/>
      <c r="EY76" s="1107"/>
      <c r="EZ76" s="1107"/>
      <c r="FA76" s="1107"/>
      <c r="FB76" s="1216"/>
    </row>
    <row r="77" spans="2:158">
      <c r="B77" s="1089"/>
      <c r="C77" s="1090"/>
      <c r="D77" s="1090"/>
      <c r="E77" s="1090"/>
      <c r="F77" s="1090"/>
      <c r="G77" s="1090"/>
      <c r="H77" s="1090"/>
      <c r="I77" s="1090"/>
      <c r="J77" s="1090"/>
      <c r="K77" s="1090"/>
      <c r="L77" s="1090"/>
      <c r="M77" s="1091"/>
      <c r="N77" s="426"/>
      <c r="O77" s="1092" t="s">
        <v>856</v>
      </c>
      <c r="P77" s="1092"/>
      <c r="Q77" s="1092"/>
      <c r="R77" s="1092"/>
      <c r="S77" s="1092"/>
      <c r="T77" s="1092"/>
      <c r="U77" s="1092"/>
      <c r="V77" s="1092"/>
      <c r="W77" s="1092"/>
      <c r="X77" s="1092"/>
      <c r="Y77" s="1092"/>
      <c r="Z77" s="1092"/>
      <c r="AA77" s="1092"/>
      <c r="AB77" s="1092"/>
      <c r="AC77" s="1092"/>
      <c r="AD77" s="1092"/>
      <c r="AE77" s="1092"/>
      <c r="AF77" s="1092"/>
      <c r="AG77" s="1092"/>
      <c r="AH77" s="1092"/>
      <c r="AI77" s="1092"/>
      <c r="AJ77" s="1092"/>
      <c r="AK77" s="1092"/>
      <c r="AL77" s="1092"/>
      <c r="AM77" s="1092"/>
      <c r="AN77" s="1092"/>
      <c r="AO77" s="1092"/>
      <c r="AP77" s="1092"/>
      <c r="AQ77" s="1092"/>
      <c r="AR77" s="1092"/>
      <c r="AS77" s="1092"/>
      <c r="AT77" s="1092"/>
      <c r="AU77" s="1092"/>
      <c r="AV77" s="1092"/>
      <c r="AW77" s="1092"/>
      <c r="AX77" s="1092"/>
      <c r="AY77" s="1092"/>
      <c r="AZ77" s="1092"/>
      <c r="BA77" s="1092"/>
      <c r="BB77" s="1092"/>
      <c r="BC77" s="1092"/>
      <c r="BD77" s="1092"/>
      <c r="BE77" s="1092"/>
      <c r="BF77" s="1092"/>
      <c r="BG77" s="1092"/>
      <c r="BH77" s="1092"/>
      <c r="BI77" s="1092"/>
      <c r="BJ77" s="1092"/>
      <c r="BK77" s="1092"/>
      <c r="BL77" s="1092"/>
      <c r="BM77" s="1092"/>
      <c r="BN77" s="1092"/>
      <c r="BO77" s="1092"/>
      <c r="BP77" s="1092"/>
      <c r="BQ77" s="1092"/>
      <c r="BR77" s="1092"/>
      <c r="BS77" s="1092"/>
      <c r="BT77" s="1092"/>
      <c r="BU77" s="1092"/>
      <c r="BV77" s="1092"/>
      <c r="BW77" s="1092"/>
      <c r="BX77" s="1092"/>
      <c r="BY77" s="1092"/>
      <c r="BZ77" s="1092"/>
      <c r="CA77" s="1092"/>
      <c r="CB77" s="1092"/>
      <c r="CC77" s="1092"/>
      <c r="CD77" s="1092"/>
      <c r="CE77" s="1092"/>
      <c r="CF77" s="1092"/>
      <c r="CG77" s="1092"/>
      <c r="CH77" s="1092"/>
      <c r="CI77" s="1092"/>
      <c r="CJ77" s="1092"/>
      <c r="CK77" s="1092"/>
      <c r="CL77" s="1092"/>
      <c r="CM77" s="1092"/>
      <c r="CN77" s="1092"/>
      <c r="CO77" s="1092"/>
      <c r="CP77" s="1092"/>
      <c r="CQ77" s="1092"/>
      <c r="CR77" s="1092"/>
      <c r="CS77" s="1092"/>
      <c r="CT77" s="1092"/>
      <c r="CU77" s="1092"/>
      <c r="CV77" s="1092"/>
      <c r="CW77" s="1093"/>
      <c r="CX77" s="1089" t="s">
        <v>855</v>
      </c>
      <c r="CY77" s="1102"/>
      <c r="CZ77" s="1102"/>
      <c r="DA77" s="1102"/>
      <c r="DB77" s="1102"/>
      <c r="DC77" s="1102"/>
      <c r="DD77" s="1102"/>
      <c r="DE77" s="1102"/>
      <c r="DF77" s="1102"/>
      <c r="DG77" s="1102"/>
      <c r="DH77" s="1102"/>
      <c r="DI77" s="1203"/>
      <c r="DJ77" s="1217">
        <v>0</v>
      </c>
      <c r="DK77" s="1217"/>
      <c r="DL77" s="1217"/>
      <c r="DM77" s="1217"/>
      <c r="DN77" s="1217"/>
      <c r="DO77" s="1217"/>
      <c r="DP77" s="1217"/>
      <c r="DQ77" s="1217"/>
      <c r="DR77" s="1217"/>
      <c r="DS77" s="1217"/>
      <c r="DT77" s="1217"/>
      <c r="DU77" s="1217"/>
      <c r="DV77" s="1217"/>
      <c r="DW77" s="1217"/>
      <c r="DX77" s="1217"/>
      <c r="DY77" s="1036">
        <v>0</v>
      </c>
      <c r="DZ77" s="1037"/>
      <c r="EA77" s="1037"/>
      <c r="EB77" s="1037"/>
      <c r="EC77" s="1037"/>
      <c r="ED77" s="1037"/>
      <c r="EE77" s="1037"/>
      <c r="EF77" s="1037"/>
      <c r="EG77" s="1037"/>
      <c r="EH77" s="1037"/>
      <c r="EI77" s="1037"/>
      <c r="EJ77" s="1037"/>
      <c r="EK77" s="1037"/>
      <c r="EL77" s="1037"/>
      <c r="EM77" s="1038"/>
      <c r="EN77" s="1037">
        <v>0</v>
      </c>
      <c r="EO77" s="1037"/>
      <c r="EP77" s="1037"/>
      <c r="EQ77" s="1037"/>
      <c r="ER77" s="1037"/>
      <c r="ES77" s="1037"/>
      <c r="ET77" s="1037"/>
      <c r="EU77" s="1037"/>
      <c r="EV77" s="1037"/>
      <c r="EW77" s="1037"/>
      <c r="EX77" s="1037"/>
      <c r="EY77" s="1037"/>
      <c r="EZ77" s="1037"/>
      <c r="FA77" s="1037"/>
      <c r="FB77" s="1038"/>
    </row>
    <row r="78" spans="2:158">
      <c r="B78" s="1089"/>
      <c r="C78" s="1090"/>
      <c r="D78" s="1090"/>
      <c r="E78" s="1090"/>
      <c r="F78" s="1090"/>
      <c r="G78" s="1090"/>
      <c r="H78" s="1090"/>
      <c r="I78" s="1090"/>
      <c r="J78" s="1090"/>
      <c r="K78" s="1090"/>
      <c r="L78" s="1090"/>
      <c r="M78" s="1091"/>
      <c r="N78" s="426"/>
      <c r="O78" s="1092" t="s">
        <v>854</v>
      </c>
      <c r="P78" s="1092"/>
      <c r="Q78" s="1092"/>
      <c r="R78" s="1092"/>
      <c r="S78" s="1092"/>
      <c r="T78" s="1092"/>
      <c r="U78" s="1092"/>
      <c r="V78" s="1092"/>
      <c r="W78" s="1092"/>
      <c r="X78" s="1092"/>
      <c r="Y78" s="1092"/>
      <c r="Z78" s="1092"/>
      <c r="AA78" s="1092"/>
      <c r="AB78" s="1092"/>
      <c r="AC78" s="1092"/>
      <c r="AD78" s="1092"/>
      <c r="AE78" s="1092"/>
      <c r="AF78" s="1092"/>
      <c r="AG78" s="1092"/>
      <c r="AH78" s="1092"/>
      <c r="AI78" s="1092"/>
      <c r="AJ78" s="1092"/>
      <c r="AK78" s="1092"/>
      <c r="AL78" s="1092"/>
      <c r="AM78" s="1092"/>
      <c r="AN78" s="1092"/>
      <c r="AO78" s="1092"/>
      <c r="AP78" s="1092"/>
      <c r="AQ78" s="1092"/>
      <c r="AR78" s="1092"/>
      <c r="AS78" s="1092"/>
      <c r="AT78" s="1092"/>
      <c r="AU78" s="1092"/>
      <c r="AV78" s="1092"/>
      <c r="AW78" s="1092"/>
      <c r="AX78" s="1092"/>
      <c r="AY78" s="1092"/>
      <c r="AZ78" s="1092"/>
      <c r="BA78" s="1092"/>
      <c r="BB78" s="1092"/>
      <c r="BC78" s="1092"/>
      <c r="BD78" s="1092"/>
      <c r="BE78" s="1092"/>
      <c r="BF78" s="1092"/>
      <c r="BG78" s="1092"/>
      <c r="BH78" s="1092"/>
      <c r="BI78" s="1092"/>
      <c r="BJ78" s="1092"/>
      <c r="BK78" s="1092"/>
      <c r="BL78" s="1092"/>
      <c r="BM78" s="1092"/>
      <c r="BN78" s="1092"/>
      <c r="BO78" s="1092"/>
      <c r="BP78" s="1092"/>
      <c r="BQ78" s="1092"/>
      <c r="BR78" s="1092"/>
      <c r="BS78" s="1092"/>
      <c r="BT78" s="1092"/>
      <c r="BU78" s="1092"/>
      <c r="BV78" s="1092"/>
      <c r="BW78" s="1092"/>
      <c r="BX78" s="1092"/>
      <c r="BY78" s="1092"/>
      <c r="BZ78" s="1092"/>
      <c r="CA78" s="1092"/>
      <c r="CB78" s="1092"/>
      <c r="CC78" s="1092"/>
      <c r="CD78" s="1092"/>
      <c r="CE78" s="1092"/>
      <c r="CF78" s="1092"/>
      <c r="CG78" s="1092"/>
      <c r="CH78" s="1092"/>
      <c r="CI78" s="1092"/>
      <c r="CJ78" s="1092"/>
      <c r="CK78" s="1092"/>
      <c r="CL78" s="1092"/>
      <c r="CM78" s="1092"/>
      <c r="CN78" s="1092"/>
      <c r="CO78" s="1092"/>
      <c r="CP78" s="1092"/>
      <c r="CQ78" s="1092"/>
      <c r="CR78" s="1092"/>
      <c r="CS78" s="1092"/>
      <c r="CT78" s="1092"/>
      <c r="CU78" s="1092"/>
      <c r="CV78" s="1092"/>
      <c r="CW78" s="1093"/>
      <c r="CX78" s="1089" t="s">
        <v>853</v>
      </c>
      <c r="CY78" s="1102"/>
      <c r="CZ78" s="1102"/>
      <c r="DA78" s="1102"/>
      <c r="DB78" s="1102"/>
      <c r="DC78" s="1102"/>
      <c r="DD78" s="1102"/>
      <c r="DE78" s="1102"/>
      <c r="DF78" s="1102"/>
      <c r="DG78" s="1102"/>
      <c r="DH78" s="1102"/>
      <c r="DI78" s="1203"/>
      <c r="DJ78" s="1037">
        <v>0</v>
      </c>
      <c r="DK78" s="1037"/>
      <c r="DL78" s="1037"/>
      <c r="DM78" s="1037"/>
      <c r="DN78" s="1037"/>
      <c r="DO78" s="1037"/>
      <c r="DP78" s="1037"/>
      <c r="DQ78" s="1037"/>
      <c r="DR78" s="1037"/>
      <c r="DS78" s="1037"/>
      <c r="DT78" s="1037"/>
      <c r="DU78" s="1037"/>
      <c r="DV78" s="1037"/>
      <c r="DW78" s="1037"/>
      <c r="DX78" s="1037"/>
      <c r="DY78" s="1036">
        <v>0</v>
      </c>
      <c r="DZ78" s="1037"/>
      <c r="EA78" s="1037"/>
      <c r="EB78" s="1037"/>
      <c r="EC78" s="1037"/>
      <c r="ED78" s="1037"/>
      <c r="EE78" s="1037"/>
      <c r="EF78" s="1037"/>
      <c r="EG78" s="1037"/>
      <c r="EH78" s="1037"/>
      <c r="EI78" s="1037"/>
      <c r="EJ78" s="1037"/>
      <c r="EK78" s="1037"/>
      <c r="EL78" s="1037"/>
      <c r="EM78" s="1038"/>
      <c r="EN78" s="1037">
        <v>0</v>
      </c>
      <c r="EO78" s="1037"/>
      <c r="EP78" s="1037"/>
      <c r="EQ78" s="1037"/>
      <c r="ER78" s="1037"/>
      <c r="ES78" s="1037"/>
      <c r="ET78" s="1037"/>
      <c r="EU78" s="1037"/>
      <c r="EV78" s="1037"/>
      <c r="EW78" s="1037"/>
      <c r="EX78" s="1037"/>
      <c r="EY78" s="1037"/>
      <c r="EZ78" s="1037"/>
      <c r="FA78" s="1037"/>
      <c r="FB78" s="1038"/>
    </row>
    <row r="79" spans="2:158">
      <c r="B79" s="1089"/>
      <c r="C79" s="1090"/>
      <c r="D79" s="1090"/>
      <c r="E79" s="1090"/>
      <c r="F79" s="1090"/>
      <c r="G79" s="1090"/>
      <c r="H79" s="1090"/>
      <c r="I79" s="1090"/>
      <c r="J79" s="1090"/>
      <c r="K79" s="1090"/>
      <c r="L79" s="1090"/>
      <c r="M79" s="1091"/>
      <c r="N79" s="426"/>
      <c r="O79" s="1092"/>
      <c r="P79" s="1092"/>
      <c r="Q79" s="1092"/>
      <c r="R79" s="1092"/>
      <c r="S79" s="1092"/>
      <c r="T79" s="1092"/>
      <c r="U79" s="1092"/>
      <c r="V79" s="1092"/>
      <c r="W79" s="1092"/>
      <c r="X79" s="1092"/>
      <c r="Y79" s="1092"/>
      <c r="Z79" s="1092"/>
      <c r="AA79" s="1092"/>
      <c r="AB79" s="1092"/>
      <c r="AC79" s="1092"/>
      <c r="AD79" s="1092"/>
      <c r="AE79" s="1092"/>
      <c r="AF79" s="1092"/>
      <c r="AG79" s="1092"/>
      <c r="AH79" s="1092"/>
      <c r="AI79" s="1092"/>
      <c r="AJ79" s="1092"/>
      <c r="AK79" s="1092"/>
      <c r="AL79" s="1092"/>
      <c r="AM79" s="1092"/>
      <c r="AN79" s="1092"/>
      <c r="AO79" s="1092"/>
      <c r="AP79" s="1092"/>
      <c r="AQ79" s="1092"/>
      <c r="AR79" s="1092"/>
      <c r="AS79" s="1092"/>
      <c r="AT79" s="1092"/>
      <c r="AU79" s="1092"/>
      <c r="AV79" s="1092"/>
      <c r="AW79" s="1092"/>
      <c r="AX79" s="1092"/>
      <c r="AY79" s="1092"/>
      <c r="AZ79" s="1092"/>
      <c r="BA79" s="1092"/>
      <c r="BB79" s="1092"/>
      <c r="BC79" s="1092"/>
      <c r="BD79" s="1092"/>
      <c r="BE79" s="1092"/>
      <c r="BF79" s="1092"/>
      <c r="BG79" s="1092"/>
      <c r="BH79" s="1092"/>
      <c r="BI79" s="1092"/>
      <c r="BJ79" s="1092"/>
      <c r="BK79" s="1092"/>
      <c r="BL79" s="1092"/>
      <c r="BM79" s="1092"/>
      <c r="BN79" s="1092"/>
      <c r="BO79" s="1092"/>
      <c r="BP79" s="1092"/>
      <c r="BQ79" s="1092"/>
      <c r="BR79" s="1092"/>
      <c r="BS79" s="1092"/>
      <c r="BT79" s="1092"/>
      <c r="BU79" s="1092"/>
      <c r="BV79" s="1092"/>
      <c r="BW79" s="1092"/>
      <c r="BX79" s="1092"/>
      <c r="BY79" s="1092"/>
      <c r="BZ79" s="1092"/>
      <c r="CA79" s="1092"/>
      <c r="CB79" s="1092"/>
      <c r="CC79" s="1092"/>
      <c r="CD79" s="1092"/>
      <c r="CE79" s="1092"/>
      <c r="CF79" s="1092"/>
      <c r="CG79" s="1092"/>
      <c r="CH79" s="1092"/>
      <c r="CI79" s="1092"/>
      <c r="CJ79" s="1092"/>
      <c r="CK79" s="1092"/>
      <c r="CL79" s="1092"/>
      <c r="CM79" s="1092"/>
      <c r="CN79" s="1092"/>
      <c r="CO79" s="1092"/>
      <c r="CP79" s="1092"/>
      <c r="CQ79" s="1092"/>
      <c r="CR79" s="1092"/>
      <c r="CS79" s="1092"/>
      <c r="CT79" s="1092"/>
      <c r="CU79" s="1092"/>
      <c r="CV79" s="1092"/>
      <c r="CW79" s="1093"/>
      <c r="CX79" s="1089"/>
      <c r="CY79" s="1090"/>
      <c r="CZ79" s="1090"/>
      <c r="DA79" s="1090"/>
      <c r="DB79" s="1090"/>
      <c r="DC79" s="1090"/>
      <c r="DD79" s="1090"/>
      <c r="DE79" s="1090"/>
      <c r="DF79" s="1090"/>
      <c r="DG79" s="1090"/>
      <c r="DH79" s="1090"/>
      <c r="DI79" s="1091"/>
      <c r="DJ79" s="1042"/>
      <c r="DK79" s="1040"/>
      <c r="DL79" s="1040"/>
      <c r="DM79" s="1040"/>
      <c r="DN79" s="1040"/>
      <c r="DO79" s="1040"/>
      <c r="DP79" s="1040"/>
      <c r="DQ79" s="1040"/>
      <c r="DR79" s="1040"/>
      <c r="DS79" s="1040"/>
      <c r="DT79" s="1040"/>
      <c r="DU79" s="1040"/>
      <c r="DV79" s="1040"/>
      <c r="DW79" s="1040"/>
      <c r="DX79" s="1098"/>
      <c r="DY79" s="1039"/>
      <c r="DZ79" s="1040"/>
      <c r="EA79" s="1040"/>
      <c r="EB79" s="1040"/>
      <c r="EC79" s="1040"/>
      <c r="ED79" s="1040"/>
      <c r="EE79" s="1040"/>
      <c r="EF79" s="1040"/>
      <c r="EG79" s="1040"/>
      <c r="EH79" s="1040"/>
      <c r="EI79" s="1040"/>
      <c r="EJ79" s="1040"/>
      <c r="EK79" s="1040"/>
      <c r="EL79" s="1040"/>
      <c r="EM79" s="1041"/>
      <c r="EN79" s="1042"/>
      <c r="EO79" s="1040"/>
      <c r="EP79" s="1040"/>
      <c r="EQ79" s="1040"/>
      <c r="ER79" s="1040"/>
      <c r="ES79" s="1040"/>
      <c r="ET79" s="1040"/>
      <c r="EU79" s="1040"/>
      <c r="EV79" s="1040"/>
      <c r="EW79" s="1040"/>
      <c r="EX79" s="1040"/>
      <c r="EY79" s="1040"/>
      <c r="EZ79" s="1040"/>
      <c r="FA79" s="1040"/>
      <c r="FB79" s="1041"/>
    </row>
    <row r="80" spans="2:158">
      <c r="B80" s="1089" t="s">
        <v>852</v>
      </c>
      <c r="C80" s="1090"/>
      <c r="D80" s="1090"/>
      <c r="E80" s="1090"/>
      <c r="F80" s="1090"/>
      <c r="G80" s="1090"/>
      <c r="H80" s="1090"/>
      <c r="I80" s="1090"/>
      <c r="J80" s="1090"/>
      <c r="K80" s="1090"/>
      <c r="L80" s="1090"/>
      <c r="M80" s="1091"/>
      <c r="N80" s="426"/>
      <c r="O80" s="1092" t="s">
        <v>1383</v>
      </c>
      <c r="P80" s="1092"/>
      <c r="Q80" s="1092"/>
      <c r="R80" s="1092"/>
      <c r="S80" s="1092"/>
      <c r="T80" s="1092"/>
      <c r="U80" s="1092"/>
      <c r="V80" s="1092"/>
      <c r="W80" s="1092"/>
      <c r="X80" s="1092"/>
      <c r="Y80" s="1092"/>
      <c r="Z80" s="1092"/>
      <c r="AA80" s="1092"/>
      <c r="AB80" s="1092"/>
      <c r="AC80" s="1092"/>
      <c r="AD80" s="1092"/>
      <c r="AE80" s="1092"/>
      <c r="AF80" s="1092"/>
      <c r="AG80" s="1092"/>
      <c r="AH80" s="1092"/>
      <c r="AI80" s="1092"/>
      <c r="AJ80" s="1092"/>
      <c r="AK80" s="1092"/>
      <c r="AL80" s="1092"/>
      <c r="AM80" s="1092"/>
      <c r="AN80" s="1092"/>
      <c r="AO80" s="1092"/>
      <c r="AP80" s="1092"/>
      <c r="AQ80" s="1092"/>
      <c r="AR80" s="1092"/>
      <c r="AS80" s="1092"/>
      <c r="AT80" s="1092"/>
      <c r="AU80" s="1092"/>
      <c r="AV80" s="1092"/>
      <c r="AW80" s="1092"/>
      <c r="AX80" s="1092"/>
      <c r="AY80" s="1092"/>
      <c r="AZ80" s="1092"/>
      <c r="BA80" s="1092"/>
      <c r="BB80" s="1092"/>
      <c r="BC80" s="1092"/>
      <c r="BD80" s="1092"/>
      <c r="BE80" s="1092"/>
      <c r="BF80" s="1092"/>
      <c r="BG80" s="1092"/>
      <c r="BH80" s="1092"/>
      <c r="BI80" s="1092"/>
      <c r="BJ80" s="1092"/>
      <c r="BK80" s="1092"/>
      <c r="BL80" s="1092"/>
      <c r="BM80" s="1092"/>
      <c r="BN80" s="1092"/>
      <c r="BO80" s="1092"/>
      <c r="BP80" s="1092"/>
      <c r="BQ80" s="1092"/>
      <c r="BR80" s="1092"/>
      <c r="BS80" s="1092"/>
      <c r="BT80" s="1092"/>
      <c r="BU80" s="1092"/>
      <c r="BV80" s="1092"/>
      <c r="BW80" s="1092"/>
      <c r="BX80" s="1092"/>
      <c r="BY80" s="1092"/>
      <c r="BZ80" s="1092"/>
      <c r="CA80" s="1092"/>
      <c r="CB80" s="1092"/>
      <c r="CC80" s="1092"/>
      <c r="CD80" s="1092"/>
      <c r="CE80" s="1092"/>
      <c r="CF80" s="1092"/>
      <c r="CG80" s="1092"/>
      <c r="CH80" s="1092"/>
      <c r="CI80" s="1092"/>
      <c r="CJ80" s="1092"/>
      <c r="CK80" s="1092"/>
      <c r="CL80" s="1092"/>
      <c r="CM80" s="1092"/>
      <c r="CN80" s="1092"/>
      <c r="CO80" s="1092"/>
      <c r="CP80" s="1092"/>
      <c r="CQ80" s="1092"/>
      <c r="CR80" s="1092"/>
      <c r="CS80" s="1092"/>
      <c r="CT80" s="1092"/>
      <c r="CU80" s="1092"/>
      <c r="CV80" s="1092"/>
      <c r="CW80" s="1093"/>
      <c r="CX80" s="1222" t="s">
        <v>589</v>
      </c>
      <c r="CY80" s="1223"/>
      <c r="CZ80" s="1223"/>
      <c r="DA80" s="1223"/>
      <c r="DB80" s="1223"/>
      <c r="DC80" s="1223"/>
      <c r="DD80" s="1223"/>
      <c r="DE80" s="1223"/>
      <c r="DF80" s="1223"/>
      <c r="DG80" s="1223"/>
      <c r="DH80" s="1223"/>
      <c r="DI80" s="1224"/>
      <c r="DJ80" s="1107">
        <f>SUM(DJ81:DX84)</f>
        <v>2561803</v>
      </c>
      <c r="DK80" s="1107"/>
      <c r="DL80" s="1107"/>
      <c r="DM80" s="1107"/>
      <c r="DN80" s="1107"/>
      <c r="DO80" s="1107"/>
      <c r="DP80" s="1107"/>
      <c r="DQ80" s="1107"/>
      <c r="DR80" s="1107"/>
      <c r="DS80" s="1107"/>
      <c r="DT80" s="1107"/>
      <c r="DU80" s="1107"/>
      <c r="DV80" s="1107"/>
      <c r="DW80" s="1107"/>
      <c r="DX80" s="1107"/>
      <c r="DY80" s="1218">
        <f>SUM(DY81:EM84)</f>
        <v>196278</v>
      </c>
      <c r="DZ80" s="1219"/>
      <c r="EA80" s="1219"/>
      <c r="EB80" s="1219"/>
      <c r="EC80" s="1219"/>
      <c r="ED80" s="1219"/>
      <c r="EE80" s="1219"/>
      <c r="EF80" s="1219"/>
      <c r="EG80" s="1219"/>
      <c r="EH80" s="1219"/>
      <c r="EI80" s="1219"/>
      <c r="EJ80" s="1219"/>
      <c r="EK80" s="1219"/>
      <c r="EL80" s="1219"/>
      <c r="EM80" s="1220"/>
      <c r="EN80" s="1221">
        <f>SUM(EN81:FB84)</f>
        <v>368104</v>
      </c>
      <c r="EO80" s="1219"/>
      <c r="EP80" s="1219"/>
      <c r="EQ80" s="1219"/>
      <c r="ER80" s="1219"/>
      <c r="ES80" s="1219"/>
      <c r="ET80" s="1219"/>
      <c r="EU80" s="1219"/>
      <c r="EV80" s="1219"/>
      <c r="EW80" s="1219"/>
      <c r="EX80" s="1219"/>
      <c r="EY80" s="1219"/>
      <c r="EZ80" s="1219"/>
      <c r="FA80" s="1219"/>
      <c r="FB80" s="1220"/>
    </row>
    <row r="81" spans="1:162">
      <c r="B81" s="1089"/>
      <c r="C81" s="1102"/>
      <c r="D81" s="1102"/>
      <c r="E81" s="1102"/>
      <c r="F81" s="1102"/>
      <c r="G81" s="1102"/>
      <c r="H81" s="1102"/>
      <c r="I81" s="1102"/>
      <c r="J81" s="1102"/>
      <c r="K81" s="1102"/>
      <c r="L81" s="1102"/>
      <c r="M81" s="1203"/>
      <c r="N81" s="426"/>
      <c r="O81" s="1092" t="s">
        <v>851</v>
      </c>
      <c r="P81" s="1092"/>
      <c r="Q81" s="1092"/>
      <c r="R81" s="1092"/>
      <c r="S81" s="1092"/>
      <c r="T81" s="1092"/>
      <c r="U81" s="1092"/>
      <c r="V81" s="1092"/>
      <c r="W81" s="1092"/>
      <c r="X81" s="1092"/>
      <c r="Y81" s="1092"/>
      <c r="Z81" s="1092"/>
      <c r="AA81" s="1092"/>
      <c r="AB81" s="1092"/>
      <c r="AC81" s="1092"/>
      <c r="AD81" s="1092"/>
      <c r="AE81" s="1092"/>
      <c r="AF81" s="1092"/>
      <c r="AG81" s="1092"/>
      <c r="AH81" s="1092"/>
      <c r="AI81" s="1092"/>
      <c r="AJ81" s="1092"/>
      <c r="AK81" s="1092"/>
      <c r="AL81" s="1092"/>
      <c r="AM81" s="1092"/>
      <c r="AN81" s="1092"/>
      <c r="AO81" s="1092"/>
      <c r="AP81" s="1092"/>
      <c r="AQ81" s="1092"/>
      <c r="AR81" s="1092"/>
      <c r="AS81" s="1092"/>
      <c r="AT81" s="1092"/>
      <c r="AU81" s="1092"/>
      <c r="AV81" s="1092"/>
      <c r="AW81" s="1092"/>
      <c r="AX81" s="1092"/>
      <c r="AY81" s="1092"/>
      <c r="AZ81" s="1092"/>
      <c r="BA81" s="1092"/>
      <c r="BB81" s="1092"/>
      <c r="BC81" s="1092"/>
      <c r="BD81" s="1092"/>
      <c r="BE81" s="1092"/>
      <c r="BF81" s="1092"/>
      <c r="BG81" s="1092"/>
      <c r="BH81" s="1092"/>
      <c r="BI81" s="1092"/>
      <c r="BJ81" s="1092"/>
      <c r="BK81" s="1092"/>
      <c r="BL81" s="1092"/>
      <c r="BM81" s="1092"/>
      <c r="BN81" s="1092"/>
      <c r="BO81" s="1092"/>
      <c r="BP81" s="1092"/>
      <c r="BQ81" s="1092"/>
      <c r="BR81" s="1092"/>
      <c r="BS81" s="1092"/>
      <c r="BT81" s="1092"/>
      <c r="BU81" s="1092"/>
      <c r="BV81" s="1092"/>
      <c r="BW81" s="1092"/>
      <c r="BX81" s="1092"/>
      <c r="BY81" s="1092"/>
      <c r="BZ81" s="1092"/>
      <c r="CA81" s="1092"/>
      <c r="CB81" s="1092"/>
      <c r="CC81" s="1092"/>
      <c r="CD81" s="1092"/>
      <c r="CE81" s="1092"/>
      <c r="CF81" s="1092"/>
      <c r="CG81" s="1092"/>
      <c r="CH81" s="1092"/>
      <c r="CI81" s="1092"/>
      <c r="CJ81" s="1092"/>
      <c r="CK81" s="1092"/>
      <c r="CL81" s="1092"/>
      <c r="CM81" s="1092"/>
      <c r="CN81" s="1092"/>
      <c r="CO81" s="1092"/>
      <c r="CP81" s="1092"/>
      <c r="CQ81" s="1092"/>
      <c r="CR81" s="1092"/>
      <c r="CS81" s="1092"/>
      <c r="CT81" s="1092"/>
      <c r="CU81" s="1092"/>
      <c r="CV81" s="1092"/>
      <c r="CW81" s="1093"/>
      <c r="CX81" s="1222" t="s">
        <v>850</v>
      </c>
      <c r="CY81" s="1223"/>
      <c r="CZ81" s="1223"/>
      <c r="DA81" s="1223"/>
      <c r="DB81" s="1223"/>
      <c r="DC81" s="1223"/>
      <c r="DD81" s="1223"/>
      <c r="DE81" s="1223"/>
      <c r="DF81" s="1223"/>
      <c r="DG81" s="1223"/>
      <c r="DH81" s="1223"/>
      <c r="DI81" s="1224"/>
      <c r="DJ81" s="1037">
        <v>0</v>
      </c>
      <c r="DK81" s="1037"/>
      <c r="DL81" s="1037"/>
      <c r="DM81" s="1037"/>
      <c r="DN81" s="1037"/>
      <c r="DO81" s="1037"/>
      <c r="DP81" s="1037"/>
      <c r="DQ81" s="1037"/>
      <c r="DR81" s="1037"/>
      <c r="DS81" s="1037"/>
      <c r="DT81" s="1037"/>
      <c r="DU81" s="1037"/>
      <c r="DV81" s="1037"/>
      <c r="DW81" s="1037"/>
      <c r="DX81" s="1037"/>
      <c r="DY81" s="1036">
        <v>0</v>
      </c>
      <c r="DZ81" s="1037"/>
      <c r="EA81" s="1037"/>
      <c r="EB81" s="1037"/>
      <c r="EC81" s="1037"/>
      <c r="ED81" s="1037"/>
      <c r="EE81" s="1037"/>
      <c r="EF81" s="1037"/>
      <c r="EG81" s="1037"/>
      <c r="EH81" s="1037"/>
      <c r="EI81" s="1037"/>
      <c r="EJ81" s="1037"/>
      <c r="EK81" s="1037"/>
      <c r="EL81" s="1037"/>
      <c r="EM81" s="1038"/>
      <c r="EN81" s="1037">
        <v>0</v>
      </c>
      <c r="EO81" s="1037"/>
      <c r="EP81" s="1037"/>
      <c r="EQ81" s="1037"/>
      <c r="ER81" s="1037"/>
      <c r="ES81" s="1037"/>
      <c r="ET81" s="1037"/>
      <c r="EU81" s="1037"/>
      <c r="EV81" s="1037"/>
      <c r="EW81" s="1037"/>
      <c r="EX81" s="1037"/>
      <c r="EY81" s="1037"/>
      <c r="EZ81" s="1037"/>
      <c r="FA81" s="1037"/>
      <c r="FB81" s="1038"/>
    </row>
    <row r="82" spans="1:162">
      <c r="B82" s="1089"/>
      <c r="C82" s="1102"/>
      <c r="D82" s="1102"/>
      <c r="E82" s="1102"/>
      <c r="F82" s="1102"/>
      <c r="G82" s="1102"/>
      <c r="H82" s="1102"/>
      <c r="I82" s="1102"/>
      <c r="J82" s="1102"/>
      <c r="K82" s="1102"/>
      <c r="L82" s="1102"/>
      <c r="M82" s="1203"/>
      <c r="N82" s="426"/>
      <c r="O82" s="1092" t="s">
        <v>849</v>
      </c>
      <c r="P82" s="1092"/>
      <c r="Q82" s="1092"/>
      <c r="R82" s="1092"/>
      <c r="S82" s="1092"/>
      <c r="T82" s="1092"/>
      <c r="U82" s="1092"/>
      <c r="V82" s="1092"/>
      <c r="W82" s="1092"/>
      <c r="X82" s="1092"/>
      <c r="Y82" s="1092"/>
      <c r="Z82" s="1092"/>
      <c r="AA82" s="1092"/>
      <c r="AB82" s="1092"/>
      <c r="AC82" s="1092"/>
      <c r="AD82" s="1092"/>
      <c r="AE82" s="1092"/>
      <c r="AF82" s="1092"/>
      <c r="AG82" s="1092"/>
      <c r="AH82" s="1092"/>
      <c r="AI82" s="1092"/>
      <c r="AJ82" s="1092"/>
      <c r="AK82" s="1092"/>
      <c r="AL82" s="1092"/>
      <c r="AM82" s="1092"/>
      <c r="AN82" s="1092"/>
      <c r="AO82" s="1092"/>
      <c r="AP82" s="1092"/>
      <c r="AQ82" s="1092"/>
      <c r="AR82" s="1092"/>
      <c r="AS82" s="1092"/>
      <c r="AT82" s="1092"/>
      <c r="AU82" s="1092"/>
      <c r="AV82" s="1092"/>
      <c r="AW82" s="1092"/>
      <c r="AX82" s="1092"/>
      <c r="AY82" s="1092"/>
      <c r="AZ82" s="1092"/>
      <c r="BA82" s="1092"/>
      <c r="BB82" s="1092"/>
      <c r="BC82" s="1092"/>
      <c r="BD82" s="1092"/>
      <c r="BE82" s="1092"/>
      <c r="BF82" s="1092"/>
      <c r="BG82" s="1092"/>
      <c r="BH82" s="1092"/>
      <c r="BI82" s="1092"/>
      <c r="BJ82" s="1092"/>
      <c r="BK82" s="1092"/>
      <c r="BL82" s="1092"/>
      <c r="BM82" s="1092"/>
      <c r="BN82" s="1092"/>
      <c r="BO82" s="1092"/>
      <c r="BP82" s="1092"/>
      <c r="BQ82" s="1092"/>
      <c r="BR82" s="1092"/>
      <c r="BS82" s="1092"/>
      <c r="BT82" s="1092"/>
      <c r="BU82" s="1092"/>
      <c r="BV82" s="1092"/>
      <c r="BW82" s="1092"/>
      <c r="BX82" s="1092"/>
      <c r="BY82" s="1092"/>
      <c r="BZ82" s="1092"/>
      <c r="CA82" s="1092"/>
      <c r="CB82" s="1092"/>
      <c r="CC82" s="1092"/>
      <c r="CD82" s="1092"/>
      <c r="CE82" s="1092"/>
      <c r="CF82" s="1092"/>
      <c r="CG82" s="1092"/>
      <c r="CH82" s="1092"/>
      <c r="CI82" s="1092"/>
      <c r="CJ82" s="1092"/>
      <c r="CK82" s="1092"/>
      <c r="CL82" s="1092"/>
      <c r="CM82" s="1092"/>
      <c r="CN82" s="1092"/>
      <c r="CO82" s="1092"/>
      <c r="CP82" s="1092"/>
      <c r="CQ82" s="1092"/>
      <c r="CR82" s="1092"/>
      <c r="CS82" s="1092"/>
      <c r="CT82" s="1092"/>
      <c r="CU82" s="1092"/>
      <c r="CV82" s="1092"/>
      <c r="CW82" s="1093"/>
      <c r="CX82" s="1222" t="s">
        <v>848</v>
      </c>
      <c r="CY82" s="1223"/>
      <c r="CZ82" s="1223"/>
      <c r="DA82" s="1223"/>
      <c r="DB82" s="1223"/>
      <c r="DC82" s="1223"/>
      <c r="DD82" s="1223"/>
      <c r="DE82" s="1223"/>
      <c r="DF82" s="1223"/>
      <c r="DG82" s="1223"/>
      <c r="DH82" s="1223"/>
      <c r="DI82" s="1224"/>
      <c r="DJ82" s="1037">
        <v>1251593</v>
      </c>
      <c r="DK82" s="1037"/>
      <c r="DL82" s="1037"/>
      <c r="DM82" s="1037"/>
      <c r="DN82" s="1037"/>
      <c r="DO82" s="1037"/>
      <c r="DP82" s="1037"/>
      <c r="DQ82" s="1037"/>
      <c r="DR82" s="1037"/>
      <c r="DS82" s="1037"/>
      <c r="DT82" s="1037"/>
      <c r="DU82" s="1037"/>
      <c r="DV82" s="1037"/>
      <c r="DW82" s="1037"/>
      <c r="DX82" s="1037"/>
      <c r="DY82" s="1036">
        <v>190210</v>
      </c>
      <c r="DZ82" s="1037"/>
      <c r="EA82" s="1037"/>
      <c r="EB82" s="1037"/>
      <c r="EC82" s="1037"/>
      <c r="ED82" s="1037"/>
      <c r="EE82" s="1037"/>
      <c r="EF82" s="1037"/>
      <c r="EG82" s="1037"/>
      <c r="EH82" s="1037"/>
      <c r="EI82" s="1037"/>
      <c r="EJ82" s="1037"/>
      <c r="EK82" s="1037"/>
      <c r="EL82" s="1037"/>
      <c r="EM82" s="1038"/>
      <c r="EN82" s="1037">
        <v>363395</v>
      </c>
      <c r="EO82" s="1037"/>
      <c r="EP82" s="1037"/>
      <c r="EQ82" s="1037"/>
      <c r="ER82" s="1037"/>
      <c r="ES82" s="1037"/>
      <c r="ET82" s="1037"/>
      <c r="EU82" s="1037"/>
      <c r="EV82" s="1037"/>
      <c r="EW82" s="1037"/>
      <c r="EX82" s="1037"/>
      <c r="EY82" s="1037"/>
      <c r="EZ82" s="1037"/>
      <c r="FA82" s="1037"/>
      <c r="FB82" s="1038"/>
    </row>
    <row r="83" spans="1:162">
      <c r="B83" s="1222"/>
      <c r="C83" s="1223"/>
      <c r="D83" s="1223"/>
      <c r="E83" s="1223"/>
      <c r="F83" s="1223"/>
      <c r="G83" s="1223"/>
      <c r="H83" s="1223"/>
      <c r="I83" s="1223"/>
      <c r="J83" s="1223"/>
      <c r="K83" s="1223"/>
      <c r="L83" s="1223"/>
      <c r="M83" s="1224"/>
      <c r="N83" s="426"/>
      <c r="O83" s="1092" t="s">
        <v>847</v>
      </c>
      <c r="P83" s="1092"/>
      <c r="Q83" s="1092"/>
      <c r="R83" s="1092"/>
      <c r="S83" s="1092"/>
      <c r="T83" s="1092"/>
      <c r="U83" s="1092"/>
      <c r="V83" s="1092"/>
      <c r="W83" s="1092"/>
      <c r="X83" s="1092"/>
      <c r="Y83" s="1092"/>
      <c r="Z83" s="1092"/>
      <c r="AA83" s="1092"/>
      <c r="AB83" s="1092"/>
      <c r="AC83" s="1092"/>
      <c r="AD83" s="1092"/>
      <c r="AE83" s="1092"/>
      <c r="AF83" s="1092"/>
      <c r="AG83" s="1092"/>
      <c r="AH83" s="1092"/>
      <c r="AI83" s="1092"/>
      <c r="AJ83" s="1092"/>
      <c r="AK83" s="1092"/>
      <c r="AL83" s="1092"/>
      <c r="AM83" s="1092"/>
      <c r="AN83" s="1092"/>
      <c r="AO83" s="1092"/>
      <c r="AP83" s="1092"/>
      <c r="AQ83" s="1092"/>
      <c r="AR83" s="1092"/>
      <c r="AS83" s="1092"/>
      <c r="AT83" s="1092"/>
      <c r="AU83" s="1092"/>
      <c r="AV83" s="1092"/>
      <c r="AW83" s="1092"/>
      <c r="AX83" s="1092"/>
      <c r="AY83" s="1092"/>
      <c r="AZ83" s="1092"/>
      <c r="BA83" s="1092"/>
      <c r="BB83" s="1092"/>
      <c r="BC83" s="1092"/>
      <c r="BD83" s="1092"/>
      <c r="BE83" s="1092"/>
      <c r="BF83" s="1092"/>
      <c r="BG83" s="1092"/>
      <c r="BH83" s="1092"/>
      <c r="BI83" s="1092"/>
      <c r="BJ83" s="1092"/>
      <c r="BK83" s="1092"/>
      <c r="BL83" s="1092"/>
      <c r="BM83" s="1092"/>
      <c r="BN83" s="1092"/>
      <c r="BO83" s="1092"/>
      <c r="BP83" s="1092"/>
      <c r="BQ83" s="1092"/>
      <c r="BR83" s="1092"/>
      <c r="BS83" s="1092"/>
      <c r="BT83" s="1092"/>
      <c r="BU83" s="1092"/>
      <c r="BV83" s="1092"/>
      <c r="BW83" s="1092"/>
      <c r="BX83" s="1092"/>
      <c r="BY83" s="1092"/>
      <c r="BZ83" s="1092"/>
      <c r="CA83" s="1092"/>
      <c r="CB83" s="1092"/>
      <c r="CC83" s="1092"/>
      <c r="CD83" s="1092"/>
      <c r="CE83" s="1092"/>
      <c r="CF83" s="1092"/>
      <c r="CG83" s="1092"/>
      <c r="CH83" s="1092"/>
      <c r="CI83" s="1092"/>
      <c r="CJ83" s="1092"/>
      <c r="CK83" s="1092"/>
      <c r="CL83" s="1092"/>
      <c r="CM83" s="1092"/>
      <c r="CN83" s="1092"/>
      <c r="CO83" s="1092"/>
      <c r="CP83" s="1092"/>
      <c r="CQ83" s="1092"/>
      <c r="CR83" s="1092"/>
      <c r="CS83" s="1092"/>
      <c r="CT83" s="1092"/>
      <c r="CU83" s="1092"/>
      <c r="CV83" s="1092"/>
      <c r="CW83" s="1093"/>
      <c r="CX83" s="1222" t="s">
        <v>846</v>
      </c>
      <c r="CY83" s="1223"/>
      <c r="CZ83" s="1223"/>
      <c r="DA83" s="1223"/>
      <c r="DB83" s="1223"/>
      <c r="DC83" s="1223"/>
      <c r="DD83" s="1223"/>
      <c r="DE83" s="1223"/>
      <c r="DF83" s="1223"/>
      <c r="DG83" s="1223"/>
      <c r="DH83" s="1223"/>
      <c r="DI83" s="1224"/>
      <c r="DJ83" s="1037">
        <v>0</v>
      </c>
      <c r="DK83" s="1037"/>
      <c r="DL83" s="1037"/>
      <c r="DM83" s="1037"/>
      <c r="DN83" s="1037"/>
      <c r="DO83" s="1037"/>
      <c r="DP83" s="1037"/>
      <c r="DQ83" s="1037"/>
      <c r="DR83" s="1037"/>
      <c r="DS83" s="1037"/>
      <c r="DT83" s="1037"/>
      <c r="DU83" s="1037"/>
      <c r="DV83" s="1037"/>
      <c r="DW83" s="1037"/>
      <c r="DX83" s="1037"/>
      <c r="DY83" s="1036">
        <v>0</v>
      </c>
      <c r="DZ83" s="1037"/>
      <c r="EA83" s="1037"/>
      <c r="EB83" s="1037"/>
      <c r="EC83" s="1037"/>
      <c r="ED83" s="1037"/>
      <c r="EE83" s="1037"/>
      <c r="EF83" s="1037"/>
      <c r="EG83" s="1037"/>
      <c r="EH83" s="1037"/>
      <c r="EI83" s="1037"/>
      <c r="EJ83" s="1037"/>
      <c r="EK83" s="1037"/>
      <c r="EL83" s="1037"/>
      <c r="EM83" s="1038"/>
      <c r="EN83" s="1037">
        <v>0</v>
      </c>
      <c r="EO83" s="1037"/>
      <c r="EP83" s="1037"/>
      <c r="EQ83" s="1037"/>
      <c r="ER83" s="1037"/>
      <c r="ES83" s="1037"/>
      <c r="ET83" s="1037"/>
      <c r="EU83" s="1037"/>
      <c r="EV83" s="1037"/>
      <c r="EW83" s="1037"/>
      <c r="EX83" s="1037"/>
      <c r="EY83" s="1037"/>
      <c r="EZ83" s="1037"/>
      <c r="FA83" s="1037"/>
      <c r="FB83" s="1038"/>
    </row>
    <row r="84" spans="1:162">
      <c r="B84" s="1222"/>
      <c r="C84" s="1223"/>
      <c r="D84" s="1223"/>
      <c r="E84" s="1223"/>
      <c r="F84" s="1223"/>
      <c r="G84" s="1223"/>
      <c r="H84" s="1223"/>
      <c r="I84" s="1223"/>
      <c r="J84" s="1223"/>
      <c r="K84" s="1223"/>
      <c r="L84" s="1223"/>
      <c r="M84" s="1224"/>
      <c r="N84" s="417"/>
      <c r="O84" s="1092" t="s">
        <v>845</v>
      </c>
      <c r="P84" s="1092"/>
      <c r="Q84" s="1092"/>
      <c r="R84" s="1092"/>
      <c r="S84" s="1092"/>
      <c r="T84" s="1092"/>
      <c r="U84" s="1092"/>
      <c r="V84" s="1092"/>
      <c r="W84" s="1092"/>
      <c r="X84" s="1092"/>
      <c r="Y84" s="1092"/>
      <c r="Z84" s="1092"/>
      <c r="AA84" s="1092"/>
      <c r="AB84" s="1092"/>
      <c r="AC84" s="1092"/>
      <c r="AD84" s="1092"/>
      <c r="AE84" s="1092"/>
      <c r="AF84" s="1092"/>
      <c r="AG84" s="1092"/>
      <c r="AH84" s="1092"/>
      <c r="AI84" s="1092"/>
      <c r="AJ84" s="1092"/>
      <c r="AK84" s="1092"/>
      <c r="AL84" s="1092"/>
      <c r="AM84" s="1092"/>
      <c r="AN84" s="1092"/>
      <c r="AO84" s="1092"/>
      <c r="AP84" s="1092"/>
      <c r="AQ84" s="1092"/>
      <c r="AR84" s="1092"/>
      <c r="AS84" s="1092"/>
      <c r="AT84" s="1092"/>
      <c r="AU84" s="1092"/>
      <c r="AV84" s="1092"/>
      <c r="AW84" s="1092"/>
      <c r="AX84" s="1092"/>
      <c r="AY84" s="1092"/>
      <c r="AZ84" s="1092"/>
      <c r="BA84" s="1092"/>
      <c r="BB84" s="1092"/>
      <c r="BC84" s="1092"/>
      <c r="BD84" s="1092"/>
      <c r="BE84" s="1092"/>
      <c r="BF84" s="1092"/>
      <c r="BG84" s="1092"/>
      <c r="BH84" s="1092"/>
      <c r="BI84" s="1092"/>
      <c r="BJ84" s="1092"/>
      <c r="BK84" s="1092"/>
      <c r="BL84" s="1092"/>
      <c r="BM84" s="1092"/>
      <c r="BN84" s="1092"/>
      <c r="BO84" s="1092"/>
      <c r="BP84" s="1092"/>
      <c r="BQ84" s="1092"/>
      <c r="BR84" s="1092"/>
      <c r="BS84" s="1092"/>
      <c r="BT84" s="1092"/>
      <c r="BU84" s="1092"/>
      <c r="BV84" s="1092"/>
      <c r="BW84" s="1092"/>
      <c r="BX84" s="1092"/>
      <c r="BY84" s="1092"/>
      <c r="BZ84" s="1092"/>
      <c r="CA84" s="1092"/>
      <c r="CB84" s="1092"/>
      <c r="CC84" s="1092"/>
      <c r="CD84" s="1092"/>
      <c r="CE84" s="1092"/>
      <c r="CF84" s="1092"/>
      <c r="CG84" s="1092"/>
      <c r="CH84" s="1092"/>
      <c r="CI84" s="1092"/>
      <c r="CJ84" s="1092"/>
      <c r="CK84" s="1092"/>
      <c r="CL84" s="1092"/>
      <c r="CM84" s="1092"/>
      <c r="CN84" s="1092"/>
      <c r="CO84" s="1092"/>
      <c r="CP84" s="1092"/>
      <c r="CQ84" s="1092"/>
      <c r="CR84" s="1092"/>
      <c r="CS84" s="1092"/>
      <c r="CT84" s="1092"/>
      <c r="CU84" s="1092"/>
      <c r="CV84" s="1092"/>
      <c r="CW84" s="1093"/>
      <c r="CX84" s="1222" t="s">
        <v>844</v>
      </c>
      <c r="CY84" s="1223"/>
      <c r="CZ84" s="1223"/>
      <c r="DA84" s="1223"/>
      <c r="DB84" s="1223"/>
      <c r="DC84" s="1223"/>
      <c r="DD84" s="1223"/>
      <c r="DE84" s="1223"/>
      <c r="DF84" s="1223"/>
      <c r="DG84" s="1223"/>
      <c r="DH84" s="1223"/>
      <c r="DI84" s="1224"/>
      <c r="DJ84" s="1037">
        <v>1310210</v>
      </c>
      <c r="DK84" s="1037"/>
      <c r="DL84" s="1037"/>
      <c r="DM84" s="1037"/>
      <c r="DN84" s="1037"/>
      <c r="DO84" s="1037"/>
      <c r="DP84" s="1037"/>
      <c r="DQ84" s="1037"/>
      <c r="DR84" s="1037"/>
      <c r="DS84" s="1037"/>
      <c r="DT84" s="1037"/>
      <c r="DU84" s="1037"/>
      <c r="DV84" s="1037"/>
      <c r="DW84" s="1037"/>
      <c r="DX84" s="1037"/>
      <c r="DY84" s="1036">
        <v>6068</v>
      </c>
      <c r="DZ84" s="1037"/>
      <c r="EA84" s="1037"/>
      <c r="EB84" s="1037"/>
      <c r="EC84" s="1037"/>
      <c r="ED84" s="1037"/>
      <c r="EE84" s="1037"/>
      <c r="EF84" s="1037"/>
      <c r="EG84" s="1037"/>
      <c r="EH84" s="1037"/>
      <c r="EI84" s="1037"/>
      <c r="EJ84" s="1037"/>
      <c r="EK84" s="1037"/>
      <c r="EL84" s="1037"/>
      <c r="EM84" s="1038"/>
      <c r="EN84" s="1037">
        <v>4709</v>
      </c>
      <c r="EO84" s="1037"/>
      <c r="EP84" s="1037"/>
      <c r="EQ84" s="1037"/>
      <c r="ER84" s="1037"/>
      <c r="ES84" s="1037"/>
      <c r="ET84" s="1037"/>
      <c r="EU84" s="1037"/>
      <c r="EV84" s="1037"/>
      <c r="EW84" s="1037"/>
      <c r="EX84" s="1037"/>
      <c r="EY84" s="1037"/>
      <c r="EZ84" s="1037"/>
      <c r="FA84" s="1037"/>
      <c r="FB84" s="1038"/>
    </row>
    <row r="85" spans="1:162">
      <c r="B85" s="1089"/>
      <c r="C85" s="1090"/>
      <c r="D85" s="1090"/>
      <c r="E85" s="1090"/>
      <c r="F85" s="1090"/>
      <c r="G85" s="1090"/>
      <c r="H85" s="1090"/>
      <c r="I85" s="1090"/>
      <c r="J85" s="1090"/>
      <c r="K85" s="1090"/>
      <c r="L85" s="1090"/>
      <c r="M85" s="1091"/>
      <c r="N85" s="426"/>
      <c r="O85" s="1092"/>
      <c r="P85" s="1092"/>
      <c r="Q85" s="1092"/>
      <c r="R85" s="1092"/>
      <c r="S85" s="1092"/>
      <c r="T85" s="1092"/>
      <c r="U85" s="1092"/>
      <c r="V85" s="1092"/>
      <c r="W85" s="1092"/>
      <c r="X85" s="1092"/>
      <c r="Y85" s="1092"/>
      <c r="Z85" s="1092"/>
      <c r="AA85" s="1092"/>
      <c r="AB85" s="1092"/>
      <c r="AC85" s="1092"/>
      <c r="AD85" s="1092"/>
      <c r="AE85" s="1092"/>
      <c r="AF85" s="1092"/>
      <c r="AG85" s="1092"/>
      <c r="AH85" s="1092"/>
      <c r="AI85" s="1092"/>
      <c r="AJ85" s="1092"/>
      <c r="AK85" s="1092"/>
      <c r="AL85" s="1092"/>
      <c r="AM85" s="1092"/>
      <c r="AN85" s="1092"/>
      <c r="AO85" s="1092"/>
      <c r="AP85" s="1092"/>
      <c r="AQ85" s="1092"/>
      <c r="AR85" s="1092"/>
      <c r="AS85" s="1092"/>
      <c r="AT85" s="1092"/>
      <c r="AU85" s="1092"/>
      <c r="AV85" s="1092"/>
      <c r="AW85" s="1092"/>
      <c r="AX85" s="1092"/>
      <c r="AY85" s="1092"/>
      <c r="AZ85" s="1092"/>
      <c r="BA85" s="1092"/>
      <c r="BB85" s="1092"/>
      <c r="BC85" s="1092"/>
      <c r="BD85" s="1092"/>
      <c r="BE85" s="1092"/>
      <c r="BF85" s="1092"/>
      <c r="BG85" s="1092"/>
      <c r="BH85" s="1092"/>
      <c r="BI85" s="1092"/>
      <c r="BJ85" s="1092"/>
      <c r="BK85" s="1092"/>
      <c r="BL85" s="1092"/>
      <c r="BM85" s="1092"/>
      <c r="BN85" s="1092"/>
      <c r="BO85" s="1092"/>
      <c r="BP85" s="1092"/>
      <c r="BQ85" s="1092"/>
      <c r="BR85" s="1092"/>
      <c r="BS85" s="1092"/>
      <c r="BT85" s="1092"/>
      <c r="BU85" s="1092"/>
      <c r="BV85" s="1092"/>
      <c r="BW85" s="1092"/>
      <c r="BX85" s="1092"/>
      <c r="BY85" s="1092"/>
      <c r="BZ85" s="1092"/>
      <c r="CA85" s="1092"/>
      <c r="CB85" s="1092"/>
      <c r="CC85" s="1092"/>
      <c r="CD85" s="1092"/>
      <c r="CE85" s="1092"/>
      <c r="CF85" s="1092"/>
      <c r="CG85" s="1092"/>
      <c r="CH85" s="1092"/>
      <c r="CI85" s="1092"/>
      <c r="CJ85" s="1092"/>
      <c r="CK85" s="1092"/>
      <c r="CL85" s="1092"/>
      <c r="CM85" s="1092"/>
      <c r="CN85" s="1092"/>
      <c r="CO85" s="1092"/>
      <c r="CP85" s="1092"/>
      <c r="CQ85" s="1092"/>
      <c r="CR85" s="1092"/>
      <c r="CS85" s="1092"/>
      <c r="CT85" s="1092"/>
      <c r="CU85" s="1092"/>
      <c r="CV85" s="1092"/>
      <c r="CW85" s="1093"/>
      <c r="CX85" s="1089"/>
      <c r="CY85" s="1090"/>
      <c r="CZ85" s="1090"/>
      <c r="DA85" s="1090"/>
      <c r="DB85" s="1090"/>
      <c r="DC85" s="1090"/>
      <c r="DD85" s="1090"/>
      <c r="DE85" s="1090"/>
      <c r="DF85" s="1090"/>
      <c r="DG85" s="1090"/>
      <c r="DH85" s="1090"/>
      <c r="DI85" s="1091"/>
      <c r="DJ85" s="1042"/>
      <c r="DK85" s="1040"/>
      <c r="DL85" s="1040"/>
      <c r="DM85" s="1040"/>
      <c r="DN85" s="1040"/>
      <c r="DO85" s="1040"/>
      <c r="DP85" s="1040"/>
      <c r="DQ85" s="1040"/>
      <c r="DR85" s="1040"/>
      <c r="DS85" s="1040"/>
      <c r="DT85" s="1040"/>
      <c r="DU85" s="1040"/>
      <c r="DV85" s="1040"/>
      <c r="DW85" s="1040"/>
      <c r="DX85" s="1098"/>
      <c r="DY85" s="1039"/>
      <c r="DZ85" s="1040"/>
      <c r="EA85" s="1040"/>
      <c r="EB85" s="1040"/>
      <c r="EC85" s="1040"/>
      <c r="ED85" s="1040"/>
      <c r="EE85" s="1040"/>
      <c r="EF85" s="1040"/>
      <c r="EG85" s="1040"/>
      <c r="EH85" s="1040"/>
      <c r="EI85" s="1040"/>
      <c r="EJ85" s="1040"/>
      <c r="EK85" s="1040"/>
      <c r="EL85" s="1040"/>
      <c r="EM85" s="1041"/>
      <c r="EN85" s="1042"/>
      <c r="EO85" s="1040"/>
      <c r="EP85" s="1040"/>
      <c r="EQ85" s="1040"/>
      <c r="ER85" s="1040"/>
      <c r="ES85" s="1040"/>
      <c r="ET85" s="1040"/>
      <c r="EU85" s="1040"/>
      <c r="EV85" s="1040"/>
      <c r="EW85" s="1040"/>
      <c r="EX85" s="1040"/>
      <c r="EY85" s="1040"/>
      <c r="EZ85" s="1040"/>
      <c r="FA85" s="1040"/>
      <c r="FB85" s="1041"/>
    </row>
    <row r="86" spans="1:162" s="572" customFormat="1" ht="14.25" customHeight="1" thickBot="1">
      <c r="A86" s="571"/>
      <c r="B86" s="1233"/>
      <c r="C86" s="1234"/>
      <c r="D86" s="1234"/>
      <c r="E86" s="1234"/>
      <c r="F86" s="1234"/>
      <c r="G86" s="1234"/>
      <c r="H86" s="1234"/>
      <c r="I86" s="1234"/>
      <c r="J86" s="1234"/>
      <c r="K86" s="1234"/>
      <c r="L86" s="1234"/>
      <c r="M86" s="1235"/>
      <c r="N86" s="418"/>
      <c r="O86" s="1236" t="s">
        <v>843</v>
      </c>
      <c r="P86" s="1236"/>
      <c r="Q86" s="1236"/>
      <c r="R86" s="1236"/>
      <c r="S86" s="1236"/>
      <c r="T86" s="1236"/>
      <c r="U86" s="1236"/>
      <c r="V86" s="1236"/>
      <c r="W86" s="1236"/>
      <c r="X86" s="1236"/>
      <c r="Y86" s="1236"/>
      <c r="Z86" s="1236"/>
      <c r="AA86" s="1236"/>
      <c r="AB86" s="1236"/>
      <c r="AC86" s="1236"/>
      <c r="AD86" s="1236"/>
      <c r="AE86" s="1236"/>
      <c r="AF86" s="1236"/>
      <c r="AG86" s="1236"/>
      <c r="AH86" s="1236"/>
      <c r="AI86" s="1236"/>
      <c r="AJ86" s="1236"/>
      <c r="AK86" s="1236"/>
      <c r="AL86" s="1236"/>
      <c r="AM86" s="1236"/>
      <c r="AN86" s="1236"/>
      <c r="AO86" s="1236"/>
      <c r="AP86" s="1236"/>
      <c r="AQ86" s="1236"/>
      <c r="AR86" s="1236"/>
      <c r="AS86" s="1236"/>
      <c r="AT86" s="1236"/>
      <c r="AU86" s="1236"/>
      <c r="AV86" s="1236"/>
      <c r="AW86" s="1236"/>
      <c r="AX86" s="1236"/>
      <c r="AY86" s="1236"/>
      <c r="AZ86" s="1236"/>
      <c r="BA86" s="1236"/>
      <c r="BB86" s="1236"/>
      <c r="BC86" s="1236"/>
      <c r="BD86" s="1236"/>
      <c r="BE86" s="1236"/>
      <c r="BF86" s="1236"/>
      <c r="BG86" s="1236"/>
      <c r="BH86" s="1236"/>
      <c r="BI86" s="1236"/>
      <c r="BJ86" s="1236"/>
      <c r="BK86" s="1236"/>
      <c r="BL86" s="1236"/>
      <c r="BM86" s="1236"/>
      <c r="BN86" s="1236"/>
      <c r="BO86" s="1236"/>
      <c r="BP86" s="1236"/>
      <c r="BQ86" s="1236"/>
      <c r="BR86" s="1236"/>
      <c r="BS86" s="1236"/>
      <c r="BT86" s="1236"/>
      <c r="BU86" s="1236"/>
      <c r="BV86" s="1236"/>
      <c r="BW86" s="1236"/>
      <c r="BX86" s="1236"/>
      <c r="BY86" s="1236"/>
      <c r="BZ86" s="1236"/>
      <c r="CA86" s="1236"/>
      <c r="CB86" s="1236"/>
      <c r="CC86" s="1236"/>
      <c r="CD86" s="1236"/>
      <c r="CE86" s="1236"/>
      <c r="CF86" s="1236"/>
      <c r="CG86" s="1236"/>
      <c r="CH86" s="1236"/>
      <c r="CI86" s="1236"/>
      <c r="CJ86" s="1236"/>
      <c r="CK86" s="1236"/>
      <c r="CL86" s="1236"/>
      <c r="CM86" s="1236"/>
      <c r="CN86" s="1236"/>
      <c r="CO86" s="1236"/>
      <c r="CP86" s="1236"/>
      <c r="CQ86" s="1236"/>
      <c r="CR86" s="1236"/>
      <c r="CS86" s="1236"/>
      <c r="CT86" s="1236"/>
      <c r="CU86" s="1236"/>
      <c r="CV86" s="1236"/>
      <c r="CW86" s="1237"/>
      <c r="CX86" s="1238" t="s">
        <v>586</v>
      </c>
      <c r="CY86" s="1239"/>
      <c r="CZ86" s="1239"/>
      <c r="DA86" s="1239"/>
      <c r="DB86" s="1239"/>
      <c r="DC86" s="1239"/>
      <c r="DD86" s="1239"/>
      <c r="DE86" s="1239"/>
      <c r="DF86" s="1239"/>
      <c r="DG86" s="1239"/>
      <c r="DH86" s="1239"/>
      <c r="DI86" s="1240"/>
      <c r="DJ86" s="1230">
        <v>376677</v>
      </c>
      <c r="DK86" s="1228"/>
      <c r="DL86" s="1228"/>
      <c r="DM86" s="1228"/>
      <c r="DN86" s="1228"/>
      <c r="DO86" s="1228"/>
      <c r="DP86" s="1228"/>
      <c r="DQ86" s="1228"/>
      <c r="DR86" s="1228"/>
      <c r="DS86" s="1228"/>
      <c r="DT86" s="1228"/>
      <c r="DU86" s="1228"/>
      <c r="DV86" s="1228"/>
      <c r="DW86" s="1228"/>
      <c r="DX86" s="1241"/>
      <c r="DY86" s="1227">
        <v>377232</v>
      </c>
      <c r="DZ86" s="1228"/>
      <c r="EA86" s="1228"/>
      <c r="EB86" s="1228"/>
      <c r="EC86" s="1228"/>
      <c r="ED86" s="1228"/>
      <c r="EE86" s="1228"/>
      <c r="EF86" s="1228"/>
      <c r="EG86" s="1228"/>
      <c r="EH86" s="1228"/>
      <c r="EI86" s="1228"/>
      <c r="EJ86" s="1228"/>
      <c r="EK86" s="1228"/>
      <c r="EL86" s="1228"/>
      <c r="EM86" s="1229"/>
      <c r="EN86" s="1230">
        <v>324115</v>
      </c>
      <c r="EO86" s="1228"/>
      <c r="EP86" s="1228"/>
      <c r="EQ86" s="1228"/>
      <c r="ER86" s="1228"/>
      <c r="ES86" s="1228"/>
      <c r="ET86" s="1228"/>
      <c r="EU86" s="1228"/>
      <c r="EV86" s="1228"/>
      <c r="EW86" s="1228"/>
      <c r="EX86" s="1228"/>
      <c r="EY86" s="1228"/>
      <c r="EZ86" s="1228"/>
      <c r="FA86" s="1228"/>
      <c r="FB86" s="1229"/>
    </row>
    <row r="87" spans="1:162" ht="13.5" thickBot="1">
      <c r="A87" s="550" t="s">
        <v>1374</v>
      </c>
      <c r="B87" s="1253"/>
      <c r="C87" s="1254"/>
      <c r="D87" s="1254"/>
      <c r="E87" s="1254"/>
      <c r="F87" s="1254"/>
      <c r="G87" s="1254"/>
      <c r="H87" s="1254"/>
      <c r="I87" s="1254"/>
      <c r="J87" s="1254"/>
      <c r="K87" s="1254"/>
      <c r="L87" s="1254"/>
      <c r="M87" s="1255"/>
      <c r="N87" s="414"/>
      <c r="O87" s="1256" t="s">
        <v>842</v>
      </c>
      <c r="P87" s="1256"/>
      <c r="Q87" s="1256"/>
      <c r="R87" s="1256"/>
      <c r="S87" s="1256"/>
      <c r="T87" s="1256"/>
      <c r="U87" s="1256"/>
      <c r="V87" s="1256"/>
      <c r="W87" s="1256"/>
      <c r="X87" s="1256"/>
      <c r="Y87" s="1256"/>
      <c r="Z87" s="1256"/>
      <c r="AA87" s="1256"/>
      <c r="AB87" s="1256"/>
      <c r="AC87" s="1256"/>
      <c r="AD87" s="1256"/>
      <c r="AE87" s="1256"/>
      <c r="AF87" s="1256"/>
      <c r="AG87" s="1256"/>
      <c r="AH87" s="1256"/>
      <c r="AI87" s="1256"/>
      <c r="AJ87" s="1256"/>
      <c r="AK87" s="1256"/>
      <c r="AL87" s="1256"/>
      <c r="AM87" s="1256"/>
      <c r="AN87" s="1256"/>
      <c r="AO87" s="1256"/>
      <c r="AP87" s="1256"/>
      <c r="AQ87" s="1256"/>
      <c r="AR87" s="1256"/>
      <c r="AS87" s="1256"/>
      <c r="AT87" s="1256"/>
      <c r="AU87" s="1256"/>
      <c r="AV87" s="1256"/>
      <c r="AW87" s="1256"/>
      <c r="AX87" s="1256"/>
      <c r="AY87" s="1256"/>
      <c r="AZ87" s="1256"/>
      <c r="BA87" s="1256"/>
      <c r="BB87" s="1256"/>
      <c r="BC87" s="1256"/>
      <c r="BD87" s="1256"/>
      <c r="BE87" s="1256"/>
      <c r="BF87" s="1256"/>
      <c r="BG87" s="1256"/>
      <c r="BH87" s="1256"/>
      <c r="BI87" s="1256"/>
      <c r="BJ87" s="1256"/>
      <c r="BK87" s="1256"/>
      <c r="BL87" s="1256"/>
      <c r="BM87" s="1256"/>
      <c r="BN87" s="1256"/>
      <c r="BO87" s="1256"/>
      <c r="BP87" s="1256"/>
      <c r="BQ87" s="1256"/>
      <c r="BR87" s="1256"/>
      <c r="BS87" s="1256"/>
      <c r="BT87" s="1256"/>
      <c r="BU87" s="1256"/>
      <c r="BV87" s="1256"/>
      <c r="BW87" s="1256"/>
      <c r="BX87" s="1256"/>
      <c r="BY87" s="1256"/>
      <c r="BZ87" s="1256"/>
      <c r="CA87" s="1256"/>
      <c r="CB87" s="1256"/>
      <c r="CC87" s="1256"/>
      <c r="CD87" s="1256"/>
      <c r="CE87" s="1256"/>
      <c r="CF87" s="1256"/>
      <c r="CG87" s="1256"/>
      <c r="CH87" s="1256"/>
      <c r="CI87" s="1256"/>
      <c r="CJ87" s="1256"/>
      <c r="CK87" s="1256"/>
      <c r="CL87" s="1256"/>
      <c r="CM87" s="1256"/>
      <c r="CN87" s="1256"/>
      <c r="CO87" s="1256"/>
      <c r="CP87" s="1256"/>
      <c r="CQ87" s="1256"/>
      <c r="CR87" s="1256"/>
      <c r="CS87" s="1256"/>
      <c r="CT87" s="1256"/>
      <c r="CU87" s="1256"/>
      <c r="CV87" s="1256"/>
      <c r="CW87" s="1256"/>
      <c r="CX87" s="1155" t="s">
        <v>841</v>
      </c>
      <c r="CY87" s="1257"/>
      <c r="CZ87" s="1257"/>
      <c r="DA87" s="1257"/>
      <c r="DB87" s="1257"/>
      <c r="DC87" s="1257"/>
      <c r="DD87" s="1257"/>
      <c r="DE87" s="1257"/>
      <c r="DF87" s="1257"/>
      <c r="DG87" s="1257"/>
      <c r="DH87" s="1257"/>
      <c r="DI87" s="1258"/>
      <c r="DJ87" s="1231">
        <f>DJ50+DJ58+DJ60+DJ76+DJ80+DJ86</f>
        <v>12814064</v>
      </c>
      <c r="DK87" s="1231"/>
      <c r="DL87" s="1231"/>
      <c r="DM87" s="1231"/>
      <c r="DN87" s="1231"/>
      <c r="DO87" s="1231"/>
      <c r="DP87" s="1231"/>
      <c r="DQ87" s="1231"/>
      <c r="DR87" s="1231"/>
      <c r="DS87" s="1231"/>
      <c r="DT87" s="1231"/>
      <c r="DU87" s="1231"/>
      <c r="DV87" s="1231"/>
      <c r="DW87" s="1231"/>
      <c r="DX87" s="1232"/>
      <c r="DY87" s="1231">
        <f>DY50+DY58+DY60+DY76+DY80+DY86</f>
        <v>9383059</v>
      </c>
      <c r="DZ87" s="1231"/>
      <c r="EA87" s="1231"/>
      <c r="EB87" s="1231"/>
      <c r="EC87" s="1231"/>
      <c r="ED87" s="1231"/>
      <c r="EE87" s="1231"/>
      <c r="EF87" s="1231"/>
      <c r="EG87" s="1231"/>
      <c r="EH87" s="1231"/>
      <c r="EI87" s="1231"/>
      <c r="EJ87" s="1231"/>
      <c r="EK87" s="1231"/>
      <c r="EL87" s="1231"/>
      <c r="EM87" s="1232"/>
      <c r="EN87" s="1231">
        <f>EN50+EN58+EN60+EN76+EN80+EN86</f>
        <v>7467217</v>
      </c>
      <c r="EO87" s="1231"/>
      <c r="EP87" s="1231"/>
      <c r="EQ87" s="1231"/>
      <c r="ER87" s="1231"/>
      <c r="ES87" s="1231"/>
      <c r="ET87" s="1231"/>
      <c r="EU87" s="1231"/>
      <c r="EV87" s="1231"/>
      <c r="EW87" s="1231"/>
      <c r="EX87" s="1231"/>
      <c r="EY87" s="1231"/>
      <c r="EZ87" s="1231"/>
      <c r="FA87" s="1231"/>
      <c r="FB87" s="1232"/>
    </row>
    <row r="88" spans="1:162" s="583" customFormat="1" ht="13.5" thickBot="1">
      <c r="A88" s="554"/>
      <c r="B88" s="1247"/>
      <c r="C88" s="1248"/>
      <c r="D88" s="1248"/>
      <c r="E88" s="1248"/>
      <c r="F88" s="1248"/>
      <c r="G88" s="1248"/>
      <c r="H88" s="1248"/>
      <c r="I88" s="1248"/>
      <c r="J88" s="1248"/>
      <c r="K88" s="1248"/>
      <c r="L88" s="1248"/>
      <c r="M88" s="1249"/>
      <c r="N88" s="399"/>
      <c r="O88" s="1242" t="s">
        <v>782</v>
      </c>
      <c r="P88" s="1242"/>
      <c r="Q88" s="1242"/>
      <c r="R88" s="1242"/>
      <c r="S88" s="1242"/>
      <c r="T88" s="1242"/>
      <c r="U88" s="1242"/>
      <c r="V88" s="1242"/>
      <c r="W88" s="1242"/>
      <c r="X88" s="1242"/>
      <c r="Y88" s="1242"/>
      <c r="Z88" s="1242"/>
      <c r="AA88" s="1242"/>
      <c r="AB88" s="1242"/>
      <c r="AC88" s="1242"/>
      <c r="AD88" s="1242"/>
      <c r="AE88" s="1242"/>
      <c r="AF88" s="1242"/>
      <c r="AG88" s="1242"/>
      <c r="AH88" s="1242"/>
      <c r="AI88" s="1242"/>
      <c r="AJ88" s="1242"/>
      <c r="AK88" s="1242"/>
      <c r="AL88" s="1242"/>
      <c r="AM88" s="1242"/>
      <c r="AN88" s="1242"/>
      <c r="AO88" s="1242"/>
      <c r="AP88" s="1242"/>
      <c r="AQ88" s="1242"/>
      <c r="AR88" s="1242"/>
      <c r="AS88" s="1242"/>
      <c r="AT88" s="1242"/>
      <c r="AU88" s="1242"/>
      <c r="AV88" s="1242"/>
      <c r="AW88" s="1242"/>
      <c r="AX88" s="1242"/>
      <c r="AY88" s="1242"/>
      <c r="AZ88" s="1242"/>
      <c r="BA88" s="1242"/>
      <c r="BB88" s="1242"/>
      <c r="BC88" s="1242"/>
      <c r="BD88" s="1242"/>
      <c r="BE88" s="1242"/>
      <c r="BF88" s="1242"/>
      <c r="BG88" s="1242"/>
      <c r="BH88" s="1242"/>
      <c r="BI88" s="1242"/>
      <c r="BJ88" s="1242"/>
      <c r="BK88" s="1242"/>
      <c r="BL88" s="1242"/>
      <c r="BM88" s="1242"/>
      <c r="BN88" s="1242"/>
      <c r="BO88" s="1242"/>
      <c r="BP88" s="1242"/>
      <c r="BQ88" s="1242"/>
      <c r="BR88" s="1242"/>
      <c r="BS88" s="1242"/>
      <c r="BT88" s="1242"/>
      <c r="BU88" s="1242"/>
      <c r="BV88" s="1242"/>
      <c r="BW88" s="1242"/>
      <c r="BX88" s="1242"/>
      <c r="BY88" s="1242"/>
      <c r="BZ88" s="1242"/>
      <c r="CA88" s="1242"/>
      <c r="CB88" s="1242"/>
      <c r="CC88" s="1242"/>
      <c r="CD88" s="1242"/>
      <c r="CE88" s="1242"/>
      <c r="CF88" s="1242"/>
      <c r="CG88" s="1242"/>
      <c r="CH88" s="1242"/>
      <c r="CI88" s="1242"/>
      <c r="CJ88" s="1242"/>
      <c r="CK88" s="1242"/>
      <c r="CL88" s="1242"/>
      <c r="CM88" s="1242"/>
      <c r="CN88" s="1242"/>
      <c r="CO88" s="1242"/>
      <c r="CP88" s="1242"/>
      <c r="CQ88" s="1242"/>
      <c r="CR88" s="1242"/>
      <c r="CS88" s="1242"/>
      <c r="CT88" s="1242"/>
      <c r="CU88" s="1242"/>
      <c r="CV88" s="1242"/>
      <c r="CW88" s="1243"/>
      <c r="CX88" s="1244" t="s">
        <v>840</v>
      </c>
      <c r="CY88" s="1245"/>
      <c r="CZ88" s="1245"/>
      <c r="DA88" s="1245"/>
      <c r="DB88" s="1245"/>
      <c r="DC88" s="1245"/>
      <c r="DD88" s="1245"/>
      <c r="DE88" s="1245"/>
      <c r="DF88" s="1245"/>
      <c r="DG88" s="1245"/>
      <c r="DH88" s="1245"/>
      <c r="DI88" s="1246"/>
      <c r="DJ88" s="1225">
        <f>DJ49+DJ87</f>
        <v>85108203</v>
      </c>
      <c r="DK88" s="1225"/>
      <c r="DL88" s="1225"/>
      <c r="DM88" s="1225"/>
      <c r="DN88" s="1225"/>
      <c r="DO88" s="1225"/>
      <c r="DP88" s="1225"/>
      <c r="DQ88" s="1225"/>
      <c r="DR88" s="1225"/>
      <c r="DS88" s="1225"/>
      <c r="DT88" s="1225"/>
      <c r="DU88" s="1225"/>
      <c r="DV88" s="1225"/>
      <c r="DW88" s="1225"/>
      <c r="DX88" s="1226"/>
      <c r="DY88" s="1225">
        <f>DY49+DY87</f>
        <v>71064290</v>
      </c>
      <c r="DZ88" s="1225"/>
      <c r="EA88" s="1225"/>
      <c r="EB88" s="1225"/>
      <c r="EC88" s="1225"/>
      <c r="ED88" s="1225"/>
      <c r="EE88" s="1225"/>
      <c r="EF88" s="1225"/>
      <c r="EG88" s="1225"/>
      <c r="EH88" s="1225"/>
      <c r="EI88" s="1225"/>
      <c r="EJ88" s="1225"/>
      <c r="EK88" s="1225"/>
      <c r="EL88" s="1225"/>
      <c r="EM88" s="1226"/>
      <c r="EN88" s="1225">
        <f>EN49+EN87</f>
        <v>61089370</v>
      </c>
      <c r="EO88" s="1225"/>
      <c r="EP88" s="1225"/>
      <c r="EQ88" s="1225"/>
      <c r="ER88" s="1225"/>
      <c r="ES88" s="1225"/>
      <c r="ET88" s="1225"/>
      <c r="EU88" s="1225"/>
      <c r="EV88" s="1225"/>
      <c r="EW88" s="1225"/>
      <c r="EX88" s="1225"/>
      <c r="EY88" s="1225"/>
      <c r="EZ88" s="1225"/>
      <c r="FA88" s="1225"/>
      <c r="FB88" s="1226"/>
      <c r="FD88" s="573"/>
      <c r="FE88" s="573"/>
      <c r="FF88" s="573"/>
    </row>
    <row r="89" spans="1:162" s="583" customFormat="1" ht="6" customHeight="1" thickBot="1">
      <c r="A89" s="554"/>
      <c r="B89" s="1250"/>
      <c r="C89" s="1251"/>
      <c r="D89" s="1251"/>
      <c r="E89" s="1251"/>
      <c r="F89" s="1251"/>
      <c r="G89" s="1251"/>
      <c r="H89" s="1251"/>
      <c r="I89" s="1251"/>
      <c r="J89" s="1251"/>
      <c r="K89" s="1251"/>
      <c r="L89" s="1251"/>
      <c r="M89" s="1252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>
      <c r="B90" s="1056" t="s">
        <v>745</v>
      </c>
      <c r="C90" s="1057"/>
      <c r="D90" s="1057"/>
      <c r="E90" s="1057"/>
      <c r="F90" s="1057"/>
      <c r="G90" s="1057"/>
      <c r="H90" s="1057"/>
      <c r="I90" s="1057"/>
      <c r="J90" s="1057"/>
      <c r="K90" s="1057"/>
      <c r="L90" s="1057"/>
      <c r="M90" s="1058"/>
      <c r="N90" s="1065" t="s">
        <v>773</v>
      </c>
      <c r="O90" s="1065"/>
      <c r="P90" s="1065"/>
      <c r="Q90" s="1065"/>
      <c r="R90" s="1065"/>
      <c r="S90" s="1065"/>
      <c r="T90" s="1065"/>
      <c r="U90" s="1065"/>
      <c r="V90" s="1065"/>
      <c r="W90" s="1065"/>
      <c r="X90" s="1065"/>
      <c r="Y90" s="1065"/>
      <c r="Z90" s="1065"/>
      <c r="AA90" s="1065"/>
      <c r="AB90" s="1065"/>
      <c r="AC90" s="1065"/>
      <c r="AD90" s="1065"/>
      <c r="AE90" s="1065"/>
      <c r="AF90" s="1065"/>
      <c r="AG90" s="1065"/>
      <c r="AH90" s="1065"/>
      <c r="AI90" s="1065"/>
      <c r="AJ90" s="1065"/>
      <c r="AK90" s="1065"/>
      <c r="AL90" s="1065"/>
      <c r="AM90" s="1065"/>
      <c r="AN90" s="1065"/>
      <c r="AO90" s="1065"/>
      <c r="AP90" s="1065"/>
      <c r="AQ90" s="1065"/>
      <c r="AR90" s="1065"/>
      <c r="AS90" s="1065"/>
      <c r="AT90" s="1065"/>
      <c r="AU90" s="1065"/>
      <c r="AV90" s="1065"/>
      <c r="AW90" s="1065"/>
      <c r="AX90" s="1065"/>
      <c r="AY90" s="1065"/>
      <c r="AZ90" s="1065"/>
      <c r="BA90" s="1065"/>
      <c r="BB90" s="1065"/>
      <c r="BC90" s="1065"/>
      <c r="BD90" s="1065"/>
      <c r="BE90" s="1065"/>
      <c r="BF90" s="1065"/>
      <c r="BG90" s="1065"/>
      <c r="BH90" s="1065"/>
      <c r="BI90" s="1065"/>
      <c r="BJ90" s="1065"/>
      <c r="BK90" s="1065"/>
      <c r="BL90" s="1065"/>
      <c r="BM90" s="1065"/>
      <c r="BN90" s="1065"/>
      <c r="BO90" s="1065"/>
      <c r="BP90" s="1065"/>
      <c r="BQ90" s="1065"/>
      <c r="BR90" s="1065"/>
      <c r="BS90" s="1065"/>
      <c r="BT90" s="1065"/>
      <c r="BU90" s="1065"/>
      <c r="BV90" s="1065"/>
      <c r="BW90" s="1065"/>
      <c r="BX90" s="1065"/>
      <c r="BY90" s="1065"/>
      <c r="BZ90" s="1065"/>
      <c r="CA90" s="1065"/>
      <c r="CB90" s="1065"/>
      <c r="CC90" s="1065"/>
      <c r="CD90" s="1065"/>
      <c r="CE90" s="1065"/>
      <c r="CF90" s="1065"/>
      <c r="CG90" s="1065"/>
      <c r="CH90" s="1065"/>
      <c r="CI90" s="1065"/>
      <c r="CJ90" s="1065"/>
      <c r="CK90" s="1065"/>
      <c r="CL90" s="1065"/>
      <c r="CM90" s="1065"/>
      <c r="CN90" s="1065"/>
      <c r="CO90" s="1065"/>
      <c r="CP90" s="1065"/>
      <c r="CQ90" s="1065"/>
      <c r="CR90" s="1065"/>
      <c r="CS90" s="1065"/>
      <c r="CT90" s="1065"/>
      <c r="CU90" s="1065"/>
      <c r="CV90" s="1065"/>
      <c r="CW90" s="1065"/>
      <c r="CX90" s="1056" t="s">
        <v>839</v>
      </c>
      <c r="CY90" s="1057"/>
      <c r="CZ90" s="1057"/>
      <c r="DA90" s="1057"/>
      <c r="DB90" s="1057"/>
      <c r="DC90" s="1057"/>
      <c r="DD90" s="1057"/>
      <c r="DE90" s="1057"/>
      <c r="DF90" s="1057"/>
      <c r="DG90" s="1057"/>
      <c r="DH90" s="1057"/>
      <c r="DI90" s="1058"/>
      <c r="DJ90" s="1086" t="s">
        <v>628</v>
      </c>
      <c r="DK90" s="1087"/>
      <c r="DL90" s="1087"/>
      <c r="DM90" s="1087"/>
      <c r="DN90" s="1087"/>
      <c r="DO90" s="1087"/>
      <c r="DP90" s="1087"/>
      <c r="DQ90" s="1087"/>
      <c r="DR90" s="1087"/>
      <c r="DS90" s="1087"/>
      <c r="DT90" s="1087"/>
      <c r="DU90" s="1087"/>
      <c r="DV90" s="1087"/>
      <c r="DW90" s="1087"/>
      <c r="DX90" s="566"/>
      <c r="DY90" s="1032" t="s">
        <v>629</v>
      </c>
      <c r="DZ90" s="1033"/>
      <c r="EA90" s="1033"/>
      <c r="EB90" s="1033"/>
      <c r="EC90" s="1033"/>
      <c r="ED90" s="1033"/>
      <c r="EE90" s="1033"/>
      <c r="EF90" s="1033"/>
      <c r="EG90" s="1033"/>
      <c r="EH90" s="1033"/>
      <c r="EI90" s="1033"/>
      <c r="EJ90" s="1033"/>
      <c r="EK90" s="1033"/>
      <c r="EL90" s="1033"/>
      <c r="EM90" s="1034"/>
      <c r="EN90" s="1032" t="s">
        <v>628</v>
      </c>
      <c r="EO90" s="1033"/>
      <c r="EP90" s="1033"/>
      <c r="EQ90" s="1033"/>
      <c r="ER90" s="1033"/>
      <c r="ES90" s="1033"/>
      <c r="ET90" s="1033"/>
      <c r="EU90" s="1033"/>
      <c r="EV90" s="1033"/>
      <c r="EW90" s="1033"/>
      <c r="EX90" s="1033"/>
      <c r="EY90" s="1033"/>
      <c r="EZ90" s="1033"/>
      <c r="FA90" s="1033"/>
      <c r="FB90" s="1034"/>
    </row>
    <row r="91" spans="1:162">
      <c r="B91" s="1059"/>
      <c r="C91" s="1060"/>
      <c r="D91" s="1060"/>
      <c r="E91" s="1060"/>
      <c r="F91" s="1060"/>
      <c r="G91" s="1060"/>
      <c r="H91" s="1060"/>
      <c r="I91" s="1060"/>
      <c r="J91" s="1060"/>
      <c r="K91" s="1060"/>
      <c r="L91" s="1060"/>
      <c r="M91" s="1061"/>
      <c r="N91" s="1066"/>
      <c r="O91" s="1066"/>
      <c r="P91" s="1066"/>
      <c r="Q91" s="1066"/>
      <c r="R91" s="1066"/>
      <c r="S91" s="1066"/>
      <c r="T91" s="1066"/>
      <c r="U91" s="1066"/>
      <c r="V91" s="1066"/>
      <c r="W91" s="1066"/>
      <c r="X91" s="1066"/>
      <c r="Y91" s="1066"/>
      <c r="Z91" s="1066"/>
      <c r="AA91" s="1066"/>
      <c r="AB91" s="1066"/>
      <c r="AC91" s="1066"/>
      <c r="AD91" s="1066"/>
      <c r="AE91" s="1066"/>
      <c r="AF91" s="1066"/>
      <c r="AG91" s="1066"/>
      <c r="AH91" s="1066"/>
      <c r="AI91" s="1066"/>
      <c r="AJ91" s="1066"/>
      <c r="AK91" s="1066"/>
      <c r="AL91" s="1066"/>
      <c r="AM91" s="1066"/>
      <c r="AN91" s="1066"/>
      <c r="AO91" s="1066"/>
      <c r="AP91" s="1066"/>
      <c r="AQ91" s="1066"/>
      <c r="AR91" s="1066"/>
      <c r="AS91" s="1066"/>
      <c r="AT91" s="1066"/>
      <c r="AU91" s="1066"/>
      <c r="AV91" s="1066"/>
      <c r="AW91" s="1066"/>
      <c r="AX91" s="1066"/>
      <c r="AY91" s="1066"/>
      <c r="AZ91" s="1066"/>
      <c r="BA91" s="1066"/>
      <c r="BB91" s="1066"/>
      <c r="BC91" s="1066"/>
      <c r="BD91" s="1066"/>
      <c r="BE91" s="1066"/>
      <c r="BF91" s="1066"/>
      <c r="BG91" s="1066"/>
      <c r="BH91" s="1066"/>
      <c r="BI91" s="1066"/>
      <c r="BJ91" s="1066"/>
      <c r="BK91" s="1066"/>
      <c r="BL91" s="1066"/>
      <c r="BM91" s="1066"/>
      <c r="BN91" s="1066"/>
      <c r="BO91" s="1066"/>
      <c r="BP91" s="1066"/>
      <c r="BQ91" s="1066"/>
      <c r="BR91" s="1066"/>
      <c r="BS91" s="1066"/>
      <c r="BT91" s="1066"/>
      <c r="BU91" s="1066"/>
      <c r="BV91" s="1066"/>
      <c r="BW91" s="1066"/>
      <c r="BX91" s="1066"/>
      <c r="BY91" s="1066"/>
      <c r="BZ91" s="1066"/>
      <c r="CA91" s="1066"/>
      <c r="CB91" s="1066"/>
      <c r="CC91" s="1066"/>
      <c r="CD91" s="1066"/>
      <c r="CE91" s="1066"/>
      <c r="CF91" s="1066"/>
      <c r="CG91" s="1066"/>
      <c r="CH91" s="1066"/>
      <c r="CI91" s="1066"/>
      <c r="CJ91" s="1066"/>
      <c r="CK91" s="1066"/>
      <c r="CL91" s="1066"/>
      <c r="CM91" s="1066"/>
      <c r="CN91" s="1066"/>
      <c r="CO91" s="1066"/>
      <c r="CP91" s="1066"/>
      <c r="CQ91" s="1066"/>
      <c r="CR91" s="1066"/>
      <c r="CS91" s="1066"/>
      <c r="CT91" s="1066"/>
      <c r="CU91" s="1066"/>
      <c r="CV91" s="1066"/>
      <c r="CW91" s="1066"/>
      <c r="CX91" s="1059"/>
      <c r="CY91" s="1060"/>
      <c r="CZ91" s="1060"/>
      <c r="DA91" s="1060"/>
      <c r="DB91" s="1060"/>
      <c r="DC91" s="1060"/>
      <c r="DD91" s="1060"/>
      <c r="DE91" s="1060"/>
      <c r="DF91" s="1060"/>
      <c r="DG91" s="1060"/>
      <c r="DH91" s="1060"/>
      <c r="DI91" s="1061"/>
      <c r="DJ91" s="1068">
        <v>20</v>
      </c>
      <c r="DK91" s="1069"/>
      <c r="DL91" s="1069"/>
      <c r="DM91" s="1069"/>
      <c r="DN91" s="1069"/>
      <c r="DO91" s="1069"/>
      <c r="DP91" s="1035" t="s">
        <v>1350</v>
      </c>
      <c r="DQ91" s="1035"/>
      <c r="DR91" s="1035"/>
      <c r="DS91" s="1035"/>
      <c r="DT91" s="568" t="s">
        <v>175</v>
      </c>
      <c r="DU91" s="568"/>
      <c r="DV91" s="568"/>
      <c r="DW91" s="568"/>
      <c r="DX91" s="569"/>
      <c r="DY91" s="1068">
        <v>20</v>
      </c>
      <c r="DZ91" s="1069"/>
      <c r="EA91" s="1069"/>
      <c r="EB91" s="1069"/>
      <c r="EC91" s="1069"/>
      <c r="ED91" s="1069"/>
      <c r="EE91" s="1035" t="s">
        <v>1351</v>
      </c>
      <c r="EF91" s="1035"/>
      <c r="EG91" s="1035"/>
      <c r="EH91" s="1035"/>
      <c r="EI91" s="568" t="s">
        <v>175</v>
      </c>
      <c r="EJ91" s="568"/>
      <c r="EK91" s="568"/>
      <c r="EL91" s="568"/>
      <c r="EM91" s="569"/>
      <c r="EN91" s="1068">
        <v>20</v>
      </c>
      <c r="EO91" s="1069"/>
      <c r="EP91" s="1069"/>
      <c r="EQ91" s="1069"/>
      <c r="ER91" s="1069"/>
      <c r="ES91" s="1069"/>
      <c r="ET91" s="1035" t="s">
        <v>1352</v>
      </c>
      <c r="EU91" s="1035"/>
      <c r="EV91" s="1035"/>
      <c r="EW91" s="1035"/>
      <c r="EX91" s="568" t="s">
        <v>175</v>
      </c>
      <c r="EY91" s="568"/>
      <c r="EZ91" s="568"/>
      <c r="FA91" s="568"/>
      <c r="FB91" s="569"/>
    </row>
    <row r="92" spans="1:162" ht="13.5" thickBot="1">
      <c r="B92" s="1062"/>
      <c r="C92" s="1063"/>
      <c r="D92" s="1063"/>
      <c r="E92" s="1063"/>
      <c r="F92" s="1063"/>
      <c r="G92" s="1063"/>
      <c r="H92" s="1063"/>
      <c r="I92" s="1063"/>
      <c r="J92" s="1063"/>
      <c r="K92" s="1063"/>
      <c r="L92" s="1063"/>
      <c r="M92" s="1064"/>
      <c r="N92" s="1067"/>
      <c r="O92" s="1067"/>
      <c r="P92" s="1067"/>
      <c r="Q92" s="1067"/>
      <c r="R92" s="1067"/>
      <c r="S92" s="1067"/>
      <c r="T92" s="1067"/>
      <c r="U92" s="1067"/>
      <c r="V92" s="1067"/>
      <c r="W92" s="1067"/>
      <c r="X92" s="1067"/>
      <c r="Y92" s="1067"/>
      <c r="Z92" s="1067"/>
      <c r="AA92" s="1067"/>
      <c r="AB92" s="1067"/>
      <c r="AC92" s="1067"/>
      <c r="AD92" s="1067"/>
      <c r="AE92" s="1067"/>
      <c r="AF92" s="1067"/>
      <c r="AG92" s="1067"/>
      <c r="AH92" s="1067"/>
      <c r="AI92" s="1067"/>
      <c r="AJ92" s="1067"/>
      <c r="AK92" s="1067"/>
      <c r="AL92" s="1067"/>
      <c r="AM92" s="1067"/>
      <c r="AN92" s="1067"/>
      <c r="AO92" s="1067"/>
      <c r="AP92" s="1067"/>
      <c r="AQ92" s="1067"/>
      <c r="AR92" s="1067"/>
      <c r="AS92" s="1067"/>
      <c r="AT92" s="1067"/>
      <c r="AU92" s="1067"/>
      <c r="AV92" s="1067"/>
      <c r="AW92" s="1067"/>
      <c r="AX92" s="1067"/>
      <c r="AY92" s="1067"/>
      <c r="AZ92" s="1067"/>
      <c r="BA92" s="1067"/>
      <c r="BB92" s="1067"/>
      <c r="BC92" s="1067"/>
      <c r="BD92" s="1067"/>
      <c r="BE92" s="1067"/>
      <c r="BF92" s="1067"/>
      <c r="BG92" s="1067"/>
      <c r="BH92" s="1067"/>
      <c r="BI92" s="1067"/>
      <c r="BJ92" s="1067"/>
      <c r="BK92" s="1067"/>
      <c r="BL92" s="1067"/>
      <c r="BM92" s="1067"/>
      <c r="BN92" s="1067"/>
      <c r="BO92" s="1067"/>
      <c r="BP92" s="1067"/>
      <c r="BQ92" s="1067"/>
      <c r="BR92" s="1067"/>
      <c r="BS92" s="1067"/>
      <c r="BT92" s="1067"/>
      <c r="BU92" s="1067"/>
      <c r="BV92" s="1067"/>
      <c r="BW92" s="1067"/>
      <c r="BX92" s="1067"/>
      <c r="BY92" s="1067"/>
      <c r="BZ92" s="1067"/>
      <c r="CA92" s="1067"/>
      <c r="CB92" s="1067"/>
      <c r="CC92" s="1067"/>
      <c r="CD92" s="1067"/>
      <c r="CE92" s="1067"/>
      <c r="CF92" s="1067"/>
      <c r="CG92" s="1067"/>
      <c r="CH92" s="1067"/>
      <c r="CI92" s="1067"/>
      <c r="CJ92" s="1067"/>
      <c r="CK92" s="1067"/>
      <c r="CL92" s="1067"/>
      <c r="CM92" s="1067"/>
      <c r="CN92" s="1067"/>
      <c r="CO92" s="1067"/>
      <c r="CP92" s="1067"/>
      <c r="CQ92" s="1067"/>
      <c r="CR92" s="1067"/>
      <c r="CS92" s="1067"/>
      <c r="CT92" s="1067"/>
      <c r="CU92" s="1067"/>
      <c r="CV92" s="1067"/>
      <c r="CW92" s="1067"/>
      <c r="CX92" s="1062"/>
      <c r="CY92" s="1063"/>
      <c r="CZ92" s="1063"/>
      <c r="DA92" s="1063"/>
      <c r="DB92" s="1063"/>
      <c r="DC92" s="1063"/>
      <c r="DD92" s="1063"/>
      <c r="DE92" s="1063"/>
      <c r="DF92" s="1063"/>
      <c r="DG92" s="1063"/>
      <c r="DH92" s="1063"/>
      <c r="DI92" s="1064"/>
      <c r="DJ92" s="1081" t="s">
        <v>435</v>
      </c>
      <c r="DK92" s="1082"/>
      <c r="DL92" s="1082"/>
      <c r="DM92" s="1082"/>
      <c r="DN92" s="1082"/>
      <c r="DO92" s="1082"/>
      <c r="DP92" s="1082"/>
      <c r="DQ92" s="1082"/>
      <c r="DR92" s="1082"/>
      <c r="DS92" s="1082"/>
      <c r="DT92" s="1082"/>
      <c r="DU92" s="1082"/>
      <c r="DV92" s="1082"/>
      <c r="DW92" s="1082"/>
      <c r="DX92" s="1083"/>
      <c r="DY92" s="1081" t="s">
        <v>436</v>
      </c>
      <c r="DZ92" s="1082"/>
      <c r="EA92" s="1082"/>
      <c r="EB92" s="1082"/>
      <c r="EC92" s="1082"/>
      <c r="ED92" s="1082"/>
      <c r="EE92" s="1082"/>
      <c r="EF92" s="1082"/>
      <c r="EG92" s="1082"/>
      <c r="EH92" s="1082"/>
      <c r="EI92" s="1082"/>
      <c r="EJ92" s="1082"/>
      <c r="EK92" s="1082"/>
      <c r="EL92" s="1082"/>
      <c r="EM92" s="1083"/>
      <c r="EN92" s="1081" t="s">
        <v>438</v>
      </c>
      <c r="EO92" s="1082"/>
      <c r="EP92" s="1082"/>
      <c r="EQ92" s="1082"/>
      <c r="ER92" s="1082"/>
      <c r="ES92" s="1082"/>
      <c r="ET92" s="1082"/>
      <c r="EU92" s="1082"/>
      <c r="EV92" s="1082"/>
      <c r="EW92" s="1082"/>
      <c r="EX92" s="1082"/>
      <c r="EY92" s="1082"/>
      <c r="EZ92" s="1082"/>
      <c r="FA92" s="1082"/>
      <c r="FB92" s="1083"/>
    </row>
    <row r="93" spans="1:162" ht="15" customHeight="1">
      <c r="B93" s="1264"/>
      <c r="C93" s="1265"/>
      <c r="D93" s="1265"/>
      <c r="E93" s="1265"/>
      <c r="F93" s="1265"/>
      <c r="G93" s="1265"/>
      <c r="H93" s="1265"/>
      <c r="I93" s="1265"/>
      <c r="J93" s="1265"/>
      <c r="K93" s="1265"/>
      <c r="L93" s="1265"/>
      <c r="M93" s="1266"/>
      <c r="N93" s="1262" t="s">
        <v>838</v>
      </c>
      <c r="O93" s="1263"/>
      <c r="P93" s="1263"/>
      <c r="Q93" s="1263"/>
      <c r="R93" s="1263"/>
      <c r="S93" s="1263"/>
      <c r="T93" s="1263"/>
      <c r="U93" s="1263"/>
      <c r="V93" s="1263"/>
      <c r="W93" s="1263"/>
      <c r="X93" s="1263"/>
      <c r="Y93" s="1263"/>
      <c r="Z93" s="1263"/>
      <c r="AA93" s="1263"/>
      <c r="AB93" s="1263"/>
      <c r="AC93" s="1263"/>
      <c r="AD93" s="1263"/>
      <c r="AE93" s="1263"/>
      <c r="AF93" s="1263"/>
      <c r="AG93" s="1263"/>
      <c r="AH93" s="1263"/>
      <c r="AI93" s="1263"/>
      <c r="AJ93" s="1263"/>
      <c r="AK93" s="1263"/>
      <c r="AL93" s="1263"/>
      <c r="AM93" s="1263"/>
      <c r="AN93" s="1263"/>
      <c r="AO93" s="1263"/>
      <c r="AP93" s="1263"/>
      <c r="AQ93" s="1263"/>
      <c r="AR93" s="1263"/>
      <c r="AS93" s="1263"/>
      <c r="AT93" s="1263"/>
      <c r="AU93" s="1263"/>
      <c r="AV93" s="1263"/>
      <c r="AW93" s="1263"/>
      <c r="AX93" s="1263"/>
      <c r="AY93" s="1263"/>
      <c r="AZ93" s="1263"/>
      <c r="BA93" s="1263"/>
      <c r="BB93" s="1263"/>
      <c r="BC93" s="1263"/>
      <c r="BD93" s="1263"/>
      <c r="BE93" s="1263"/>
      <c r="BF93" s="1263"/>
      <c r="BG93" s="1263"/>
      <c r="BH93" s="1263"/>
      <c r="BI93" s="1263"/>
      <c r="BJ93" s="1263"/>
      <c r="BK93" s="1263"/>
      <c r="BL93" s="1263"/>
      <c r="BM93" s="1263"/>
      <c r="BN93" s="1263"/>
      <c r="BO93" s="1263"/>
      <c r="BP93" s="1263"/>
      <c r="BQ93" s="1263"/>
      <c r="BR93" s="1263"/>
      <c r="BS93" s="1263"/>
      <c r="BT93" s="1263"/>
      <c r="BU93" s="1263"/>
      <c r="BV93" s="1263"/>
      <c r="BW93" s="1263"/>
      <c r="BX93" s="1263"/>
      <c r="BY93" s="1263"/>
      <c r="BZ93" s="1263"/>
      <c r="CA93" s="1263"/>
      <c r="CB93" s="1263"/>
      <c r="CC93" s="1263"/>
      <c r="CD93" s="1263"/>
      <c r="CE93" s="1263"/>
      <c r="CF93" s="1263"/>
      <c r="CG93" s="1263"/>
      <c r="CH93" s="1263"/>
      <c r="CI93" s="1263"/>
      <c r="CJ93" s="1263"/>
      <c r="CK93" s="1263"/>
      <c r="CL93" s="1263"/>
      <c r="CM93" s="1263"/>
      <c r="CN93" s="1263"/>
      <c r="CO93" s="1263"/>
      <c r="CP93" s="1263"/>
      <c r="CQ93" s="1263"/>
      <c r="CR93" s="1263"/>
      <c r="CS93" s="1263"/>
      <c r="CT93" s="1263"/>
      <c r="CU93" s="1263"/>
      <c r="CV93" s="1263"/>
      <c r="CW93" s="1263"/>
      <c r="CX93" s="1267" t="s">
        <v>837</v>
      </c>
      <c r="CY93" s="1268"/>
      <c r="CZ93" s="1268"/>
      <c r="DA93" s="1268"/>
      <c r="DB93" s="1268"/>
      <c r="DC93" s="1268"/>
      <c r="DD93" s="1268"/>
      <c r="DE93" s="1268"/>
      <c r="DF93" s="1268"/>
      <c r="DG93" s="1268"/>
      <c r="DH93" s="1268"/>
      <c r="DI93" s="1269"/>
      <c r="DJ93" s="1023"/>
      <c r="DK93" s="1024"/>
      <c r="DL93" s="1024"/>
      <c r="DM93" s="1024"/>
      <c r="DN93" s="1024"/>
      <c r="DO93" s="1024"/>
      <c r="DP93" s="1024"/>
      <c r="DQ93" s="1024"/>
      <c r="DR93" s="1024"/>
      <c r="DS93" s="1024"/>
      <c r="DT93" s="1024"/>
      <c r="DU93" s="1024"/>
      <c r="DV93" s="1024"/>
      <c r="DW93" s="1024"/>
      <c r="DX93" s="1025"/>
      <c r="DY93" s="1023"/>
      <c r="DZ93" s="1024"/>
      <c r="EA93" s="1024"/>
      <c r="EB93" s="1024"/>
      <c r="EC93" s="1024"/>
      <c r="ED93" s="1024"/>
      <c r="EE93" s="1024"/>
      <c r="EF93" s="1024"/>
      <c r="EG93" s="1024"/>
      <c r="EH93" s="1024"/>
      <c r="EI93" s="1024"/>
      <c r="EJ93" s="1024"/>
      <c r="EK93" s="1024"/>
      <c r="EL93" s="1024"/>
      <c r="EM93" s="1025"/>
      <c r="EN93" s="1023"/>
      <c r="EO93" s="1024"/>
      <c r="EP93" s="1024"/>
      <c r="EQ93" s="1024"/>
      <c r="ER93" s="1024"/>
      <c r="ES93" s="1024"/>
      <c r="ET93" s="1024"/>
      <c r="EU93" s="1024"/>
      <c r="EV93" s="1024"/>
      <c r="EW93" s="1024"/>
      <c r="EX93" s="1024"/>
      <c r="EY93" s="1024"/>
      <c r="EZ93" s="1024"/>
      <c r="FA93" s="1024"/>
      <c r="FB93" s="1025"/>
    </row>
    <row r="94" spans="1:162" ht="14.25" customHeight="1">
      <c r="A94" s="550" t="s">
        <v>1373</v>
      </c>
      <c r="B94" s="1259"/>
      <c r="C94" s="1260"/>
      <c r="D94" s="1260"/>
      <c r="E94" s="1260"/>
      <c r="F94" s="1260"/>
      <c r="G94" s="1260"/>
      <c r="H94" s="1260"/>
      <c r="I94" s="1260"/>
      <c r="J94" s="1260"/>
      <c r="K94" s="1260"/>
      <c r="L94" s="1260"/>
      <c r="M94" s="1261"/>
      <c r="N94" s="1262" t="s">
        <v>836</v>
      </c>
      <c r="O94" s="1263"/>
      <c r="P94" s="1263"/>
      <c r="Q94" s="1263"/>
      <c r="R94" s="1263"/>
      <c r="S94" s="1263"/>
      <c r="T94" s="1263"/>
      <c r="U94" s="1263"/>
      <c r="V94" s="1263"/>
      <c r="W94" s="1263"/>
      <c r="X94" s="1263"/>
      <c r="Y94" s="1263"/>
      <c r="Z94" s="1263"/>
      <c r="AA94" s="1263"/>
      <c r="AB94" s="1263"/>
      <c r="AC94" s="1263"/>
      <c r="AD94" s="1263"/>
      <c r="AE94" s="1263"/>
      <c r="AF94" s="1263"/>
      <c r="AG94" s="1263"/>
      <c r="AH94" s="1263"/>
      <c r="AI94" s="1263"/>
      <c r="AJ94" s="1263"/>
      <c r="AK94" s="1263"/>
      <c r="AL94" s="1263"/>
      <c r="AM94" s="1263"/>
      <c r="AN94" s="1263"/>
      <c r="AO94" s="1263"/>
      <c r="AP94" s="1263"/>
      <c r="AQ94" s="1263"/>
      <c r="AR94" s="1263"/>
      <c r="AS94" s="1263"/>
      <c r="AT94" s="1263"/>
      <c r="AU94" s="1263"/>
      <c r="AV94" s="1263"/>
      <c r="AW94" s="1263"/>
      <c r="AX94" s="1263"/>
      <c r="AY94" s="1263"/>
      <c r="AZ94" s="1263"/>
      <c r="BA94" s="1263"/>
      <c r="BB94" s="1263"/>
      <c r="BC94" s="1263"/>
      <c r="BD94" s="1263"/>
      <c r="BE94" s="1263"/>
      <c r="BF94" s="1263"/>
      <c r="BG94" s="1263"/>
      <c r="BH94" s="1263"/>
      <c r="BI94" s="1263"/>
      <c r="BJ94" s="1263"/>
      <c r="BK94" s="1263"/>
      <c r="BL94" s="1263"/>
      <c r="BM94" s="1263"/>
      <c r="BN94" s="1263"/>
      <c r="BO94" s="1263"/>
      <c r="BP94" s="1263"/>
      <c r="BQ94" s="1263"/>
      <c r="BR94" s="1263"/>
      <c r="BS94" s="1263"/>
      <c r="BT94" s="1263"/>
      <c r="BU94" s="1263"/>
      <c r="BV94" s="1263"/>
      <c r="BW94" s="1263"/>
      <c r="BX94" s="1263"/>
      <c r="BY94" s="1263"/>
      <c r="BZ94" s="1263"/>
      <c r="CA94" s="1263"/>
      <c r="CB94" s="1263"/>
      <c r="CC94" s="1263"/>
      <c r="CD94" s="1263"/>
      <c r="CE94" s="1263"/>
      <c r="CF94" s="1263"/>
      <c r="CG94" s="1263"/>
      <c r="CH94" s="1263"/>
      <c r="CI94" s="1263"/>
      <c r="CJ94" s="1263"/>
      <c r="CK94" s="1263"/>
      <c r="CL94" s="1263"/>
      <c r="CM94" s="1263"/>
      <c r="CN94" s="1263"/>
      <c r="CO94" s="1263"/>
      <c r="CP94" s="1263"/>
      <c r="CQ94" s="1263"/>
      <c r="CR94" s="1263"/>
      <c r="CS94" s="1263"/>
      <c r="CT94" s="1263"/>
      <c r="CU94" s="1263"/>
      <c r="CV94" s="1263"/>
      <c r="CW94" s="1263"/>
      <c r="CX94" s="1270"/>
      <c r="CY94" s="1271"/>
      <c r="CZ94" s="1271"/>
      <c r="DA94" s="1271"/>
      <c r="DB94" s="1271"/>
      <c r="DC94" s="1271"/>
      <c r="DD94" s="1271"/>
      <c r="DE94" s="1271"/>
      <c r="DF94" s="1271"/>
      <c r="DG94" s="1271"/>
      <c r="DH94" s="1271"/>
      <c r="DI94" s="1272"/>
      <c r="DJ94" s="1026"/>
      <c r="DK94" s="1027"/>
      <c r="DL94" s="1027"/>
      <c r="DM94" s="1027"/>
      <c r="DN94" s="1027"/>
      <c r="DO94" s="1027"/>
      <c r="DP94" s="1027"/>
      <c r="DQ94" s="1027"/>
      <c r="DR94" s="1027"/>
      <c r="DS94" s="1027"/>
      <c r="DT94" s="1027"/>
      <c r="DU94" s="1027"/>
      <c r="DV94" s="1027"/>
      <c r="DW94" s="1027"/>
      <c r="DX94" s="1028"/>
      <c r="DY94" s="1026"/>
      <c r="DZ94" s="1027"/>
      <c r="EA94" s="1027"/>
      <c r="EB94" s="1027"/>
      <c r="EC94" s="1027"/>
      <c r="ED94" s="1027"/>
      <c r="EE94" s="1027"/>
      <c r="EF94" s="1027"/>
      <c r="EG94" s="1027"/>
      <c r="EH94" s="1027"/>
      <c r="EI94" s="1027"/>
      <c r="EJ94" s="1027"/>
      <c r="EK94" s="1027"/>
      <c r="EL94" s="1027"/>
      <c r="EM94" s="1028"/>
      <c r="EN94" s="1026"/>
      <c r="EO94" s="1027"/>
      <c r="EP94" s="1027"/>
      <c r="EQ94" s="1027"/>
      <c r="ER94" s="1027"/>
      <c r="ES94" s="1027"/>
      <c r="ET94" s="1027"/>
      <c r="EU94" s="1027"/>
      <c r="EV94" s="1027"/>
      <c r="EW94" s="1027"/>
      <c r="EX94" s="1027"/>
      <c r="EY94" s="1027"/>
      <c r="EZ94" s="1027"/>
      <c r="FA94" s="1027"/>
      <c r="FB94" s="1028"/>
    </row>
    <row r="95" spans="1:162" ht="27.75" customHeight="1">
      <c r="B95" s="1259" t="s">
        <v>826</v>
      </c>
      <c r="C95" s="1260"/>
      <c r="D95" s="1260"/>
      <c r="E95" s="1260"/>
      <c r="F95" s="1260"/>
      <c r="G95" s="1260"/>
      <c r="H95" s="1260"/>
      <c r="I95" s="1260"/>
      <c r="J95" s="1260"/>
      <c r="K95" s="1260"/>
      <c r="L95" s="1260"/>
      <c r="M95" s="1261"/>
      <c r="N95" s="1273" t="s">
        <v>835</v>
      </c>
      <c r="O95" s="1274"/>
      <c r="P95" s="1274"/>
      <c r="Q95" s="1274"/>
      <c r="R95" s="1274"/>
      <c r="S95" s="1274"/>
      <c r="T95" s="1274"/>
      <c r="U95" s="1274"/>
      <c r="V95" s="1274"/>
      <c r="W95" s="1274"/>
      <c r="X95" s="1274"/>
      <c r="Y95" s="1274"/>
      <c r="Z95" s="1274"/>
      <c r="AA95" s="1274"/>
      <c r="AB95" s="1274"/>
      <c r="AC95" s="1274"/>
      <c r="AD95" s="1274"/>
      <c r="AE95" s="1274"/>
      <c r="AF95" s="1274"/>
      <c r="AG95" s="1274"/>
      <c r="AH95" s="1274"/>
      <c r="AI95" s="1274"/>
      <c r="AJ95" s="1274"/>
      <c r="AK95" s="1274"/>
      <c r="AL95" s="1274"/>
      <c r="AM95" s="1274"/>
      <c r="AN95" s="1274"/>
      <c r="AO95" s="1274"/>
      <c r="AP95" s="1274"/>
      <c r="AQ95" s="1274"/>
      <c r="AR95" s="1274"/>
      <c r="AS95" s="1274"/>
      <c r="AT95" s="1274"/>
      <c r="AU95" s="1274"/>
      <c r="AV95" s="1274"/>
      <c r="AW95" s="1274"/>
      <c r="AX95" s="1274"/>
      <c r="AY95" s="1274"/>
      <c r="AZ95" s="1274"/>
      <c r="BA95" s="1274"/>
      <c r="BB95" s="1274"/>
      <c r="BC95" s="1274"/>
      <c r="BD95" s="1274"/>
      <c r="BE95" s="1274"/>
      <c r="BF95" s="1274"/>
      <c r="BG95" s="1274"/>
      <c r="BH95" s="1274"/>
      <c r="BI95" s="1274"/>
      <c r="BJ95" s="1274"/>
      <c r="BK95" s="1274"/>
      <c r="BL95" s="1274"/>
      <c r="BM95" s="1274"/>
      <c r="BN95" s="1274"/>
      <c r="BO95" s="1274"/>
      <c r="BP95" s="1274"/>
      <c r="BQ95" s="1274"/>
      <c r="BR95" s="1274"/>
      <c r="BS95" s="1274"/>
      <c r="BT95" s="1274"/>
      <c r="BU95" s="1274"/>
      <c r="BV95" s="1274"/>
      <c r="BW95" s="1274"/>
      <c r="BX95" s="1274"/>
      <c r="BY95" s="1274"/>
      <c r="BZ95" s="1274"/>
      <c r="CA95" s="1274"/>
      <c r="CB95" s="1274"/>
      <c r="CC95" s="1274"/>
      <c r="CD95" s="1274"/>
      <c r="CE95" s="1274"/>
      <c r="CF95" s="1274"/>
      <c r="CG95" s="1274"/>
      <c r="CH95" s="1274"/>
      <c r="CI95" s="1274"/>
      <c r="CJ95" s="1274"/>
      <c r="CK95" s="1274"/>
      <c r="CL95" s="1274"/>
      <c r="CM95" s="1274"/>
      <c r="CN95" s="1274"/>
      <c r="CO95" s="1274"/>
      <c r="CP95" s="1274"/>
      <c r="CQ95" s="1274"/>
      <c r="CR95" s="1274"/>
      <c r="CS95" s="1274"/>
      <c r="CT95" s="1274"/>
      <c r="CU95" s="1274"/>
      <c r="CV95" s="1274"/>
      <c r="CW95" s="1274"/>
      <c r="CX95" s="1199"/>
      <c r="CY95" s="1200"/>
      <c r="CZ95" s="1200"/>
      <c r="DA95" s="1200"/>
      <c r="DB95" s="1200"/>
      <c r="DC95" s="1200"/>
      <c r="DD95" s="1200"/>
      <c r="DE95" s="1200"/>
      <c r="DF95" s="1200"/>
      <c r="DG95" s="1200"/>
      <c r="DH95" s="1200"/>
      <c r="DI95" s="1201"/>
      <c r="DJ95" s="1275">
        <v>4221794</v>
      </c>
      <c r="DK95" s="1276"/>
      <c r="DL95" s="1276"/>
      <c r="DM95" s="1276"/>
      <c r="DN95" s="1276"/>
      <c r="DO95" s="1276"/>
      <c r="DP95" s="1276"/>
      <c r="DQ95" s="1276"/>
      <c r="DR95" s="1276"/>
      <c r="DS95" s="1276"/>
      <c r="DT95" s="1276"/>
      <c r="DU95" s="1276"/>
      <c r="DV95" s="1276"/>
      <c r="DW95" s="1276"/>
      <c r="DX95" s="1277"/>
      <c r="DY95" s="1029">
        <v>4221794</v>
      </c>
      <c r="DZ95" s="1030"/>
      <c r="EA95" s="1030"/>
      <c r="EB95" s="1030"/>
      <c r="EC95" s="1030"/>
      <c r="ED95" s="1030"/>
      <c r="EE95" s="1030"/>
      <c r="EF95" s="1030"/>
      <c r="EG95" s="1030"/>
      <c r="EH95" s="1030"/>
      <c r="EI95" s="1030"/>
      <c r="EJ95" s="1030"/>
      <c r="EK95" s="1030"/>
      <c r="EL95" s="1030"/>
      <c r="EM95" s="1031"/>
      <c r="EN95" s="1029">
        <v>4221794</v>
      </c>
      <c r="EO95" s="1030"/>
      <c r="EP95" s="1030"/>
      <c r="EQ95" s="1030"/>
      <c r="ER95" s="1030"/>
      <c r="ES95" s="1030"/>
      <c r="ET95" s="1030"/>
      <c r="EU95" s="1030"/>
      <c r="EV95" s="1030"/>
      <c r="EW95" s="1030"/>
      <c r="EX95" s="1030"/>
      <c r="EY95" s="1030"/>
      <c r="EZ95" s="1030"/>
      <c r="FA95" s="1030"/>
      <c r="FB95" s="1031"/>
    </row>
    <row r="96" spans="1:162" s="208" customFormat="1" ht="15" customHeight="1">
      <c r="A96" s="550"/>
      <c r="B96" s="1089" t="s">
        <v>826</v>
      </c>
      <c r="C96" s="1102"/>
      <c r="D96" s="1102"/>
      <c r="E96" s="1102"/>
      <c r="F96" s="1102"/>
      <c r="G96" s="1102"/>
      <c r="H96" s="1102"/>
      <c r="I96" s="1102"/>
      <c r="J96" s="1102"/>
      <c r="K96" s="1102"/>
      <c r="L96" s="1102"/>
      <c r="M96" s="1203"/>
      <c r="N96" s="413"/>
      <c r="O96" s="1281" t="s">
        <v>834</v>
      </c>
      <c r="P96" s="1281"/>
      <c r="Q96" s="1281"/>
      <c r="R96" s="1281"/>
      <c r="S96" s="1281"/>
      <c r="T96" s="1281"/>
      <c r="U96" s="1281"/>
      <c r="V96" s="1281"/>
      <c r="W96" s="1281"/>
      <c r="X96" s="1281"/>
      <c r="Y96" s="1281"/>
      <c r="Z96" s="1281"/>
      <c r="AA96" s="1281"/>
      <c r="AB96" s="1281"/>
      <c r="AC96" s="1281"/>
      <c r="AD96" s="1281"/>
      <c r="AE96" s="1281"/>
      <c r="AF96" s="1281"/>
      <c r="AG96" s="1281"/>
      <c r="AH96" s="1281"/>
      <c r="AI96" s="1281"/>
      <c r="AJ96" s="1281"/>
      <c r="AK96" s="1281"/>
      <c r="AL96" s="1281"/>
      <c r="AM96" s="1281"/>
      <c r="AN96" s="1281"/>
      <c r="AO96" s="1281"/>
      <c r="AP96" s="1281"/>
      <c r="AQ96" s="1281"/>
      <c r="AR96" s="1281"/>
      <c r="AS96" s="1281"/>
      <c r="AT96" s="1281"/>
      <c r="AU96" s="1281"/>
      <c r="AV96" s="1281"/>
      <c r="AW96" s="1281"/>
      <c r="AX96" s="1281"/>
      <c r="AY96" s="1281"/>
      <c r="AZ96" s="1281"/>
      <c r="BA96" s="1281"/>
      <c r="BB96" s="1281"/>
      <c r="BC96" s="1281"/>
      <c r="BD96" s="1281"/>
      <c r="BE96" s="1281"/>
      <c r="BF96" s="1281"/>
      <c r="BG96" s="1281"/>
      <c r="BH96" s="1281"/>
      <c r="BI96" s="1281"/>
      <c r="BJ96" s="1281"/>
      <c r="BK96" s="1281"/>
      <c r="BL96" s="1281"/>
      <c r="BM96" s="1281"/>
      <c r="BN96" s="1281"/>
      <c r="BO96" s="1281"/>
      <c r="BP96" s="1281"/>
      <c r="BQ96" s="1281"/>
      <c r="BR96" s="1281"/>
      <c r="BS96" s="1281"/>
      <c r="BT96" s="1281"/>
      <c r="BU96" s="1281"/>
      <c r="BV96" s="1281"/>
      <c r="BW96" s="1281"/>
      <c r="BX96" s="1281"/>
      <c r="BY96" s="1281"/>
      <c r="BZ96" s="1281"/>
      <c r="CA96" s="1281"/>
      <c r="CB96" s="1281"/>
      <c r="CC96" s="1281"/>
      <c r="CD96" s="1281"/>
      <c r="CE96" s="1281"/>
      <c r="CF96" s="1281"/>
      <c r="CG96" s="1281"/>
      <c r="CH96" s="1281"/>
      <c r="CI96" s="1281"/>
      <c r="CJ96" s="1281"/>
      <c r="CK96" s="1281"/>
      <c r="CL96" s="1281"/>
      <c r="CM96" s="1281"/>
      <c r="CN96" s="1281"/>
      <c r="CO96" s="1281"/>
      <c r="CP96" s="1281"/>
      <c r="CQ96" s="1281"/>
      <c r="CR96" s="1281"/>
      <c r="CS96" s="1281"/>
      <c r="CT96" s="1281"/>
      <c r="CU96" s="1281"/>
      <c r="CV96" s="1281"/>
      <c r="CW96" s="1281"/>
      <c r="CX96" s="1199" t="s">
        <v>833</v>
      </c>
      <c r="CY96" s="1200"/>
      <c r="CZ96" s="1200"/>
      <c r="DA96" s="1200"/>
      <c r="DB96" s="1200"/>
      <c r="DC96" s="1200"/>
      <c r="DD96" s="1200"/>
      <c r="DE96" s="1200"/>
      <c r="DF96" s="1200"/>
      <c r="DG96" s="1200"/>
      <c r="DH96" s="1200"/>
      <c r="DI96" s="1201"/>
      <c r="DJ96" s="1285" t="s">
        <v>39</v>
      </c>
      <c r="DK96" s="1285"/>
      <c r="DL96" s="1282">
        <v>0</v>
      </c>
      <c r="DM96" s="1282"/>
      <c r="DN96" s="1282"/>
      <c r="DO96" s="1282"/>
      <c r="DP96" s="1282"/>
      <c r="DQ96" s="1282"/>
      <c r="DR96" s="1282"/>
      <c r="DS96" s="1282"/>
      <c r="DT96" s="1282"/>
      <c r="DU96" s="1282"/>
      <c r="DV96" s="1282"/>
      <c r="DW96" s="1283" t="s">
        <v>40</v>
      </c>
      <c r="DX96" s="1283"/>
      <c r="DY96" s="1286" t="s">
        <v>39</v>
      </c>
      <c r="DZ96" s="1285"/>
      <c r="EA96" s="1282">
        <v>0</v>
      </c>
      <c r="EB96" s="1282"/>
      <c r="EC96" s="1282"/>
      <c r="ED96" s="1282"/>
      <c r="EE96" s="1282"/>
      <c r="EF96" s="1282"/>
      <c r="EG96" s="1282"/>
      <c r="EH96" s="1282"/>
      <c r="EI96" s="1282"/>
      <c r="EJ96" s="1282"/>
      <c r="EK96" s="1282"/>
      <c r="EL96" s="1283" t="s">
        <v>40</v>
      </c>
      <c r="EM96" s="1284"/>
      <c r="EN96" s="1285" t="s">
        <v>39</v>
      </c>
      <c r="EO96" s="1285"/>
      <c r="EP96" s="1282">
        <v>0</v>
      </c>
      <c r="EQ96" s="1282"/>
      <c r="ER96" s="1282"/>
      <c r="ES96" s="1282"/>
      <c r="ET96" s="1282"/>
      <c r="EU96" s="1282"/>
      <c r="EV96" s="1282"/>
      <c r="EW96" s="1282"/>
      <c r="EX96" s="1282"/>
      <c r="EY96" s="1282"/>
      <c r="EZ96" s="1282"/>
      <c r="FA96" s="1283" t="s">
        <v>40</v>
      </c>
      <c r="FB96" s="1284"/>
    </row>
    <row r="97" spans="1:158" ht="12.75" customHeight="1">
      <c r="B97" s="1278" t="s">
        <v>935</v>
      </c>
      <c r="C97" s="1279"/>
      <c r="D97" s="1279"/>
      <c r="E97" s="1279"/>
      <c r="F97" s="1279"/>
      <c r="G97" s="1279"/>
      <c r="H97" s="1279"/>
      <c r="I97" s="1279"/>
      <c r="J97" s="1279"/>
      <c r="K97" s="1279"/>
      <c r="L97" s="1279"/>
      <c r="M97" s="1280"/>
      <c r="N97" s="411"/>
      <c r="O97" s="1281" t="s">
        <v>832</v>
      </c>
      <c r="P97" s="1281"/>
      <c r="Q97" s="1281"/>
      <c r="R97" s="1281"/>
      <c r="S97" s="1281"/>
      <c r="T97" s="1281"/>
      <c r="U97" s="1281"/>
      <c r="V97" s="1281"/>
      <c r="W97" s="1281"/>
      <c r="X97" s="1281"/>
      <c r="Y97" s="1281"/>
      <c r="Z97" s="1281"/>
      <c r="AA97" s="1281"/>
      <c r="AB97" s="1281"/>
      <c r="AC97" s="1281"/>
      <c r="AD97" s="1281"/>
      <c r="AE97" s="1281"/>
      <c r="AF97" s="1281"/>
      <c r="AG97" s="1281"/>
      <c r="AH97" s="1281"/>
      <c r="AI97" s="1281"/>
      <c r="AJ97" s="1281"/>
      <c r="AK97" s="1281"/>
      <c r="AL97" s="1281"/>
      <c r="AM97" s="1281"/>
      <c r="AN97" s="1281"/>
      <c r="AO97" s="1281"/>
      <c r="AP97" s="1281"/>
      <c r="AQ97" s="1281"/>
      <c r="AR97" s="1281"/>
      <c r="AS97" s="1281"/>
      <c r="AT97" s="1281"/>
      <c r="AU97" s="1281"/>
      <c r="AV97" s="1281"/>
      <c r="AW97" s="1281"/>
      <c r="AX97" s="1281"/>
      <c r="AY97" s="1281"/>
      <c r="AZ97" s="1281"/>
      <c r="BA97" s="1281"/>
      <c r="BB97" s="1281"/>
      <c r="BC97" s="1281"/>
      <c r="BD97" s="1281"/>
      <c r="BE97" s="1281"/>
      <c r="BF97" s="1281"/>
      <c r="BG97" s="1281"/>
      <c r="BH97" s="1281"/>
      <c r="BI97" s="1281"/>
      <c r="BJ97" s="1281"/>
      <c r="BK97" s="1281"/>
      <c r="BL97" s="1281"/>
      <c r="BM97" s="1281"/>
      <c r="BN97" s="1281"/>
      <c r="BO97" s="1281"/>
      <c r="BP97" s="1281"/>
      <c r="BQ97" s="1281"/>
      <c r="BR97" s="1281"/>
      <c r="BS97" s="1281"/>
      <c r="BT97" s="1281"/>
      <c r="BU97" s="1281"/>
      <c r="BV97" s="1281"/>
      <c r="BW97" s="1281"/>
      <c r="BX97" s="1281"/>
      <c r="BY97" s="1281"/>
      <c r="BZ97" s="1281"/>
      <c r="CA97" s="1281"/>
      <c r="CB97" s="1281"/>
      <c r="CC97" s="1281"/>
      <c r="CD97" s="1281"/>
      <c r="CE97" s="1281"/>
      <c r="CF97" s="1281"/>
      <c r="CG97" s="1281"/>
      <c r="CH97" s="1281"/>
      <c r="CI97" s="1281"/>
      <c r="CJ97" s="1281"/>
      <c r="CK97" s="1281"/>
      <c r="CL97" s="1281"/>
      <c r="CM97" s="1281"/>
      <c r="CN97" s="1281"/>
      <c r="CO97" s="1281"/>
      <c r="CP97" s="1281"/>
      <c r="CQ97" s="1281"/>
      <c r="CR97" s="1281"/>
      <c r="CS97" s="1281"/>
      <c r="CT97" s="1281"/>
      <c r="CU97" s="1281"/>
      <c r="CV97" s="1281"/>
      <c r="CW97" s="1281"/>
      <c r="CX97" s="1089" t="s">
        <v>831</v>
      </c>
      <c r="CY97" s="1102"/>
      <c r="CZ97" s="1102"/>
      <c r="DA97" s="1102"/>
      <c r="DB97" s="1102"/>
      <c r="DC97" s="1102"/>
      <c r="DD97" s="1102"/>
      <c r="DE97" s="1102"/>
      <c r="DF97" s="1102"/>
      <c r="DG97" s="1102"/>
      <c r="DH97" s="1102"/>
      <c r="DI97" s="1203"/>
      <c r="DJ97" s="1037">
        <v>0</v>
      </c>
      <c r="DK97" s="1037"/>
      <c r="DL97" s="1037"/>
      <c r="DM97" s="1037"/>
      <c r="DN97" s="1037"/>
      <c r="DO97" s="1037"/>
      <c r="DP97" s="1037"/>
      <c r="DQ97" s="1037"/>
      <c r="DR97" s="1037"/>
      <c r="DS97" s="1037"/>
      <c r="DT97" s="1037"/>
      <c r="DU97" s="1037"/>
      <c r="DV97" s="1037"/>
      <c r="DW97" s="1037"/>
      <c r="DX97" s="1037"/>
      <c r="DY97" s="1036">
        <v>0</v>
      </c>
      <c r="DZ97" s="1037"/>
      <c r="EA97" s="1037"/>
      <c r="EB97" s="1037"/>
      <c r="EC97" s="1037"/>
      <c r="ED97" s="1037"/>
      <c r="EE97" s="1037"/>
      <c r="EF97" s="1037"/>
      <c r="EG97" s="1037"/>
      <c r="EH97" s="1037"/>
      <c r="EI97" s="1037"/>
      <c r="EJ97" s="1037"/>
      <c r="EK97" s="1037"/>
      <c r="EL97" s="1037"/>
      <c r="EM97" s="1038"/>
      <c r="EN97" s="1037">
        <v>0</v>
      </c>
      <c r="EO97" s="1037"/>
      <c r="EP97" s="1037"/>
      <c r="EQ97" s="1037"/>
      <c r="ER97" s="1037"/>
      <c r="ES97" s="1037"/>
      <c r="ET97" s="1037"/>
      <c r="EU97" s="1037"/>
      <c r="EV97" s="1037"/>
      <c r="EW97" s="1037"/>
      <c r="EX97" s="1037"/>
      <c r="EY97" s="1037"/>
      <c r="EZ97" s="1037"/>
      <c r="FA97" s="1037"/>
      <c r="FB97" s="1038"/>
    </row>
    <row r="98" spans="1:158">
      <c r="B98" s="1278" t="s">
        <v>826</v>
      </c>
      <c r="C98" s="1279"/>
      <c r="D98" s="1279"/>
      <c r="E98" s="1279"/>
      <c r="F98" s="1279"/>
      <c r="G98" s="1279"/>
      <c r="H98" s="1279"/>
      <c r="I98" s="1279"/>
      <c r="J98" s="1279"/>
      <c r="K98" s="1279"/>
      <c r="L98" s="1279"/>
      <c r="M98" s="1280"/>
      <c r="N98" s="411"/>
      <c r="O98" s="1281" t="s">
        <v>830</v>
      </c>
      <c r="P98" s="1281"/>
      <c r="Q98" s="1281"/>
      <c r="R98" s="1281"/>
      <c r="S98" s="1281"/>
      <c r="T98" s="1281"/>
      <c r="U98" s="1281"/>
      <c r="V98" s="1281"/>
      <c r="W98" s="1281"/>
      <c r="X98" s="1281"/>
      <c r="Y98" s="1281"/>
      <c r="Z98" s="1281"/>
      <c r="AA98" s="1281"/>
      <c r="AB98" s="1281"/>
      <c r="AC98" s="1281"/>
      <c r="AD98" s="1281"/>
      <c r="AE98" s="1281"/>
      <c r="AF98" s="1281"/>
      <c r="AG98" s="1281"/>
      <c r="AH98" s="1281"/>
      <c r="AI98" s="1281"/>
      <c r="AJ98" s="1281"/>
      <c r="AK98" s="1281"/>
      <c r="AL98" s="1281"/>
      <c r="AM98" s="1281"/>
      <c r="AN98" s="1281"/>
      <c r="AO98" s="1281"/>
      <c r="AP98" s="1281"/>
      <c r="AQ98" s="1281"/>
      <c r="AR98" s="1281"/>
      <c r="AS98" s="1281"/>
      <c r="AT98" s="1281"/>
      <c r="AU98" s="1281"/>
      <c r="AV98" s="1281"/>
      <c r="AW98" s="1281"/>
      <c r="AX98" s="1281"/>
      <c r="AY98" s="1281"/>
      <c r="AZ98" s="1281"/>
      <c r="BA98" s="1281"/>
      <c r="BB98" s="1281"/>
      <c r="BC98" s="1281"/>
      <c r="BD98" s="1281"/>
      <c r="BE98" s="1281"/>
      <c r="BF98" s="1281"/>
      <c r="BG98" s="1281"/>
      <c r="BH98" s="1281"/>
      <c r="BI98" s="1281"/>
      <c r="BJ98" s="1281"/>
      <c r="BK98" s="1281"/>
      <c r="BL98" s="1281"/>
      <c r="BM98" s="1281"/>
      <c r="BN98" s="1281"/>
      <c r="BO98" s="1281"/>
      <c r="BP98" s="1281"/>
      <c r="BQ98" s="1281"/>
      <c r="BR98" s="1281"/>
      <c r="BS98" s="1281"/>
      <c r="BT98" s="1281"/>
      <c r="BU98" s="1281"/>
      <c r="BV98" s="1281"/>
      <c r="BW98" s="1281"/>
      <c r="BX98" s="1281"/>
      <c r="BY98" s="1281"/>
      <c r="BZ98" s="1281"/>
      <c r="CA98" s="1281"/>
      <c r="CB98" s="1281"/>
      <c r="CC98" s="1281"/>
      <c r="CD98" s="1281"/>
      <c r="CE98" s="1281"/>
      <c r="CF98" s="1281"/>
      <c r="CG98" s="1281"/>
      <c r="CH98" s="1281"/>
      <c r="CI98" s="1281"/>
      <c r="CJ98" s="1281"/>
      <c r="CK98" s="1281"/>
      <c r="CL98" s="1281"/>
      <c r="CM98" s="1281"/>
      <c r="CN98" s="1281"/>
      <c r="CO98" s="1281"/>
      <c r="CP98" s="1281"/>
      <c r="CQ98" s="1281"/>
      <c r="CR98" s="1281"/>
      <c r="CS98" s="1281"/>
      <c r="CT98" s="1281"/>
      <c r="CU98" s="1281"/>
      <c r="CV98" s="1281"/>
      <c r="CW98" s="1281"/>
      <c r="CX98" s="1089" t="s">
        <v>829</v>
      </c>
      <c r="CY98" s="1102"/>
      <c r="CZ98" s="1102"/>
      <c r="DA98" s="1102"/>
      <c r="DB98" s="1102"/>
      <c r="DC98" s="1102"/>
      <c r="DD98" s="1102"/>
      <c r="DE98" s="1102"/>
      <c r="DF98" s="1102"/>
      <c r="DG98" s="1102"/>
      <c r="DH98" s="1102"/>
      <c r="DI98" s="1203"/>
      <c r="DJ98" s="1037">
        <v>33269936</v>
      </c>
      <c r="DK98" s="1037"/>
      <c r="DL98" s="1037"/>
      <c r="DM98" s="1037"/>
      <c r="DN98" s="1037"/>
      <c r="DO98" s="1037"/>
      <c r="DP98" s="1037"/>
      <c r="DQ98" s="1037"/>
      <c r="DR98" s="1037"/>
      <c r="DS98" s="1037"/>
      <c r="DT98" s="1037"/>
      <c r="DU98" s="1037"/>
      <c r="DV98" s="1037"/>
      <c r="DW98" s="1037"/>
      <c r="DX98" s="1037"/>
      <c r="DY98" s="1036">
        <v>33269936</v>
      </c>
      <c r="DZ98" s="1037"/>
      <c r="EA98" s="1037"/>
      <c r="EB98" s="1037"/>
      <c r="EC98" s="1037"/>
      <c r="ED98" s="1037"/>
      <c r="EE98" s="1037"/>
      <c r="EF98" s="1037"/>
      <c r="EG98" s="1037"/>
      <c r="EH98" s="1037"/>
      <c r="EI98" s="1037"/>
      <c r="EJ98" s="1037"/>
      <c r="EK98" s="1037"/>
      <c r="EL98" s="1037"/>
      <c r="EM98" s="1038"/>
      <c r="EN98" s="1037">
        <v>33269936</v>
      </c>
      <c r="EO98" s="1037"/>
      <c r="EP98" s="1037"/>
      <c r="EQ98" s="1037"/>
      <c r="ER98" s="1037"/>
      <c r="ES98" s="1037"/>
      <c r="ET98" s="1037"/>
      <c r="EU98" s="1037"/>
      <c r="EV98" s="1037"/>
      <c r="EW98" s="1037"/>
      <c r="EX98" s="1037"/>
      <c r="EY98" s="1037"/>
      <c r="EZ98" s="1037"/>
      <c r="FA98" s="1037"/>
      <c r="FB98" s="1038"/>
    </row>
    <row r="99" spans="1:158">
      <c r="B99" s="1199" t="s">
        <v>826</v>
      </c>
      <c r="C99" s="1200"/>
      <c r="D99" s="1200"/>
      <c r="E99" s="1200"/>
      <c r="F99" s="1200"/>
      <c r="G99" s="1200"/>
      <c r="H99" s="1200"/>
      <c r="I99" s="1200"/>
      <c r="J99" s="1200"/>
      <c r="K99" s="1200"/>
      <c r="L99" s="1200"/>
      <c r="M99" s="1201"/>
      <c r="N99" s="411"/>
      <c r="O99" s="1281" t="s">
        <v>828</v>
      </c>
      <c r="P99" s="1281"/>
      <c r="Q99" s="1281"/>
      <c r="R99" s="1281"/>
      <c r="S99" s="1281"/>
      <c r="T99" s="1281"/>
      <c r="U99" s="1281"/>
      <c r="V99" s="1281"/>
      <c r="W99" s="1281"/>
      <c r="X99" s="1281"/>
      <c r="Y99" s="1281"/>
      <c r="Z99" s="1281"/>
      <c r="AA99" s="1281"/>
      <c r="AB99" s="1281"/>
      <c r="AC99" s="1281"/>
      <c r="AD99" s="1281"/>
      <c r="AE99" s="1281"/>
      <c r="AF99" s="1281"/>
      <c r="AG99" s="1281"/>
      <c r="AH99" s="1281"/>
      <c r="AI99" s="1281"/>
      <c r="AJ99" s="1281"/>
      <c r="AK99" s="1281"/>
      <c r="AL99" s="1281"/>
      <c r="AM99" s="1281"/>
      <c r="AN99" s="1281"/>
      <c r="AO99" s="1281"/>
      <c r="AP99" s="1281"/>
      <c r="AQ99" s="1281"/>
      <c r="AR99" s="1281"/>
      <c r="AS99" s="1281"/>
      <c r="AT99" s="1281"/>
      <c r="AU99" s="1281"/>
      <c r="AV99" s="1281"/>
      <c r="AW99" s="1281"/>
      <c r="AX99" s="1281"/>
      <c r="AY99" s="1281"/>
      <c r="AZ99" s="1281"/>
      <c r="BA99" s="1281"/>
      <c r="BB99" s="1281"/>
      <c r="BC99" s="1281"/>
      <c r="BD99" s="1281"/>
      <c r="BE99" s="1281"/>
      <c r="BF99" s="1281"/>
      <c r="BG99" s="1281"/>
      <c r="BH99" s="1281"/>
      <c r="BI99" s="1281"/>
      <c r="BJ99" s="1281"/>
      <c r="BK99" s="1281"/>
      <c r="BL99" s="1281"/>
      <c r="BM99" s="1281"/>
      <c r="BN99" s="1281"/>
      <c r="BO99" s="1281"/>
      <c r="BP99" s="1281"/>
      <c r="BQ99" s="1281"/>
      <c r="BR99" s="1281"/>
      <c r="BS99" s="1281"/>
      <c r="BT99" s="1281"/>
      <c r="BU99" s="1281"/>
      <c r="BV99" s="1281"/>
      <c r="BW99" s="1281"/>
      <c r="BX99" s="1281"/>
      <c r="BY99" s="1281"/>
      <c r="BZ99" s="1281"/>
      <c r="CA99" s="1281"/>
      <c r="CB99" s="1281"/>
      <c r="CC99" s="1281"/>
      <c r="CD99" s="1281"/>
      <c r="CE99" s="1281"/>
      <c r="CF99" s="1281"/>
      <c r="CG99" s="1281"/>
      <c r="CH99" s="1281"/>
      <c r="CI99" s="1281"/>
      <c r="CJ99" s="1281"/>
      <c r="CK99" s="1281"/>
      <c r="CL99" s="1281"/>
      <c r="CM99" s="1281"/>
      <c r="CN99" s="1281"/>
      <c r="CO99" s="1281"/>
      <c r="CP99" s="1281"/>
      <c r="CQ99" s="1281"/>
      <c r="CR99" s="1281"/>
      <c r="CS99" s="1281"/>
      <c r="CT99" s="1281"/>
      <c r="CU99" s="1281"/>
      <c r="CV99" s="1281"/>
      <c r="CW99" s="1281"/>
      <c r="CX99" s="1089" t="s">
        <v>827</v>
      </c>
      <c r="CY99" s="1102"/>
      <c r="CZ99" s="1102"/>
      <c r="DA99" s="1102"/>
      <c r="DB99" s="1102"/>
      <c r="DC99" s="1102"/>
      <c r="DD99" s="1102"/>
      <c r="DE99" s="1102"/>
      <c r="DF99" s="1102"/>
      <c r="DG99" s="1102"/>
      <c r="DH99" s="1102"/>
      <c r="DI99" s="1203"/>
      <c r="DJ99" s="1037">
        <v>211090</v>
      </c>
      <c r="DK99" s="1037"/>
      <c r="DL99" s="1037"/>
      <c r="DM99" s="1037"/>
      <c r="DN99" s="1037"/>
      <c r="DO99" s="1037"/>
      <c r="DP99" s="1037"/>
      <c r="DQ99" s="1037"/>
      <c r="DR99" s="1037"/>
      <c r="DS99" s="1037"/>
      <c r="DT99" s="1037"/>
      <c r="DU99" s="1037"/>
      <c r="DV99" s="1037"/>
      <c r="DW99" s="1037"/>
      <c r="DX99" s="1037"/>
      <c r="DY99" s="1036">
        <v>174484</v>
      </c>
      <c r="DZ99" s="1037"/>
      <c r="EA99" s="1037"/>
      <c r="EB99" s="1037"/>
      <c r="EC99" s="1037"/>
      <c r="ED99" s="1037"/>
      <c r="EE99" s="1037"/>
      <c r="EF99" s="1037"/>
      <c r="EG99" s="1037"/>
      <c r="EH99" s="1037"/>
      <c r="EI99" s="1037"/>
      <c r="EJ99" s="1037"/>
      <c r="EK99" s="1037"/>
      <c r="EL99" s="1037"/>
      <c r="EM99" s="1038"/>
      <c r="EN99" s="1037">
        <v>108245</v>
      </c>
      <c r="EO99" s="1037"/>
      <c r="EP99" s="1037"/>
      <c r="EQ99" s="1037"/>
      <c r="ER99" s="1037"/>
      <c r="ES99" s="1037"/>
      <c r="ET99" s="1037"/>
      <c r="EU99" s="1037"/>
      <c r="EV99" s="1037"/>
      <c r="EW99" s="1037"/>
      <c r="EX99" s="1037"/>
      <c r="EY99" s="1037"/>
      <c r="EZ99" s="1037"/>
      <c r="FA99" s="1037"/>
      <c r="FB99" s="1038"/>
    </row>
    <row r="100" spans="1:158">
      <c r="B100" s="1089"/>
      <c r="C100" s="1090"/>
      <c r="D100" s="1090"/>
      <c r="E100" s="1090"/>
      <c r="F100" s="1090"/>
      <c r="G100" s="1090"/>
      <c r="H100" s="1090"/>
      <c r="I100" s="1090"/>
      <c r="J100" s="1090"/>
      <c r="K100" s="1090"/>
      <c r="L100" s="1090"/>
      <c r="M100" s="1091"/>
      <c r="N100" s="426"/>
      <c r="O100" s="1092"/>
      <c r="P100" s="1092"/>
      <c r="Q100" s="1092"/>
      <c r="R100" s="1092"/>
      <c r="S100" s="1092"/>
      <c r="T100" s="1092"/>
      <c r="U100" s="1092"/>
      <c r="V100" s="1092"/>
      <c r="W100" s="1092"/>
      <c r="X100" s="1092"/>
      <c r="Y100" s="1092"/>
      <c r="Z100" s="1092"/>
      <c r="AA100" s="1092"/>
      <c r="AB100" s="1092"/>
      <c r="AC100" s="1092"/>
      <c r="AD100" s="1092"/>
      <c r="AE100" s="1092"/>
      <c r="AF100" s="1092"/>
      <c r="AG100" s="1092"/>
      <c r="AH100" s="1092"/>
      <c r="AI100" s="1092"/>
      <c r="AJ100" s="1092"/>
      <c r="AK100" s="1092"/>
      <c r="AL100" s="1092"/>
      <c r="AM100" s="1092"/>
      <c r="AN100" s="1092"/>
      <c r="AO100" s="1092"/>
      <c r="AP100" s="1092"/>
      <c r="AQ100" s="1092"/>
      <c r="AR100" s="1092"/>
      <c r="AS100" s="1092"/>
      <c r="AT100" s="1092"/>
      <c r="AU100" s="1092"/>
      <c r="AV100" s="1092"/>
      <c r="AW100" s="1092"/>
      <c r="AX100" s="1092"/>
      <c r="AY100" s="1092"/>
      <c r="AZ100" s="1092"/>
      <c r="BA100" s="1092"/>
      <c r="BB100" s="1092"/>
      <c r="BC100" s="1092"/>
      <c r="BD100" s="1092"/>
      <c r="BE100" s="1092"/>
      <c r="BF100" s="1092"/>
      <c r="BG100" s="1092"/>
      <c r="BH100" s="1092"/>
      <c r="BI100" s="1092"/>
      <c r="BJ100" s="1092"/>
      <c r="BK100" s="1092"/>
      <c r="BL100" s="1092"/>
      <c r="BM100" s="1092"/>
      <c r="BN100" s="1092"/>
      <c r="BO100" s="1092"/>
      <c r="BP100" s="1092"/>
      <c r="BQ100" s="1092"/>
      <c r="BR100" s="1092"/>
      <c r="BS100" s="1092"/>
      <c r="BT100" s="1092"/>
      <c r="BU100" s="1092"/>
      <c r="BV100" s="1092"/>
      <c r="BW100" s="1092"/>
      <c r="BX100" s="1092"/>
      <c r="BY100" s="1092"/>
      <c r="BZ100" s="1092"/>
      <c r="CA100" s="1092"/>
      <c r="CB100" s="1092"/>
      <c r="CC100" s="1092"/>
      <c r="CD100" s="1092"/>
      <c r="CE100" s="1092"/>
      <c r="CF100" s="1092"/>
      <c r="CG100" s="1092"/>
      <c r="CH100" s="1092"/>
      <c r="CI100" s="1092"/>
      <c r="CJ100" s="1092"/>
      <c r="CK100" s="1092"/>
      <c r="CL100" s="1092"/>
      <c r="CM100" s="1092"/>
      <c r="CN100" s="1092"/>
      <c r="CO100" s="1092"/>
      <c r="CP100" s="1092"/>
      <c r="CQ100" s="1092"/>
      <c r="CR100" s="1092"/>
      <c r="CS100" s="1092"/>
      <c r="CT100" s="1092"/>
      <c r="CU100" s="1092"/>
      <c r="CV100" s="1092"/>
      <c r="CW100" s="1093"/>
      <c r="CX100" s="1089"/>
      <c r="CY100" s="1090"/>
      <c r="CZ100" s="1090"/>
      <c r="DA100" s="1090"/>
      <c r="DB100" s="1090"/>
      <c r="DC100" s="1090"/>
      <c r="DD100" s="1090"/>
      <c r="DE100" s="1090"/>
      <c r="DF100" s="1090"/>
      <c r="DG100" s="1090"/>
      <c r="DH100" s="1090"/>
      <c r="DI100" s="1091"/>
      <c r="DJ100" s="1042"/>
      <c r="DK100" s="1040"/>
      <c r="DL100" s="1040"/>
      <c r="DM100" s="1040"/>
      <c r="DN100" s="1040"/>
      <c r="DO100" s="1040"/>
      <c r="DP100" s="1040"/>
      <c r="DQ100" s="1040"/>
      <c r="DR100" s="1040"/>
      <c r="DS100" s="1040"/>
      <c r="DT100" s="1040"/>
      <c r="DU100" s="1040"/>
      <c r="DV100" s="1040"/>
      <c r="DW100" s="1040"/>
      <c r="DX100" s="1098"/>
      <c r="DY100" s="1039"/>
      <c r="DZ100" s="1040"/>
      <c r="EA100" s="1040"/>
      <c r="EB100" s="1040"/>
      <c r="EC100" s="1040"/>
      <c r="ED100" s="1040"/>
      <c r="EE100" s="1040"/>
      <c r="EF100" s="1040"/>
      <c r="EG100" s="1040"/>
      <c r="EH100" s="1040"/>
      <c r="EI100" s="1040"/>
      <c r="EJ100" s="1040"/>
      <c r="EK100" s="1040"/>
      <c r="EL100" s="1040"/>
      <c r="EM100" s="1041"/>
      <c r="EN100" s="1042"/>
      <c r="EO100" s="1040"/>
      <c r="EP100" s="1040"/>
      <c r="EQ100" s="1040"/>
      <c r="ER100" s="1040"/>
      <c r="ES100" s="1040"/>
      <c r="ET100" s="1040"/>
      <c r="EU100" s="1040"/>
      <c r="EV100" s="1040"/>
      <c r="EW100" s="1040"/>
      <c r="EX100" s="1040"/>
      <c r="EY100" s="1040"/>
      <c r="EZ100" s="1040"/>
      <c r="FA100" s="1040"/>
      <c r="FB100" s="1041"/>
    </row>
    <row r="101" spans="1:158" s="572" customFormat="1" ht="12.75" customHeight="1">
      <c r="A101" s="571"/>
      <c r="B101" s="1089" t="s">
        <v>826</v>
      </c>
      <c r="C101" s="1102"/>
      <c r="D101" s="1102"/>
      <c r="E101" s="1102"/>
      <c r="F101" s="1102"/>
      <c r="G101" s="1102"/>
      <c r="H101" s="1102"/>
      <c r="I101" s="1102"/>
      <c r="J101" s="1102"/>
      <c r="K101" s="1102"/>
      <c r="L101" s="1102"/>
      <c r="M101" s="1203"/>
      <c r="N101" s="411"/>
      <c r="O101" s="1281" t="s">
        <v>661</v>
      </c>
      <c r="P101" s="1281"/>
      <c r="Q101" s="1281"/>
      <c r="R101" s="1281"/>
      <c r="S101" s="1281"/>
      <c r="T101" s="1281"/>
      <c r="U101" s="1281"/>
      <c r="V101" s="1281"/>
      <c r="W101" s="1281"/>
      <c r="X101" s="1281"/>
      <c r="Y101" s="1281"/>
      <c r="Z101" s="1281"/>
      <c r="AA101" s="1281"/>
      <c r="AB101" s="1281"/>
      <c r="AC101" s="1281"/>
      <c r="AD101" s="1281"/>
      <c r="AE101" s="1281"/>
      <c r="AF101" s="1281"/>
      <c r="AG101" s="1281"/>
      <c r="AH101" s="1281"/>
      <c r="AI101" s="1281"/>
      <c r="AJ101" s="1281"/>
      <c r="AK101" s="1281"/>
      <c r="AL101" s="1281"/>
      <c r="AM101" s="1281"/>
      <c r="AN101" s="1281"/>
      <c r="AO101" s="1281"/>
      <c r="AP101" s="1281"/>
      <c r="AQ101" s="1281"/>
      <c r="AR101" s="1281"/>
      <c r="AS101" s="1281"/>
      <c r="AT101" s="1281"/>
      <c r="AU101" s="1281"/>
      <c r="AV101" s="1281"/>
      <c r="AW101" s="1281"/>
      <c r="AX101" s="1281"/>
      <c r="AY101" s="1281"/>
      <c r="AZ101" s="1281"/>
      <c r="BA101" s="1281"/>
      <c r="BB101" s="1281"/>
      <c r="BC101" s="1281"/>
      <c r="BD101" s="1281"/>
      <c r="BE101" s="1281"/>
      <c r="BF101" s="1281"/>
      <c r="BG101" s="1281"/>
      <c r="BH101" s="1281"/>
      <c r="BI101" s="1281"/>
      <c r="BJ101" s="1281"/>
      <c r="BK101" s="1281"/>
      <c r="BL101" s="1281"/>
      <c r="BM101" s="1281"/>
      <c r="BN101" s="1281"/>
      <c r="BO101" s="1281"/>
      <c r="BP101" s="1281"/>
      <c r="BQ101" s="1281"/>
      <c r="BR101" s="1281"/>
      <c r="BS101" s="1281"/>
      <c r="BT101" s="1281"/>
      <c r="BU101" s="1281"/>
      <c r="BV101" s="1281"/>
      <c r="BW101" s="1281"/>
      <c r="BX101" s="1281"/>
      <c r="BY101" s="1281"/>
      <c r="BZ101" s="1281"/>
      <c r="CA101" s="1281"/>
      <c r="CB101" s="1281"/>
      <c r="CC101" s="1281"/>
      <c r="CD101" s="1281"/>
      <c r="CE101" s="1281"/>
      <c r="CF101" s="1281"/>
      <c r="CG101" s="1281"/>
      <c r="CH101" s="1281"/>
      <c r="CI101" s="1281"/>
      <c r="CJ101" s="1281"/>
      <c r="CK101" s="1281"/>
      <c r="CL101" s="1281"/>
      <c r="CM101" s="1281"/>
      <c r="CN101" s="1281"/>
      <c r="CO101" s="1281"/>
      <c r="CP101" s="1281"/>
      <c r="CQ101" s="1281"/>
      <c r="CR101" s="1281"/>
      <c r="CS101" s="1281"/>
      <c r="CT101" s="1281"/>
      <c r="CU101" s="1281"/>
      <c r="CV101" s="1281"/>
      <c r="CW101" s="1281"/>
      <c r="CX101" s="1089" t="s">
        <v>825</v>
      </c>
      <c r="CY101" s="1102"/>
      <c r="CZ101" s="1102"/>
      <c r="DA101" s="1102"/>
      <c r="DB101" s="1102"/>
      <c r="DC101" s="1102"/>
      <c r="DD101" s="1102"/>
      <c r="DE101" s="1102"/>
      <c r="DF101" s="1102"/>
      <c r="DG101" s="1102"/>
      <c r="DH101" s="1102"/>
      <c r="DI101" s="1203"/>
      <c r="DJ101" s="1221">
        <f>SUM(DJ102:DX103)</f>
        <v>12814569</v>
      </c>
      <c r="DK101" s="1219"/>
      <c r="DL101" s="1219"/>
      <c r="DM101" s="1219"/>
      <c r="DN101" s="1219"/>
      <c r="DO101" s="1219"/>
      <c r="DP101" s="1219"/>
      <c r="DQ101" s="1219"/>
      <c r="DR101" s="1219"/>
      <c r="DS101" s="1219"/>
      <c r="DT101" s="1219"/>
      <c r="DU101" s="1219"/>
      <c r="DV101" s="1219"/>
      <c r="DW101" s="1219"/>
      <c r="DX101" s="1302"/>
      <c r="DY101" s="1218">
        <f>SUM(DY102:EM103)</f>
        <v>8258615</v>
      </c>
      <c r="DZ101" s="1219"/>
      <c r="EA101" s="1219"/>
      <c r="EB101" s="1219"/>
      <c r="EC101" s="1219"/>
      <c r="ED101" s="1219"/>
      <c r="EE101" s="1219"/>
      <c r="EF101" s="1219"/>
      <c r="EG101" s="1219"/>
      <c r="EH101" s="1219"/>
      <c r="EI101" s="1219"/>
      <c r="EJ101" s="1219"/>
      <c r="EK101" s="1219"/>
      <c r="EL101" s="1219"/>
      <c r="EM101" s="1220"/>
      <c r="EN101" s="1221">
        <f>SUM(EN102:FB103)</f>
        <v>3076534</v>
      </c>
      <c r="EO101" s="1219"/>
      <c r="EP101" s="1219"/>
      <c r="EQ101" s="1219"/>
      <c r="ER101" s="1219"/>
      <c r="ES101" s="1219"/>
      <c r="ET101" s="1219"/>
      <c r="EU101" s="1219"/>
      <c r="EV101" s="1219"/>
      <c r="EW101" s="1219"/>
      <c r="EX101" s="1219"/>
      <c r="EY101" s="1219"/>
      <c r="EZ101" s="1219"/>
      <c r="FA101" s="1219"/>
      <c r="FB101" s="1220"/>
    </row>
    <row r="102" spans="1:158" s="572" customFormat="1" ht="13.5" customHeight="1">
      <c r="A102" s="571"/>
      <c r="B102" s="1089"/>
      <c r="C102" s="1102"/>
      <c r="D102" s="1102"/>
      <c r="E102" s="1102"/>
      <c r="F102" s="1102"/>
      <c r="G102" s="1102"/>
      <c r="H102" s="1102"/>
      <c r="I102" s="1102"/>
      <c r="J102" s="1102"/>
      <c r="K102" s="1102"/>
      <c r="L102" s="1102"/>
      <c r="M102" s="1203"/>
      <c r="N102" s="413"/>
      <c r="O102" s="1289" t="s">
        <v>824</v>
      </c>
      <c r="P102" s="1289"/>
      <c r="Q102" s="1289"/>
      <c r="R102" s="1289"/>
      <c r="S102" s="1289"/>
      <c r="T102" s="1289"/>
      <c r="U102" s="1289"/>
      <c r="V102" s="1289"/>
      <c r="W102" s="1289"/>
      <c r="X102" s="1289"/>
      <c r="Y102" s="1289"/>
      <c r="Z102" s="1289"/>
      <c r="AA102" s="1289"/>
      <c r="AB102" s="1289"/>
      <c r="AC102" s="1289"/>
      <c r="AD102" s="1289"/>
      <c r="AE102" s="1289"/>
      <c r="AF102" s="1289"/>
      <c r="AG102" s="1289"/>
      <c r="AH102" s="1289"/>
      <c r="AI102" s="1289"/>
      <c r="AJ102" s="1289"/>
      <c r="AK102" s="1289"/>
      <c r="AL102" s="1289"/>
      <c r="AM102" s="1289"/>
      <c r="AN102" s="1289"/>
      <c r="AO102" s="1289"/>
      <c r="AP102" s="1289"/>
      <c r="AQ102" s="1289"/>
      <c r="AR102" s="1289"/>
      <c r="AS102" s="1289"/>
      <c r="AT102" s="1289"/>
      <c r="AU102" s="1289"/>
      <c r="AV102" s="1289"/>
      <c r="AW102" s="1289"/>
      <c r="AX102" s="1289"/>
      <c r="AY102" s="1289"/>
      <c r="AZ102" s="1289"/>
      <c r="BA102" s="1289"/>
      <c r="BB102" s="1289"/>
      <c r="BC102" s="1289"/>
      <c r="BD102" s="1289"/>
      <c r="BE102" s="1289"/>
      <c r="BF102" s="1289"/>
      <c r="BG102" s="1289"/>
      <c r="BH102" s="1289"/>
      <c r="BI102" s="1289"/>
      <c r="BJ102" s="1289"/>
      <c r="BK102" s="1289"/>
      <c r="BL102" s="1289"/>
      <c r="BM102" s="1289"/>
      <c r="BN102" s="1289"/>
      <c r="BO102" s="1289"/>
      <c r="BP102" s="1289"/>
      <c r="BQ102" s="1289"/>
      <c r="BR102" s="1289"/>
      <c r="BS102" s="1289"/>
      <c r="BT102" s="1289"/>
      <c r="BU102" s="1289"/>
      <c r="BV102" s="1289"/>
      <c r="BW102" s="1289"/>
      <c r="BX102" s="1289"/>
      <c r="BY102" s="1289"/>
      <c r="BZ102" s="1289"/>
      <c r="CA102" s="1289"/>
      <c r="CB102" s="1289"/>
      <c r="CC102" s="1289"/>
      <c r="CD102" s="1289"/>
      <c r="CE102" s="1289"/>
      <c r="CF102" s="1289"/>
      <c r="CG102" s="1289"/>
      <c r="CH102" s="1289"/>
      <c r="CI102" s="1289"/>
      <c r="CJ102" s="1289"/>
      <c r="CK102" s="1289"/>
      <c r="CL102" s="1289"/>
      <c r="CM102" s="1289"/>
      <c r="CN102" s="1289"/>
      <c r="CO102" s="1289"/>
      <c r="CP102" s="1289"/>
      <c r="CQ102" s="1289"/>
      <c r="CR102" s="1289"/>
      <c r="CS102" s="1289"/>
      <c r="CT102" s="1289"/>
      <c r="CU102" s="1289"/>
      <c r="CV102" s="1289"/>
      <c r="CW102" s="1289"/>
      <c r="CX102" s="1089" t="s">
        <v>823</v>
      </c>
      <c r="CY102" s="1102"/>
      <c r="CZ102" s="1102"/>
      <c r="DA102" s="1102"/>
      <c r="DB102" s="1102"/>
      <c r="DC102" s="1102"/>
      <c r="DD102" s="1102"/>
      <c r="DE102" s="1102"/>
      <c r="DF102" s="1102"/>
      <c r="DG102" s="1102"/>
      <c r="DH102" s="1102"/>
      <c r="DI102" s="1203"/>
      <c r="DJ102" s="1030">
        <v>7611077</v>
      </c>
      <c r="DK102" s="1030"/>
      <c r="DL102" s="1030"/>
      <c r="DM102" s="1030"/>
      <c r="DN102" s="1030"/>
      <c r="DO102" s="1030"/>
      <c r="DP102" s="1030"/>
      <c r="DQ102" s="1030"/>
      <c r="DR102" s="1030"/>
      <c r="DS102" s="1030"/>
      <c r="DT102" s="1030"/>
      <c r="DU102" s="1030"/>
      <c r="DV102" s="1030"/>
      <c r="DW102" s="1030"/>
      <c r="DX102" s="1030"/>
      <c r="DY102" s="1036">
        <v>3545192</v>
      </c>
      <c r="DZ102" s="1037"/>
      <c r="EA102" s="1037"/>
      <c r="EB102" s="1037"/>
      <c r="EC102" s="1037"/>
      <c r="ED102" s="1037"/>
      <c r="EE102" s="1037"/>
      <c r="EF102" s="1037"/>
      <c r="EG102" s="1037"/>
      <c r="EH102" s="1037"/>
      <c r="EI102" s="1037"/>
      <c r="EJ102" s="1037"/>
      <c r="EK102" s="1037"/>
      <c r="EL102" s="1037"/>
      <c r="EM102" s="1038"/>
      <c r="EN102" s="1030">
        <v>1751757</v>
      </c>
      <c r="EO102" s="1030"/>
      <c r="EP102" s="1030"/>
      <c r="EQ102" s="1030"/>
      <c r="ER102" s="1030"/>
      <c r="ES102" s="1030"/>
      <c r="ET102" s="1030"/>
      <c r="EU102" s="1030"/>
      <c r="EV102" s="1030"/>
      <c r="EW102" s="1030"/>
      <c r="EX102" s="1030"/>
      <c r="EY102" s="1030"/>
      <c r="EZ102" s="1030"/>
      <c r="FA102" s="1030"/>
      <c r="FB102" s="1031"/>
    </row>
    <row r="103" spans="1:158" s="572" customFormat="1" ht="12.75" customHeight="1" thickBot="1">
      <c r="A103" s="571"/>
      <c r="B103" s="1163"/>
      <c r="C103" s="1209"/>
      <c r="D103" s="1209"/>
      <c r="E103" s="1209"/>
      <c r="F103" s="1209"/>
      <c r="G103" s="1209"/>
      <c r="H103" s="1209"/>
      <c r="I103" s="1209"/>
      <c r="J103" s="1209"/>
      <c r="K103" s="1209"/>
      <c r="L103" s="1209"/>
      <c r="M103" s="1210"/>
      <c r="N103" s="412"/>
      <c r="O103" s="1287" t="s">
        <v>822</v>
      </c>
      <c r="P103" s="1287"/>
      <c r="Q103" s="1287"/>
      <c r="R103" s="1287"/>
      <c r="S103" s="1287"/>
      <c r="T103" s="1287"/>
      <c r="U103" s="1287"/>
      <c r="V103" s="1287"/>
      <c r="W103" s="1287"/>
      <c r="X103" s="1287"/>
      <c r="Y103" s="1287"/>
      <c r="Z103" s="1287"/>
      <c r="AA103" s="1287"/>
      <c r="AB103" s="1287"/>
      <c r="AC103" s="1287"/>
      <c r="AD103" s="1287"/>
      <c r="AE103" s="1287"/>
      <c r="AF103" s="1287"/>
      <c r="AG103" s="1287"/>
      <c r="AH103" s="1287"/>
      <c r="AI103" s="1287"/>
      <c r="AJ103" s="1287"/>
      <c r="AK103" s="1287"/>
      <c r="AL103" s="1287"/>
      <c r="AM103" s="1287"/>
      <c r="AN103" s="1287"/>
      <c r="AO103" s="1287"/>
      <c r="AP103" s="1287"/>
      <c r="AQ103" s="1287"/>
      <c r="AR103" s="1287"/>
      <c r="AS103" s="1287"/>
      <c r="AT103" s="1287"/>
      <c r="AU103" s="1287"/>
      <c r="AV103" s="1287"/>
      <c r="AW103" s="1287"/>
      <c r="AX103" s="1287"/>
      <c r="AY103" s="1287"/>
      <c r="AZ103" s="1287"/>
      <c r="BA103" s="1287"/>
      <c r="BB103" s="1287"/>
      <c r="BC103" s="1287"/>
      <c r="BD103" s="1287"/>
      <c r="BE103" s="1287"/>
      <c r="BF103" s="1287"/>
      <c r="BG103" s="1287"/>
      <c r="BH103" s="1287"/>
      <c r="BI103" s="1287"/>
      <c r="BJ103" s="1287"/>
      <c r="BK103" s="1287"/>
      <c r="BL103" s="1287"/>
      <c r="BM103" s="1287"/>
      <c r="BN103" s="1287"/>
      <c r="BO103" s="1287"/>
      <c r="BP103" s="1287"/>
      <c r="BQ103" s="1287"/>
      <c r="BR103" s="1287"/>
      <c r="BS103" s="1287"/>
      <c r="BT103" s="1287"/>
      <c r="BU103" s="1287"/>
      <c r="BV103" s="1287"/>
      <c r="BW103" s="1287"/>
      <c r="BX103" s="1287"/>
      <c r="BY103" s="1287"/>
      <c r="BZ103" s="1287"/>
      <c r="CA103" s="1287"/>
      <c r="CB103" s="1287"/>
      <c r="CC103" s="1287"/>
      <c r="CD103" s="1287"/>
      <c r="CE103" s="1287"/>
      <c r="CF103" s="1287"/>
      <c r="CG103" s="1287"/>
      <c r="CH103" s="1287"/>
      <c r="CI103" s="1287"/>
      <c r="CJ103" s="1287"/>
      <c r="CK103" s="1287"/>
      <c r="CL103" s="1287"/>
      <c r="CM103" s="1287"/>
      <c r="CN103" s="1287"/>
      <c r="CO103" s="1287"/>
      <c r="CP103" s="1287"/>
      <c r="CQ103" s="1287"/>
      <c r="CR103" s="1287"/>
      <c r="CS103" s="1287"/>
      <c r="CT103" s="1287"/>
      <c r="CU103" s="1287"/>
      <c r="CV103" s="1287"/>
      <c r="CW103" s="1287"/>
      <c r="CX103" s="1163" t="s">
        <v>821</v>
      </c>
      <c r="CY103" s="1209"/>
      <c r="CZ103" s="1209"/>
      <c r="DA103" s="1209"/>
      <c r="DB103" s="1209"/>
      <c r="DC103" s="1209"/>
      <c r="DD103" s="1209"/>
      <c r="DE103" s="1209"/>
      <c r="DF103" s="1209"/>
      <c r="DG103" s="1209"/>
      <c r="DH103" s="1209"/>
      <c r="DI103" s="1210"/>
      <c r="DJ103" s="1288">
        <v>5203492</v>
      </c>
      <c r="DK103" s="1288"/>
      <c r="DL103" s="1288"/>
      <c r="DM103" s="1288"/>
      <c r="DN103" s="1288"/>
      <c r="DO103" s="1288"/>
      <c r="DP103" s="1288"/>
      <c r="DQ103" s="1288"/>
      <c r="DR103" s="1288"/>
      <c r="DS103" s="1288"/>
      <c r="DT103" s="1288"/>
      <c r="DU103" s="1288"/>
      <c r="DV103" s="1288"/>
      <c r="DW103" s="1288"/>
      <c r="DX103" s="1288"/>
      <c r="DY103" s="1299">
        <v>4713423</v>
      </c>
      <c r="DZ103" s="1300"/>
      <c r="EA103" s="1300"/>
      <c r="EB103" s="1300"/>
      <c r="EC103" s="1300"/>
      <c r="ED103" s="1300"/>
      <c r="EE103" s="1300"/>
      <c r="EF103" s="1300"/>
      <c r="EG103" s="1300"/>
      <c r="EH103" s="1300"/>
      <c r="EI103" s="1300"/>
      <c r="EJ103" s="1300"/>
      <c r="EK103" s="1300"/>
      <c r="EL103" s="1300"/>
      <c r="EM103" s="1301"/>
      <c r="EN103" s="1300">
        <v>1324777</v>
      </c>
      <c r="EO103" s="1300"/>
      <c r="EP103" s="1300"/>
      <c r="EQ103" s="1300"/>
      <c r="ER103" s="1300"/>
      <c r="ES103" s="1300"/>
      <c r="ET103" s="1300"/>
      <c r="EU103" s="1300"/>
      <c r="EV103" s="1300"/>
      <c r="EW103" s="1300"/>
      <c r="EX103" s="1300"/>
      <c r="EY103" s="1300"/>
      <c r="EZ103" s="1300"/>
      <c r="FA103" s="1300"/>
      <c r="FB103" s="1301"/>
    </row>
    <row r="104" spans="1:158" ht="13.5" thickBot="1">
      <c r="B104" s="1267"/>
      <c r="C104" s="1268"/>
      <c r="D104" s="1268"/>
      <c r="E104" s="1268"/>
      <c r="F104" s="1268"/>
      <c r="G104" s="1268"/>
      <c r="H104" s="1268"/>
      <c r="I104" s="1268"/>
      <c r="J104" s="1268"/>
      <c r="K104" s="1268"/>
      <c r="L104" s="1268"/>
      <c r="M104" s="1269"/>
      <c r="N104" s="414"/>
      <c r="O104" s="1313" t="s">
        <v>820</v>
      </c>
      <c r="P104" s="1313"/>
      <c r="Q104" s="1313"/>
      <c r="R104" s="1313"/>
      <c r="S104" s="1313"/>
      <c r="T104" s="1313"/>
      <c r="U104" s="1313"/>
      <c r="V104" s="1313"/>
      <c r="W104" s="1313"/>
      <c r="X104" s="1313"/>
      <c r="Y104" s="1313"/>
      <c r="Z104" s="1313"/>
      <c r="AA104" s="1313"/>
      <c r="AB104" s="1313"/>
      <c r="AC104" s="1313"/>
      <c r="AD104" s="1313"/>
      <c r="AE104" s="1313"/>
      <c r="AF104" s="1313"/>
      <c r="AG104" s="1313"/>
      <c r="AH104" s="1313"/>
      <c r="AI104" s="1313"/>
      <c r="AJ104" s="1313"/>
      <c r="AK104" s="1313"/>
      <c r="AL104" s="1313"/>
      <c r="AM104" s="1313"/>
      <c r="AN104" s="1313"/>
      <c r="AO104" s="1313"/>
      <c r="AP104" s="1313"/>
      <c r="AQ104" s="1313"/>
      <c r="AR104" s="1313"/>
      <c r="AS104" s="1313"/>
      <c r="AT104" s="1313"/>
      <c r="AU104" s="1313"/>
      <c r="AV104" s="1313"/>
      <c r="AW104" s="1313"/>
      <c r="AX104" s="1313"/>
      <c r="AY104" s="1313"/>
      <c r="AZ104" s="1313"/>
      <c r="BA104" s="1313"/>
      <c r="BB104" s="1313"/>
      <c r="BC104" s="1313"/>
      <c r="BD104" s="1313"/>
      <c r="BE104" s="1313"/>
      <c r="BF104" s="1313"/>
      <c r="BG104" s="1313"/>
      <c r="BH104" s="1313"/>
      <c r="BI104" s="1313"/>
      <c r="BJ104" s="1313"/>
      <c r="BK104" s="1313"/>
      <c r="BL104" s="1313"/>
      <c r="BM104" s="1313"/>
      <c r="BN104" s="1313"/>
      <c r="BO104" s="1313"/>
      <c r="BP104" s="1313"/>
      <c r="BQ104" s="1313"/>
      <c r="BR104" s="1313"/>
      <c r="BS104" s="1313"/>
      <c r="BT104" s="1313"/>
      <c r="BU104" s="1313"/>
      <c r="BV104" s="1313"/>
      <c r="BW104" s="1313"/>
      <c r="BX104" s="1313"/>
      <c r="BY104" s="1313"/>
      <c r="BZ104" s="1313"/>
      <c r="CA104" s="1313"/>
      <c r="CB104" s="1313"/>
      <c r="CC104" s="1313"/>
      <c r="CD104" s="1313"/>
      <c r="CE104" s="1313"/>
      <c r="CF104" s="1313"/>
      <c r="CG104" s="1313"/>
      <c r="CH104" s="1313"/>
      <c r="CI104" s="1313"/>
      <c r="CJ104" s="1313"/>
      <c r="CK104" s="1313"/>
      <c r="CL104" s="1313"/>
      <c r="CM104" s="1313"/>
      <c r="CN104" s="1313"/>
      <c r="CO104" s="1313"/>
      <c r="CP104" s="1313"/>
      <c r="CQ104" s="1313"/>
      <c r="CR104" s="1313"/>
      <c r="CS104" s="1313"/>
      <c r="CT104" s="1313"/>
      <c r="CU104" s="1313"/>
      <c r="CV104" s="1313"/>
      <c r="CW104" s="1313"/>
      <c r="CX104" s="1253" t="s">
        <v>819</v>
      </c>
      <c r="CY104" s="1254"/>
      <c r="CZ104" s="1254"/>
      <c r="DA104" s="1254"/>
      <c r="DB104" s="1254"/>
      <c r="DC104" s="1254"/>
      <c r="DD104" s="1254"/>
      <c r="DE104" s="1254"/>
      <c r="DF104" s="1254"/>
      <c r="DG104" s="1254"/>
      <c r="DH104" s="1254"/>
      <c r="DI104" s="1255"/>
      <c r="DJ104" s="1147">
        <f>DJ95-DL96+DJ97+DJ98+DJ99+DJ101</f>
        <v>50517389</v>
      </c>
      <c r="DK104" s="1303"/>
      <c r="DL104" s="1303"/>
      <c r="DM104" s="1303"/>
      <c r="DN104" s="1303"/>
      <c r="DO104" s="1303"/>
      <c r="DP104" s="1303"/>
      <c r="DQ104" s="1303"/>
      <c r="DR104" s="1303"/>
      <c r="DS104" s="1303"/>
      <c r="DT104" s="1303"/>
      <c r="DU104" s="1303"/>
      <c r="DV104" s="1303"/>
      <c r="DW104" s="1303"/>
      <c r="DX104" s="1304"/>
      <c r="DY104" s="1147">
        <f>DY95-EA96+DY97+DY98+DY99+DY101</f>
        <v>45924829</v>
      </c>
      <c r="DZ104" s="1303"/>
      <c r="EA104" s="1303"/>
      <c r="EB104" s="1303"/>
      <c r="EC104" s="1303"/>
      <c r="ED104" s="1303"/>
      <c r="EE104" s="1303"/>
      <c r="EF104" s="1303"/>
      <c r="EG104" s="1303"/>
      <c r="EH104" s="1303"/>
      <c r="EI104" s="1303"/>
      <c r="EJ104" s="1303"/>
      <c r="EK104" s="1303"/>
      <c r="EL104" s="1303"/>
      <c r="EM104" s="1304"/>
      <c r="EN104" s="1147">
        <f>EN95-EP96+EN97+EN98+EN99+EN101</f>
        <v>40676509</v>
      </c>
      <c r="EO104" s="1303"/>
      <c r="EP104" s="1303"/>
      <c r="EQ104" s="1303"/>
      <c r="ER104" s="1303"/>
      <c r="ES104" s="1303"/>
      <c r="ET104" s="1303"/>
      <c r="EU104" s="1303"/>
      <c r="EV104" s="1303"/>
      <c r="EW104" s="1303"/>
      <c r="EX104" s="1303"/>
      <c r="EY104" s="1303"/>
      <c r="EZ104" s="1303"/>
      <c r="FA104" s="1303"/>
      <c r="FB104" s="1304"/>
    </row>
    <row r="105" spans="1:158" ht="13.5" customHeight="1">
      <c r="B105" s="1267"/>
      <c r="C105" s="1268"/>
      <c r="D105" s="1268"/>
      <c r="E105" s="1268"/>
      <c r="F105" s="1268"/>
      <c r="G105" s="1268"/>
      <c r="H105" s="1268"/>
      <c r="I105" s="1268"/>
      <c r="J105" s="1268"/>
      <c r="K105" s="1268"/>
      <c r="L105" s="1268"/>
      <c r="M105" s="1269"/>
      <c r="N105" s="408"/>
      <c r="O105" s="1262" t="s">
        <v>818</v>
      </c>
      <c r="P105" s="1262"/>
      <c r="Q105" s="1262"/>
      <c r="R105" s="1262"/>
      <c r="S105" s="1262"/>
      <c r="T105" s="1262"/>
      <c r="U105" s="1262"/>
      <c r="V105" s="1262"/>
      <c r="W105" s="1262"/>
      <c r="X105" s="1262"/>
      <c r="Y105" s="1262"/>
      <c r="Z105" s="1262"/>
      <c r="AA105" s="1262"/>
      <c r="AB105" s="1262"/>
      <c r="AC105" s="1262"/>
      <c r="AD105" s="1262"/>
      <c r="AE105" s="1262"/>
      <c r="AF105" s="1262"/>
      <c r="AG105" s="1262"/>
      <c r="AH105" s="1262"/>
      <c r="AI105" s="1262"/>
      <c r="AJ105" s="1262"/>
      <c r="AK105" s="1262"/>
      <c r="AL105" s="1262"/>
      <c r="AM105" s="1262"/>
      <c r="AN105" s="1262"/>
      <c r="AO105" s="1262"/>
      <c r="AP105" s="1262"/>
      <c r="AQ105" s="1262"/>
      <c r="AR105" s="1262"/>
      <c r="AS105" s="1262"/>
      <c r="AT105" s="1262"/>
      <c r="AU105" s="1262"/>
      <c r="AV105" s="1262"/>
      <c r="AW105" s="1262"/>
      <c r="AX105" s="1262"/>
      <c r="AY105" s="1262"/>
      <c r="AZ105" s="1262"/>
      <c r="BA105" s="1262"/>
      <c r="BB105" s="1262"/>
      <c r="BC105" s="1262"/>
      <c r="BD105" s="1262"/>
      <c r="BE105" s="1262"/>
      <c r="BF105" s="1262"/>
      <c r="BG105" s="1262"/>
      <c r="BH105" s="1262"/>
      <c r="BI105" s="1262"/>
      <c r="BJ105" s="1262"/>
      <c r="BK105" s="1262"/>
      <c r="BL105" s="1262"/>
      <c r="BM105" s="1262"/>
      <c r="BN105" s="1262"/>
      <c r="BO105" s="1262"/>
      <c r="BP105" s="1262"/>
      <c r="BQ105" s="1262"/>
      <c r="BR105" s="1262"/>
      <c r="BS105" s="1262"/>
      <c r="BT105" s="1262"/>
      <c r="BU105" s="1262"/>
      <c r="BV105" s="1262"/>
      <c r="BW105" s="1262"/>
      <c r="BX105" s="1262"/>
      <c r="BY105" s="1262"/>
      <c r="BZ105" s="1262"/>
      <c r="CA105" s="1262"/>
      <c r="CB105" s="1262"/>
      <c r="CC105" s="1262"/>
      <c r="CD105" s="1262"/>
      <c r="CE105" s="1262"/>
      <c r="CF105" s="1262"/>
      <c r="CG105" s="1262"/>
      <c r="CH105" s="1262"/>
      <c r="CI105" s="1262"/>
      <c r="CJ105" s="1262"/>
      <c r="CK105" s="1262"/>
      <c r="CL105" s="1262"/>
      <c r="CM105" s="1262"/>
      <c r="CN105" s="1262"/>
      <c r="CO105" s="1262"/>
      <c r="CP105" s="1262"/>
      <c r="CQ105" s="1262"/>
      <c r="CR105" s="1262"/>
      <c r="CS105" s="1262"/>
      <c r="CT105" s="1262"/>
      <c r="CU105" s="1262"/>
      <c r="CV105" s="1262"/>
      <c r="CW105" s="1262"/>
      <c r="CX105" s="1290">
        <v>1410</v>
      </c>
      <c r="CY105" s="1291"/>
      <c r="CZ105" s="1291"/>
      <c r="DA105" s="1291"/>
      <c r="DB105" s="1291"/>
      <c r="DC105" s="1291"/>
      <c r="DD105" s="1291"/>
      <c r="DE105" s="1291"/>
      <c r="DF105" s="1291"/>
      <c r="DG105" s="1291"/>
      <c r="DH105" s="1291"/>
      <c r="DI105" s="1292"/>
      <c r="DJ105" s="1296">
        <f>SUM(DJ107:DX110)</f>
        <v>20070000</v>
      </c>
      <c r="DK105" s="1187"/>
      <c r="DL105" s="1187"/>
      <c r="DM105" s="1187"/>
      <c r="DN105" s="1187"/>
      <c r="DO105" s="1187"/>
      <c r="DP105" s="1187"/>
      <c r="DQ105" s="1187"/>
      <c r="DR105" s="1187"/>
      <c r="DS105" s="1187"/>
      <c r="DT105" s="1187"/>
      <c r="DU105" s="1187"/>
      <c r="DV105" s="1187"/>
      <c r="DW105" s="1187"/>
      <c r="DX105" s="1187"/>
      <c r="DY105" s="1174">
        <f>SUM(DY107:EM110)</f>
        <v>13770000</v>
      </c>
      <c r="DZ105" s="1180"/>
      <c r="EA105" s="1180"/>
      <c r="EB105" s="1180"/>
      <c r="EC105" s="1180"/>
      <c r="ED105" s="1180"/>
      <c r="EE105" s="1180"/>
      <c r="EF105" s="1180"/>
      <c r="EG105" s="1180"/>
      <c r="EH105" s="1180"/>
      <c r="EI105" s="1180"/>
      <c r="EJ105" s="1180"/>
      <c r="EK105" s="1180"/>
      <c r="EL105" s="1180"/>
      <c r="EM105" s="1321"/>
      <c r="EN105" s="1187">
        <f>SUM(EN107:FB110)</f>
        <v>6805877</v>
      </c>
      <c r="EO105" s="1187"/>
      <c r="EP105" s="1187"/>
      <c r="EQ105" s="1187"/>
      <c r="ER105" s="1187"/>
      <c r="ES105" s="1187"/>
      <c r="ET105" s="1187"/>
      <c r="EU105" s="1187"/>
      <c r="EV105" s="1187"/>
      <c r="EW105" s="1187"/>
      <c r="EX105" s="1187"/>
      <c r="EY105" s="1187"/>
      <c r="EZ105" s="1187"/>
      <c r="FA105" s="1187"/>
      <c r="FB105" s="1323"/>
    </row>
    <row r="106" spans="1:158">
      <c r="B106" s="1199" t="s">
        <v>809</v>
      </c>
      <c r="C106" s="1200"/>
      <c r="D106" s="1200"/>
      <c r="E106" s="1200"/>
      <c r="F106" s="1200"/>
      <c r="G106" s="1200"/>
      <c r="H106" s="1200"/>
      <c r="I106" s="1200"/>
      <c r="J106" s="1200"/>
      <c r="K106" s="1200"/>
      <c r="L106" s="1200"/>
      <c r="M106" s="1201"/>
      <c r="N106" s="416"/>
      <c r="O106" s="1320" t="s">
        <v>808</v>
      </c>
      <c r="P106" s="1320"/>
      <c r="Q106" s="1320"/>
      <c r="R106" s="1320"/>
      <c r="S106" s="1320"/>
      <c r="T106" s="1320"/>
      <c r="U106" s="1320"/>
      <c r="V106" s="1320"/>
      <c r="W106" s="1320"/>
      <c r="X106" s="1320"/>
      <c r="Y106" s="1320"/>
      <c r="Z106" s="1320"/>
      <c r="AA106" s="1320"/>
      <c r="AB106" s="1320"/>
      <c r="AC106" s="1320"/>
      <c r="AD106" s="1320"/>
      <c r="AE106" s="1320"/>
      <c r="AF106" s="1320"/>
      <c r="AG106" s="1320"/>
      <c r="AH106" s="1320"/>
      <c r="AI106" s="1320"/>
      <c r="AJ106" s="1320"/>
      <c r="AK106" s="1320"/>
      <c r="AL106" s="1320"/>
      <c r="AM106" s="1320"/>
      <c r="AN106" s="1320"/>
      <c r="AO106" s="1320"/>
      <c r="AP106" s="1320"/>
      <c r="AQ106" s="1320"/>
      <c r="AR106" s="1320"/>
      <c r="AS106" s="1320"/>
      <c r="AT106" s="1320"/>
      <c r="AU106" s="1320"/>
      <c r="AV106" s="1320"/>
      <c r="AW106" s="1320"/>
      <c r="AX106" s="1320"/>
      <c r="AY106" s="1320"/>
      <c r="AZ106" s="1320"/>
      <c r="BA106" s="1320"/>
      <c r="BB106" s="1320"/>
      <c r="BC106" s="1320"/>
      <c r="BD106" s="1320"/>
      <c r="BE106" s="1320"/>
      <c r="BF106" s="1320"/>
      <c r="BG106" s="1320"/>
      <c r="BH106" s="1320"/>
      <c r="BI106" s="1320"/>
      <c r="BJ106" s="1320"/>
      <c r="BK106" s="1320"/>
      <c r="BL106" s="1320"/>
      <c r="BM106" s="1320"/>
      <c r="BN106" s="1320"/>
      <c r="BO106" s="1320"/>
      <c r="BP106" s="1320"/>
      <c r="BQ106" s="1320"/>
      <c r="BR106" s="1320"/>
      <c r="BS106" s="1320"/>
      <c r="BT106" s="1320"/>
      <c r="BU106" s="1320"/>
      <c r="BV106" s="1320"/>
      <c r="BW106" s="1320"/>
      <c r="BX106" s="1320"/>
      <c r="BY106" s="1320"/>
      <c r="BZ106" s="1320"/>
      <c r="CA106" s="1320"/>
      <c r="CB106" s="1320"/>
      <c r="CC106" s="1320"/>
      <c r="CD106" s="1320"/>
      <c r="CE106" s="1320"/>
      <c r="CF106" s="1320"/>
      <c r="CG106" s="1320"/>
      <c r="CH106" s="1320"/>
      <c r="CI106" s="1320"/>
      <c r="CJ106" s="1320"/>
      <c r="CK106" s="1320"/>
      <c r="CL106" s="1320"/>
      <c r="CM106" s="1320"/>
      <c r="CN106" s="1320"/>
      <c r="CO106" s="1320"/>
      <c r="CP106" s="1320"/>
      <c r="CQ106" s="1320"/>
      <c r="CR106" s="1320"/>
      <c r="CS106" s="1320"/>
      <c r="CT106" s="1320"/>
      <c r="CU106" s="1320"/>
      <c r="CV106" s="1320"/>
      <c r="CW106" s="1320"/>
      <c r="CX106" s="1293"/>
      <c r="CY106" s="1294"/>
      <c r="CZ106" s="1294"/>
      <c r="DA106" s="1294"/>
      <c r="DB106" s="1294"/>
      <c r="DC106" s="1294"/>
      <c r="DD106" s="1294"/>
      <c r="DE106" s="1294"/>
      <c r="DF106" s="1294"/>
      <c r="DG106" s="1294"/>
      <c r="DH106" s="1294"/>
      <c r="DI106" s="1295"/>
      <c r="DJ106" s="1297"/>
      <c r="DK106" s="1298"/>
      <c r="DL106" s="1298"/>
      <c r="DM106" s="1298"/>
      <c r="DN106" s="1298"/>
      <c r="DO106" s="1298"/>
      <c r="DP106" s="1298"/>
      <c r="DQ106" s="1298"/>
      <c r="DR106" s="1298"/>
      <c r="DS106" s="1298"/>
      <c r="DT106" s="1298"/>
      <c r="DU106" s="1298"/>
      <c r="DV106" s="1298"/>
      <c r="DW106" s="1298"/>
      <c r="DX106" s="1298"/>
      <c r="DY106" s="1297"/>
      <c r="DZ106" s="1298"/>
      <c r="EA106" s="1298"/>
      <c r="EB106" s="1298"/>
      <c r="EC106" s="1298"/>
      <c r="ED106" s="1298"/>
      <c r="EE106" s="1298"/>
      <c r="EF106" s="1298"/>
      <c r="EG106" s="1298"/>
      <c r="EH106" s="1298"/>
      <c r="EI106" s="1298"/>
      <c r="EJ106" s="1298"/>
      <c r="EK106" s="1298"/>
      <c r="EL106" s="1298"/>
      <c r="EM106" s="1322"/>
      <c r="EN106" s="1298"/>
      <c r="EO106" s="1298"/>
      <c r="EP106" s="1298"/>
      <c r="EQ106" s="1298"/>
      <c r="ER106" s="1298"/>
      <c r="ES106" s="1298"/>
      <c r="ET106" s="1298"/>
      <c r="EU106" s="1298"/>
      <c r="EV106" s="1298"/>
      <c r="EW106" s="1298"/>
      <c r="EX106" s="1298"/>
      <c r="EY106" s="1298"/>
      <c r="EZ106" s="1298"/>
      <c r="FA106" s="1298"/>
      <c r="FB106" s="1322"/>
    </row>
    <row r="107" spans="1:158">
      <c r="B107" s="1238"/>
      <c r="C107" s="1239"/>
      <c r="D107" s="1239"/>
      <c r="E107" s="1239"/>
      <c r="F107" s="1239"/>
      <c r="G107" s="1239"/>
      <c r="H107" s="1239"/>
      <c r="I107" s="1239"/>
      <c r="J107" s="1239"/>
      <c r="K107" s="1239"/>
      <c r="L107" s="1239"/>
      <c r="M107" s="1240"/>
      <c r="N107" s="1318"/>
      <c r="O107" s="1318" t="s">
        <v>817</v>
      </c>
      <c r="P107" s="1318"/>
      <c r="Q107" s="1318"/>
      <c r="R107" s="1318"/>
      <c r="S107" s="1318"/>
      <c r="T107" s="1318"/>
      <c r="U107" s="1318"/>
      <c r="V107" s="1318"/>
      <c r="W107" s="1318"/>
      <c r="X107" s="1318"/>
      <c r="Y107" s="1318"/>
      <c r="Z107" s="1318"/>
      <c r="AA107" s="1318"/>
      <c r="AB107" s="1318"/>
      <c r="AC107" s="1318"/>
      <c r="AD107" s="1318"/>
      <c r="AE107" s="1318"/>
      <c r="AF107" s="1318"/>
      <c r="AG107" s="1318"/>
      <c r="AH107" s="1318"/>
      <c r="AI107" s="1318"/>
      <c r="AJ107" s="1318"/>
      <c r="AK107" s="1318"/>
      <c r="AL107" s="1318"/>
      <c r="AM107" s="1318"/>
      <c r="AN107" s="1318"/>
      <c r="AO107" s="1318"/>
      <c r="AP107" s="1318"/>
      <c r="AQ107" s="1318"/>
      <c r="AR107" s="1318"/>
      <c r="AS107" s="1318"/>
      <c r="AT107" s="1318"/>
      <c r="AU107" s="1318"/>
      <c r="AV107" s="1318"/>
      <c r="AW107" s="1318"/>
      <c r="AX107" s="1318"/>
      <c r="AY107" s="1318"/>
      <c r="AZ107" s="1318"/>
      <c r="BA107" s="1318"/>
      <c r="BB107" s="1318"/>
      <c r="BC107" s="1318"/>
      <c r="BD107" s="1318"/>
      <c r="BE107" s="1318"/>
      <c r="BF107" s="1318"/>
      <c r="BG107" s="1318"/>
      <c r="BH107" s="1318"/>
      <c r="BI107" s="1318"/>
      <c r="BJ107" s="1318"/>
      <c r="BK107" s="1318"/>
      <c r="BL107" s="1318"/>
      <c r="BM107" s="1318"/>
      <c r="BN107" s="1318"/>
      <c r="BO107" s="1318"/>
      <c r="BP107" s="1318"/>
      <c r="BQ107" s="1318"/>
      <c r="BR107" s="1318"/>
      <c r="BS107" s="1318"/>
      <c r="BT107" s="1318"/>
      <c r="BU107" s="1318"/>
      <c r="BV107" s="1318"/>
      <c r="BW107" s="1318"/>
      <c r="BX107" s="1318"/>
      <c r="BY107" s="1318"/>
      <c r="BZ107" s="1318"/>
      <c r="CA107" s="1318"/>
      <c r="CB107" s="1318"/>
      <c r="CC107" s="1318"/>
      <c r="CD107" s="1318"/>
      <c r="CE107" s="1318"/>
      <c r="CF107" s="1318"/>
      <c r="CG107" s="1318"/>
      <c r="CH107" s="1318"/>
      <c r="CI107" s="1318"/>
      <c r="CJ107" s="1318"/>
      <c r="CK107" s="1318"/>
      <c r="CL107" s="1318"/>
      <c r="CM107" s="1318"/>
      <c r="CN107" s="1318"/>
      <c r="CO107" s="1318"/>
      <c r="CP107" s="1318"/>
      <c r="CQ107" s="1318"/>
      <c r="CR107" s="1318"/>
      <c r="CS107" s="1318"/>
      <c r="CT107" s="1318"/>
      <c r="CU107" s="1318"/>
      <c r="CV107" s="1318"/>
      <c r="CW107" s="1318"/>
      <c r="CX107" s="1307">
        <v>1411</v>
      </c>
      <c r="CY107" s="1308"/>
      <c r="CZ107" s="1308"/>
      <c r="DA107" s="1308"/>
      <c r="DB107" s="1308"/>
      <c r="DC107" s="1308"/>
      <c r="DD107" s="1308"/>
      <c r="DE107" s="1308"/>
      <c r="DF107" s="1308"/>
      <c r="DG107" s="1308"/>
      <c r="DH107" s="1308"/>
      <c r="DI107" s="1309"/>
      <c r="DJ107" s="1329">
        <v>20070000</v>
      </c>
      <c r="DK107" s="1305"/>
      <c r="DL107" s="1305"/>
      <c r="DM107" s="1305"/>
      <c r="DN107" s="1305"/>
      <c r="DO107" s="1305"/>
      <c r="DP107" s="1305"/>
      <c r="DQ107" s="1305"/>
      <c r="DR107" s="1305"/>
      <c r="DS107" s="1305"/>
      <c r="DT107" s="1305"/>
      <c r="DU107" s="1305"/>
      <c r="DV107" s="1305"/>
      <c r="DW107" s="1305"/>
      <c r="DX107" s="1305"/>
      <c r="DY107" s="1329">
        <v>13424262</v>
      </c>
      <c r="DZ107" s="1288"/>
      <c r="EA107" s="1288"/>
      <c r="EB107" s="1288"/>
      <c r="EC107" s="1288"/>
      <c r="ED107" s="1288"/>
      <c r="EE107" s="1288"/>
      <c r="EF107" s="1288"/>
      <c r="EG107" s="1288"/>
      <c r="EH107" s="1288"/>
      <c r="EI107" s="1288"/>
      <c r="EJ107" s="1288"/>
      <c r="EK107" s="1288"/>
      <c r="EL107" s="1288"/>
      <c r="EM107" s="1330"/>
      <c r="EN107" s="1288">
        <v>6460139</v>
      </c>
      <c r="EO107" s="1305"/>
      <c r="EP107" s="1305"/>
      <c r="EQ107" s="1305"/>
      <c r="ER107" s="1305"/>
      <c r="ES107" s="1305"/>
      <c r="ET107" s="1305"/>
      <c r="EU107" s="1305"/>
      <c r="EV107" s="1305"/>
      <c r="EW107" s="1305"/>
      <c r="EX107" s="1305"/>
      <c r="EY107" s="1305"/>
      <c r="EZ107" s="1305"/>
      <c r="FA107" s="1305"/>
      <c r="FB107" s="1306"/>
    </row>
    <row r="108" spans="1:158">
      <c r="B108" s="1314"/>
      <c r="C108" s="1315"/>
      <c r="D108" s="1315"/>
      <c r="E108" s="1315"/>
      <c r="F108" s="1315"/>
      <c r="G108" s="1315"/>
      <c r="H108" s="1315"/>
      <c r="I108" s="1315"/>
      <c r="J108" s="1315"/>
      <c r="K108" s="1315"/>
      <c r="L108" s="1315"/>
      <c r="M108" s="1316"/>
      <c r="N108" s="1319"/>
      <c r="O108" s="1317" t="s">
        <v>816</v>
      </c>
      <c r="P108" s="1317"/>
      <c r="Q108" s="1317"/>
      <c r="R108" s="1317"/>
      <c r="S108" s="1317"/>
      <c r="T108" s="1317"/>
      <c r="U108" s="1317"/>
      <c r="V108" s="1317"/>
      <c r="W108" s="1317"/>
      <c r="X108" s="1317"/>
      <c r="Y108" s="1317"/>
      <c r="Z108" s="1317"/>
      <c r="AA108" s="1317"/>
      <c r="AB108" s="1317"/>
      <c r="AC108" s="1317"/>
      <c r="AD108" s="1317"/>
      <c r="AE108" s="1317"/>
      <c r="AF108" s="1317"/>
      <c r="AG108" s="1317"/>
      <c r="AH108" s="1317"/>
      <c r="AI108" s="1317"/>
      <c r="AJ108" s="1317"/>
      <c r="AK108" s="1317"/>
      <c r="AL108" s="1317"/>
      <c r="AM108" s="1317"/>
      <c r="AN108" s="1317"/>
      <c r="AO108" s="1317"/>
      <c r="AP108" s="1317"/>
      <c r="AQ108" s="1317"/>
      <c r="AR108" s="1317"/>
      <c r="AS108" s="1317"/>
      <c r="AT108" s="1317"/>
      <c r="AU108" s="1317"/>
      <c r="AV108" s="1317"/>
      <c r="AW108" s="1317"/>
      <c r="AX108" s="1317"/>
      <c r="AY108" s="1317"/>
      <c r="AZ108" s="1317"/>
      <c r="BA108" s="1317"/>
      <c r="BB108" s="1317"/>
      <c r="BC108" s="1317"/>
      <c r="BD108" s="1317"/>
      <c r="BE108" s="1317"/>
      <c r="BF108" s="1317"/>
      <c r="BG108" s="1317"/>
      <c r="BH108" s="1317"/>
      <c r="BI108" s="1317"/>
      <c r="BJ108" s="1317"/>
      <c r="BK108" s="1317"/>
      <c r="BL108" s="1317"/>
      <c r="BM108" s="1317"/>
      <c r="BN108" s="1317"/>
      <c r="BO108" s="1317"/>
      <c r="BP108" s="1317"/>
      <c r="BQ108" s="1317"/>
      <c r="BR108" s="1317"/>
      <c r="BS108" s="1317"/>
      <c r="BT108" s="1317"/>
      <c r="BU108" s="1317"/>
      <c r="BV108" s="1317"/>
      <c r="BW108" s="1317"/>
      <c r="BX108" s="1317"/>
      <c r="BY108" s="1317"/>
      <c r="BZ108" s="1317"/>
      <c r="CA108" s="1317"/>
      <c r="CB108" s="1317"/>
      <c r="CC108" s="1317"/>
      <c r="CD108" s="1317"/>
      <c r="CE108" s="1317"/>
      <c r="CF108" s="1317"/>
      <c r="CG108" s="1317"/>
      <c r="CH108" s="1317"/>
      <c r="CI108" s="1317"/>
      <c r="CJ108" s="1317"/>
      <c r="CK108" s="1317"/>
      <c r="CL108" s="1317"/>
      <c r="CM108" s="1317"/>
      <c r="CN108" s="1317"/>
      <c r="CO108" s="1317"/>
      <c r="CP108" s="1317"/>
      <c r="CQ108" s="1317"/>
      <c r="CR108" s="1317"/>
      <c r="CS108" s="1317"/>
      <c r="CT108" s="1317"/>
      <c r="CU108" s="1317"/>
      <c r="CV108" s="1317"/>
      <c r="CW108" s="1317"/>
      <c r="CX108" s="1310"/>
      <c r="CY108" s="1311"/>
      <c r="CZ108" s="1311"/>
      <c r="DA108" s="1311"/>
      <c r="DB108" s="1311"/>
      <c r="DC108" s="1311"/>
      <c r="DD108" s="1311"/>
      <c r="DE108" s="1311"/>
      <c r="DF108" s="1311"/>
      <c r="DG108" s="1311"/>
      <c r="DH108" s="1311"/>
      <c r="DI108" s="1312"/>
      <c r="DJ108" s="1275"/>
      <c r="DK108" s="1276"/>
      <c r="DL108" s="1276"/>
      <c r="DM108" s="1276"/>
      <c r="DN108" s="1276"/>
      <c r="DO108" s="1276"/>
      <c r="DP108" s="1276"/>
      <c r="DQ108" s="1276"/>
      <c r="DR108" s="1276"/>
      <c r="DS108" s="1276"/>
      <c r="DT108" s="1276"/>
      <c r="DU108" s="1276"/>
      <c r="DV108" s="1276"/>
      <c r="DW108" s="1276"/>
      <c r="DX108" s="1276"/>
      <c r="DY108" s="1275"/>
      <c r="DZ108" s="1276"/>
      <c r="EA108" s="1276"/>
      <c r="EB108" s="1276"/>
      <c r="EC108" s="1276"/>
      <c r="ED108" s="1276"/>
      <c r="EE108" s="1276"/>
      <c r="EF108" s="1276"/>
      <c r="EG108" s="1276"/>
      <c r="EH108" s="1276"/>
      <c r="EI108" s="1276"/>
      <c r="EJ108" s="1276"/>
      <c r="EK108" s="1276"/>
      <c r="EL108" s="1276"/>
      <c r="EM108" s="1277"/>
      <c r="EN108" s="1276"/>
      <c r="EO108" s="1276"/>
      <c r="EP108" s="1276"/>
      <c r="EQ108" s="1276"/>
      <c r="ER108" s="1276"/>
      <c r="ES108" s="1276"/>
      <c r="ET108" s="1276"/>
      <c r="EU108" s="1276"/>
      <c r="EV108" s="1276"/>
      <c r="EW108" s="1276"/>
      <c r="EX108" s="1276"/>
      <c r="EY108" s="1276"/>
      <c r="EZ108" s="1276"/>
      <c r="FA108" s="1276"/>
      <c r="FB108" s="1277"/>
    </row>
    <row r="109" spans="1:158">
      <c r="B109" s="1324"/>
      <c r="C109" s="1325"/>
      <c r="D109" s="1325"/>
      <c r="E109" s="1325"/>
      <c r="F109" s="1325"/>
      <c r="G109" s="1325"/>
      <c r="H109" s="1325"/>
      <c r="I109" s="1325"/>
      <c r="J109" s="1325"/>
      <c r="K109" s="1325"/>
      <c r="L109" s="1325"/>
      <c r="M109" s="1326"/>
      <c r="N109" s="1318"/>
      <c r="O109" s="1318" t="s">
        <v>815</v>
      </c>
      <c r="P109" s="1318"/>
      <c r="Q109" s="1318"/>
      <c r="R109" s="1318"/>
      <c r="S109" s="1318"/>
      <c r="T109" s="1318"/>
      <c r="U109" s="1318"/>
      <c r="V109" s="1318"/>
      <c r="W109" s="1318"/>
      <c r="X109" s="1318"/>
      <c r="Y109" s="1318"/>
      <c r="Z109" s="1318"/>
      <c r="AA109" s="1318"/>
      <c r="AB109" s="1318"/>
      <c r="AC109" s="1318"/>
      <c r="AD109" s="1318"/>
      <c r="AE109" s="1318"/>
      <c r="AF109" s="1318"/>
      <c r="AG109" s="1318"/>
      <c r="AH109" s="1318"/>
      <c r="AI109" s="1318"/>
      <c r="AJ109" s="1318"/>
      <c r="AK109" s="1318"/>
      <c r="AL109" s="1318"/>
      <c r="AM109" s="1318"/>
      <c r="AN109" s="1318"/>
      <c r="AO109" s="1318"/>
      <c r="AP109" s="1318"/>
      <c r="AQ109" s="1318"/>
      <c r="AR109" s="1318"/>
      <c r="AS109" s="1318"/>
      <c r="AT109" s="1318"/>
      <c r="AU109" s="1318"/>
      <c r="AV109" s="1318"/>
      <c r="AW109" s="1318"/>
      <c r="AX109" s="1318"/>
      <c r="AY109" s="1318"/>
      <c r="AZ109" s="1318"/>
      <c r="BA109" s="1318"/>
      <c r="BB109" s="1318"/>
      <c r="BC109" s="1318"/>
      <c r="BD109" s="1318"/>
      <c r="BE109" s="1318"/>
      <c r="BF109" s="1318"/>
      <c r="BG109" s="1318"/>
      <c r="BH109" s="1318"/>
      <c r="BI109" s="1318"/>
      <c r="BJ109" s="1318"/>
      <c r="BK109" s="1318"/>
      <c r="BL109" s="1318"/>
      <c r="BM109" s="1318"/>
      <c r="BN109" s="1318"/>
      <c r="BO109" s="1318"/>
      <c r="BP109" s="1318"/>
      <c r="BQ109" s="1318"/>
      <c r="BR109" s="1318"/>
      <c r="BS109" s="1318"/>
      <c r="BT109" s="1318"/>
      <c r="BU109" s="1318"/>
      <c r="BV109" s="1318"/>
      <c r="BW109" s="1318"/>
      <c r="BX109" s="1318"/>
      <c r="BY109" s="1318"/>
      <c r="BZ109" s="1318"/>
      <c r="CA109" s="1318"/>
      <c r="CB109" s="1318"/>
      <c r="CC109" s="1318"/>
      <c r="CD109" s="1318"/>
      <c r="CE109" s="1318"/>
      <c r="CF109" s="1318"/>
      <c r="CG109" s="1318"/>
      <c r="CH109" s="1318"/>
      <c r="CI109" s="1318"/>
      <c r="CJ109" s="1318"/>
      <c r="CK109" s="1318"/>
      <c r="CL109" s="1318"/>
      <c r="CM109" s="1318"/>
      <c r="CN109" s="1318"/>
      <c r="CO109" s="1318"/>
      <c r="CP109" s="1318"/>
      <c r="CQ109" s="1318"/>
      <c r="CR109" s="1318"/>
      <c r="CS109" s="1318"/>
      <c r="CT109" s="1318"/>
      <c r="CU109" s="1318"/>
      <c r="CV109" s="1318"/>
      <c r="CW109" s="1318"/>
      <c r="CX109" s="1307">
        <v>1412</v>
      </c>
      <c r="CY109" s="1308"/>
      <c r="CZ109" s="1308"/>
      <c r="DA109" s="1308"/>
      <c r="DB109" s="1308"/>
      <c r="DC109" s="1308"/>
      <c r="DD109" s="1308"/>
      <c r="DE109" s="1308"/>
      <c r="DF109" s="1308"/>
      <c r="DG109" s="1308"/>
      <c r="DH109" s="1308"/>
      <c r="DI109" s="1309"/>
      <c r="DJ109" s="1329"/>
      <c r="DK109" s="1305"/>
      <c r="DL109" s="1305"/>
      <c r="DM109" s="1305"/>
      <c r="DN109" s="1305"/>
      <c r="DO109" s="1305"/>
      <c r="DP109" s="1305"/>
      <c r="DQ109" s="1305"/>
      <c r="DR109" s="1305"/>
      <c r="DS109" s="1305"/>
      <c r="DT109" s="1305"/>
      <c r="DU109" s="1305"/>
      <c r="DV109" s="1305"/>
      <c r="DW109" s="1305"/>
      <c r="DX109" s="1305"/>
      <c r="DY109" s="1329">
        <v>345738</v>
      </c>
      <c r="DZ109" s="1288"/>
      <c r="EA109" s="1288"/>
      <c r="EB109" s="1288"/>
      <c r="EC109" s="1288"/>
      <c r="ED109" s="1288"/>
      <c r="EE109" s="1288"/>
      <c r="EF109" s="1288"/>
      <c r="EG109" s="1288"/>
      <c r="EH109" s="1288"/>
      <c r="EI109" s="1288"/>
      <c r="EJ109" s="1288"/>
      <c r="EK109" s="1288"/>
      <c r="EL109" s="1288"/>
      <c r="EM109" s="1330"/>
      <c r="EN109" s="1288">
        <v>345738</v>
      </c>
      <c r="EO109" s="1305"/>
      <c r="EP109" s="1305"/>
      <c r="EQ109" s="1305"/>
      <c r="ER109" s="1305"/>
      <c r="ES109" s="1305"/>
      <c r="ET109" s="1305"/>
      <c r="EU109" s="1305"/>
      <c r="EV109" s="1305"/>
      <c r="EW109" s="1305"/>
      <c r="EX109" s="1305"/>
      <c r="EY109" s="1305"/>
      <c r="EZ109" s="1305"/>
      <c r="FA109" s="1305"/>
      <c r="FB109" s="1306"/>
    </row>
    <row r="110" spans="1:158">
      <c r="B110" s="1314"/>
      <c r="C110" s="1315"/>
      <c r="D110" s="1315"/>
      <c r="E110" s="1315"/>
      <c r="F110" s="1315"/>
      <c r="G110" s="1315"/>
      <c r="H110" s="1315"/>
      <c r="I110" s="1315"/>
      <c r="J110" s="1315"/>
      <c r="K110" s="1315"/>
      <c r="L110" s="1315"/>
      <c r="M110" s="1316"/>
      <c r="N110" s="1317"/>
      <c r="O110" s="1317" t="s">
        <v>814</v>
      </c>
      <c r="P110" s="1317"/>
      <c r="Q110" s="1317"/>
      <c r="R110" s="1317"/>
      <c r="S110" s="1317"/>
      <c r="T110" s="1317"/>
      <c r="U110" s="1317"/>
      <c r="V110" s="1317"/>
      <c r="W110" s="1317"/>
      <c r="X110" s="1317"/>
      <c r="Y110" s="1317"/>
      <c r="Z110" s="1317"/>
      <c r="AA110" s="1317"/>
      <c r="AB110" s="1317"/>
      <c r="AC110" s="1317"/>
      <c r="AD110" s="1317"/>
      <c r="AE110" s="1317"/>
      <c r="AF110" s="1317"/>
      <c r="AG110" s="1317"/>
      <c r="AH110" s="1317"/>
      <c r="AI110" s="1317"/>
      <c r="AJ110" s="1317"/>
      <c r="AK110" s="1317"/>
      <c r="AL110" s="1317"/>
      <c r="AM110" s="1317"/>
      <c r="AN110" s="1317"/>
      <c r="AO110" s="1317"/>
      <c r="AP110" s="1317"/>
      <c r="AQ110" s="1317"/>
      <c r="AR110" s="1317"/>
      <c r="AS110" s="1317"/>
      <c r="AT110" s="1317"/>
      <c r="AU110" s="1317"/>
      <c r="AV110" s="1317"/>
      <c r="AW110" s="1317"/>
      <c r="AX110" s="1317"/>
      <c r="AY110" s="1317"/>
      <c r="AZ110" s="1317"/>
      <c r="BA110" s="1317"/>
      <c r="BB110" s="1317"/>
      <c r="BC110" s="1317"/>
      <c r="BD110" s="1317"/>
      <c r="BE110" s="1317"/>
      <c r="BF110" s="1317"/>
      <c r="BG110" s="1317"/>
      <c r="BH110" s="1317"/>
      <c r="BI110" s="1317"/>
      <c r="BJ110" s="1317"/>
      <c r="BK110" s="1317"/>
      <c r="BL110" s="1317"/>
      <c r="BM110" s="1317"/>
      <c r="BN110" s="1317"/>
      <c r="BO110" s="1317"/>
      <c r="BP110" s="1317"/>
      <c r="BQ110" s="1317"/>
      <c r="BR110" s="1317"/>
      <c r="BS110" s="1317"/>
      <c r="BT110" s="1317"/>
      <c r="BU110" s="1317"/>
      <c r="BV110" s="1317"/>
      <c r="BW110" s="1317"/>
      <c r="BX110" s="1317"/>
      <c r="BY110" s="1317"/>
      <c r="BZ110" s="1317"/>
      <c r="CA110" s="1317"/>
      <c r="CB110" s="1317"/>
      <c r="CC110" s="1317"/>
      <c r="CD110" s="1317"/>
      <c r="CE110" s="1317"/>
      <c r="CF110" s="1317"/>
      <c r="CG110" s="1317"/>
      <c r="CH110" s="1317"/>
      <c r="CI110" s="1317"/>
      <c r="CJ110" s="1317"/>
      <c r="CK110" s="1317"/>
      <c r="CL110" s="1317"/>
      <c r="CM110" s="1317"/>
      <c r="CN110" s="1317"/>
      <c r="CO110" s="1317"/>
      <c r="CP110" s="1317"/>
      <c r="CQ110" s="1317"/>
      <c r="CR110" s="1317"/>
      <c r="CS110" s="1317"/>
      <c r="CT110" s="1317"/>
      <c r="CU110" s="1317"/>
      <c r="CV110" s="1317"/>
      <c r="CW110" s="1317"/>
      <c r="CX110" s="1310"/>
      <c r="CY110" s="1311"/>
      <c r="CZ110" s="1311"/>
      <c r="DA110" s="1311"/>
      <c r="DB110" s="1311"/>
      <c r="DC110" s="1311"/>
      <c r="DD110" s="1311"/>
      <c r="DE110" s="1311"/>
      <c r="DF110" s="1311"/>
      <c r="DG110" s="1311"/>
      <c r="DH110" s="1311"/>
      <c r="DI110" s="1312"/>
      <c r="DJ110" s="1275"/>
      <c r="DK110" s="1276"/>
      <c r="DL110" s="1276"/>
      <c r="DM110" s="1276"/>
      <c r="DN110" s="1276"/>
      <c r="DO110" s="1276"/>
      <c r="DP110" s="1276"/>
      <c r="DQ110" s="1276"/>
      <c r="DR110" s="1276"/>
      <c r="DS110" s="1276"/>
      <c r="DT110" s="1276"/>
      <c r="DU110" s="1276"/>
      <c r="DV110" s="1276"/>
      <c r="DW110" s="1276"/>
      <c r="DX110" s="1276"/>
      <c r="DY110" s="1275"/>
      <c r="DZ110" s="1276"/>
      <c r="EA110" s="1276"/>
      <c r="EB110" s="1276"/>
      <c r="EC110" s="1276"/>
      <c r="ED110" s="1276"/>
      <c r="EE110" s="1276"/>
      <c r="EF110" s="1276"/>
      <c r="EG110" s="1276"/>
      <c r="EH110" s="1276"/>
      <c r="EI110" s="1276"/>
      <c r="EJ110" s="1276"/>
      <c r="EK110" s="1276"/>
      <c r="EL110" s="1276"/>
      <c r="EM110" s="1277"/>
      <c r="EN110" s="1276"/>
      <c r="EO110" s="1276"/>
      <c r="EP110" s="1276"/>
      <c r="EQ110" s="1276"/>
      <c r="ER110" s="1276"/>
      <c r="ES110" s="1276"/>
      <c r="ET110" s="1276"/>
      <c r="EU110" s="1276"/>
      <c r="EV110" s="1276"/>
      <c r="EW110" s="1276"/>
      <c r="EX110" s="1276"/>
      <c r="EY110" s="1276"/>
      <c r="EZ110" s="1276"/>
      <c r="FA110" s="1276"/>
      <c r="FB110" s="1277"/>
    </row>
    <row r="111" spans="1:158">
      <c r="B111" s="1199"/>
      <c r="C111" s="1311"/>
      <c r="D111" s="1311"/>
      <c r="E111" s="1311"/>
      <c r="F111" s="1311"/>
      <c r="G111" s="1311"/>
      <c r="H111" s="1311"/>
      <c r="I111" s="1311"/>
      <c r="J111" s="1311"/>
      <c r="K111" s="1311"/>
      <c r="L111" s="1311"/>
      <c r="M111" s="1312"/>
      <c r="N111" s="426"/>
      <c r="O111" s="1092"/>
      <c r="P111" s="1092"/>
      <c r="Q111" s="1092"/>
      <c r="R111" s="1092"/>
      <c r="S111" s="1092"/>
      <c r="T111" s="1092"/>
      <c r="U111" s="1092"/>
      <c r="V111" s="1092"/>
      <c r="W111" s="1092"/>
      <c r="X111" s="1092"/>
      <c r="Y111" s="1092"/>
      <c r="Z111" s="1092"/>
      <c r="AA111" s="1092"/>
      <c r="AB111" s="1092"/>
      <c r="AC111" s="1092"/>
      <c r="AD111" s="1092"/>
      <c r="AE111" s="1092"/>
      <c r="AF111" s="1092"/>
      <c r="AG111" s="1092"/>
      <c r="AH111" s="1092"/>
      <c r="AI111" s="1092"/>
      <c r="AJ111" s="1092"/>
      <c r="AK111" s="1092"/>
      <c r="AL111" s="1092"/>
      <c r="AM111" s="1092"/>
      <c r="AN111" s="1092"/>
      <c r="AO111" s="1092"/>
      <c r="AP111" s="1092"/>
      <c r="AQ111" s="1092"/>
      <c r="AR111" s="1092"/>
      <c r="AS111" s="1092"/>
      <c r="AT111" s="1092"/>
      <c r="AU111" s="1092"/>
      <c r="AV111" s="1092"/>
      <c r="AW111" s="1092"/>
      <c r="AX111" s="1092"/>
      <c r="AY111" s="1092"/>
      <c r="AZ111" s="1092"/>
      <c r="BA111" s="1092"/>
      <c r="BB111" s="1092"/>
      <c r="BC111" s="1092"/>
      <c r="BD111" s="1092"/>
      <c r="BE111" s="1092"/>
      <c r="BF111" s="1092"/>
      <c r="BG111" s="1092"/>
      <c r="BH111" s="1092"/>
      <c r="BI111" s="1092"/>
      <c r="BJ111" s="1092"/>
      <c r="BK111" s="1092"/>
      <c r="BL111" s="1092"/>
      <c r="BM111" s="1092"/>
      <c r="BN111" s="1092"/>
      <c r="BO111" s="1092"/>
      <c r="BP111" s="1092"/>
      <c r="BQ111" s="1092"/>
      <c r="BR111" s="1092"/>
      <c r="BS111" s="1092"/>
      <c r="BT111" s="1092"/>
      <c r="BU111" s="1092"/>
      <c r="BV111" s="1092"/>
      <c r="BW111" s="1092"/>
      <c r="BX111" s="1092"/>
      <c r="BY111" s="1092"/>
      <c r="BZ111" s="1092"/>
      <c r="CA111" s="1092"/>
      <c r="CB111" s="1092"/>
      <c r="CC111" s="1092"/>
      <c r="CD111" s="1092"/>
      <c r="CE111" s="1092"/>
      <c r="CF111" s="1092"/>
      <c r="CG111" s="1092"/>
      <c r="CH111" s="1092"/>
      <c r="CI111" s="1092"/>
      <c r="CJ111" s="1092"/>
      <c r="CK111" s="1092"/>
      <c r="CL111" s="1092"/>
      <c r="CM111" s="1092"/>
      <c r="CN111" s="1092"/>
      <c r="CO111" s="1092"/>
      <c r="CP111" s="1092"/>
      <c r="CQ111" s="1092"/>
      <c r="CR111" s="1092"/>
      <c r="CS111" s="1092"/>
      <c r="CT111" s="1092"/>
      <c r="CU111" s="1092"/>
      <c r="CV111" s="1092"/>
      <c r="CW111" s="1093"/>
      <c r="CX111" s="1089"/>
      <c r="CY111" s="1090"/>
      <c r="CZ111" s="1090"/>
      <c r="DA111" s="1090"/>
      <c r="DB111" s="1090"/>
      <c r="DC111" s="1090"/>
      <c r="DD111" s="1090"/>
      <c r="DE111" s="1090"/>
      <c r="DF111" s="1090"/>
      <c r="DG111" s="1090"/>
      <c r="DH111" s="1090"/>
      <c r="DI111" s="1091"/>
      <c r="DJ111" s="1042"/>
      <c r="DK111" s="1040"/>
      <c r="DL111" s="1040"/>
      <c r="DM111" s="1040"/>
      <c r="DN111" s="1040"/>
      <c r="DO111" s="1040"/>
      <c r="DP111" s="1040"/>
      <c r="DQ111" s="1040"/>
      <c r="DR111" s="1040"/>
      <c r="DS111" s="1040"/>
      <c r="DT111" s="1040"/>
      <c r="DU111" s="1040"/>
      <c r="DV111" s="1040"/>
      <c r="DW111" s="1040"/>
      <c r="DX111" s="1098"/>
      <c r="DY111" s="1039"/>
      <c r="DZ111" s="1040"/>
      <c r="EA111" s="1040"/>
      <c r="EB111" s="1040"/>
      <c r="EC111" s="1040"/>
      <c r="ED111" s="1040"/>
      <c r="EE111" s="1040"/>
      <c r="EF111" s="1040"/>
      <c r="EG111" s="1040"/>
      <c r="EH111" s="1040"/>
      <c r="EI111" s="1040"/>
      <c r="EJ111" s="1040"/>
      <c r="EK111" s="1040"/>
      <c r="EL111" s="1040"/>
      <c r="EM111" s="1041"/>
      <c r="EN111" s="1042"/>
      <c r="EO111" s="1040"/>
      <c r="EP111" s="1040"/>
      <c r="EQ111" s="1040"/>
      <c r="ER111" s="1040"/>
      <c r="ES111" s="1040"/>
      <c r="ET111" s="1040"/>
      <c r="EU111" s="1040"/>
      <c r="EV111" s="1040"/>
      <c r="EW111" s="1040"/>
      <c r="EX111" s="1040"/>
      <c r="EY111" s="1040"/>
      <c r="EZ111" s="1040"/>
      <c r="FA111" s="1040"/>
      <c r="FB111" s="1041"/>
    </row>
    <row r="112" spans="1:158">
      <c r="B112" s="1333" t="s">
        <v>813</v>
      </c>
      <c r="C112" s="1334"/>
      <c r="D112" s="1334"/>
      <c r="E112" s="1334"/>
      <c r="F112" s="1334"/>
      <c r="G112" s="1334"/>
      <c r="H112" s="1334"/>
      <c r="I112" s="1334"/>
      <c r="J112" s="1334"/>
      <c r="K112" s="1334"/>
      <c r="L112" s="1334"/>
      <c r="M112" s="1335"/>
      <c r="N112" s="417"/>
      <c r="O112" s="1327" t="s">
        <v>577</v>
      </c>
      <c r="P112" s="1327"/>
      <c r="Q112" s="1327"/>
      <c r="R112" s="1327"/>
      <c r="S112" s="1327"/>
      <c r="T112" s="1327"/>
      <c r="U112" s="1327"/>
      <c r="V112" s="1327"/>
      <c r="W112" s="1327"/>
      <c r="X112" s="1327"/>
      <c r="Y112" s="1327"/>
      <c r="Z112" s="1327"/>
      <c r="AA112" s="1327"/>
      <c r="AB112" s="1327"/>
      <c r="AC112" s="1327"/>
      <c r="AD112" s="1327"/>
      <c r="AE112" s="1327"/>
      <c r="AF112" s="1327"/>
      <c r="AG112" s="1327"/>
      <c r="AH112" s="1327"/>
      <c r="AI112" s="1327"/>
      <c r="AJ112" s="1327"/>
      <c r="AK112" s="1327"/>
      <c r="AL112" s="1327"/>
      <c r="AM112" s="1327"/>
      <c r="AN112" s="1327"/>
      <c r="AO112" s="1327"/>
      <c r="AP112" s="1327"/>
      <c r="AQ112" s="1327"/>
      <c r="AR112" s="1327"/>
      <c r="AS112" s="1327"/>
      <c r="AT112" s="1327"/>
      <c r="AU112" s="1327"/>
      <c r="AV112" s="1327"/>
      <c r="AW112" s="1327"/>
      <c r="AX112" s="1327"/>
      <c r="AY112" s="1327"/>
      <c r="AZ112" s="1327"/>
      <c r="BA112" s="1327"/>
      <c r="BB112" s="1327"/>
      <c r="BC112" s="1327"/>
      <c r="BD112" s="1327"/>
      <c r="BE112" s="1327"/>
      <c r="BF112" s="1327"/>
      <c r="BG112" s="1327"/>
      <c r="BH112" s="1327"/>
      <c r="BI112" s="1327"/>
      <c r="BJ112" s="1327"/>
      <c r="BK112" s="1327"/>
      <c r="BL112" s="1327"/>
      <c r="BM112" s="1327"/>
      <c r="BN112" s="1327"/>
      <c r="BO112" s="1327"/>
      <c r="BP112" s="1327"/>
      <c r="BQ112" s="1327"/>
      <c r="BR112" s="1327"/>
      <c r="BS112" s="1327"/>
      <c r="BT112" s="1327"/>
      <c r="BU112" s="1327"/>
      <c r="BV112" s="1327"/>
      <c r="BW112" s="1327"/>
      <c r="BX112" s="1327"/>
      <c r="BY112" s="1327"/>
      <c r="BZ112" s="1327"/>
      <c r="CA112" s="1327"/>
      <c r="CB112" s="1327"/>
      <c r="CC112" s="1327"/>
      <c r="CD112" s="1327"/>
      <c r="CE112" s="1327"/>
      <c r="CF112" s="1327"/>
      <c r="CG112" s="1327"/>
      <c r="CH112" s="1327"/>
      <c r="CI112" s="1327"/>
      <c r="CJ112" s="1327"/>
      <c r="CK112" s="1327"/>
      <c r="CL112" s="1327"/>
      <c r="CM112" s="1327"/>
      <c r="CN112" s="1327"/>
      <c r="CO112" s="1327"/>
      <c r="CP112" s="1327"/>
      <c r="CQ112" s="1327"/>
      <c r="CR112" s="1327"/>
      <c r="CS112" s="1327"/>
      <c r="CT112" s="1327"/>
      <c r="CU112" s="1327"/>
      <c r="CV112" s="1327"/>
      <c r="CW112" s="1327"/>
      <c r="CX112" s="1089" t="s">
        <v>576</v>
      </c>
      <c r="CY112" s="1102"/>
      <c r="CZ112" s="1102"/>
      <c r="DA112" s="1102"/>
      <c r="DB112" s="1102"/>
      <c r="DC112" s="1102"/>
      <c r="DD112" s="1102"/>
      <c r="DE112" s="1102"/>
      <c r="DF112" s="1102"/>
      <c r="DG112" s="1102"/>
      <c r="DH112" s="1102"/>
      <c r="DI112" s="1203"/>
      <c r="DJ112" s="1036">
        <v>3834722</v>
      </c>
      <c r="DK112" s="1037"/>
      <c r="DL112" s="1037"/>
      <c r="DM112" s="1037"/>
      <c r="DN112" s="1037"/>
      <c r="DO112" s="1037"/>
      <c r="DP112" s="1037"/>
      <c r="DQ112" s="1037"/>
      <c r="DR112" s="1037"/>
      <c r="DS112" s="1037"/>
      <c r="DT112" s="1037"/>
      <c r="DU112" s="1037"/>
      <c r="DV112" s="1037"/>
      <c r="DW112" s="1037"/>
      <c r="DX112" s="1038"/>
      <c r="DY112" s="1036">
        <v>2498441</v>
      </c>
      <c r="DZ112" s="1037"/>
      <c r="EA112" s="1037"/>
      <c r="EB112" s="1037"/>
      <c r="EC112" s="1037"/>
      <c r="ED112" s="1037"/>
      <c r="EE112" s="1037"/>
      <c r="EF112" s="1037"/>
      <c r="EG112" s="1037"/>
      <c r="EH112" s="1037"/>
      <c r="EI112" s="1037"/>
      <c r="EJ112" s="1037"/>
      <c r="EK112" s="1037"/>
      <c r="EL112" s="1037"/>
      <c r="EM112" s="1038"/>
      <c r="EN112" s="1331">
        <v>1749243</v>
      </c>
      <c r="EO112" s="1282"/>
      <c r="EP112" s="1282"/>
      <c r="EQ112" s="1282"/>
      <c r="ER112" s="1282"/>
      <c r="ES112" s="1282"/>
      <c r="ET112" s="1282"/>
      <c r="EU112" s="1282"/>
      <c r="EV112" s="1282"/>
      <c r="EW112" s="1282"/>
      <c r="EX112" s="1282"/>
      <c r="EY112" s="1282"/>
      <c r="EZ112" s="1282"/>
      <c r="FA112" s="1282"/>
      <c r="FB112" s="1332"/>
    </row>
    <row r="113" spans="1:158">
      <c r="B113" s="1089"/>
      <c r="C113" s="1090"/>
      <c r="D113" s="1090"/>
      <c r="E113" s="1090"/>
      <c r="F113" s="1090"/>
      <c r="G113" s="1090"/>
      <c r="H113" s="1090"/>
      <c r="I113" s="1090"/>
      <c r="J113" s="1090"/>
      <c r="K113" s="1090"/>
      <c r="L113" s="1090"/>
      <c r="M113" s="1091"/>
      <c r="N113" s="426"/>
      <c r="O113" s="1092"/>
      <c r="P113" s="1092"/>
      <c r="Q113" s="1092"/>
      <c r="R113" s="1092"/>
      <c r="S113" s="1092"/>
      <c r="T113" s="1092"/>
      <c r="U113" s="1092"/>
      <c r="V113" s="1092"/>
      <c r="W113" s="1092"/>
      <c r="X113" s="1092"/>
      <c r="Y113" s="1092"/>
      <c r="Z113" s="1092"/>
      <c r="AA113" s="1092"/>
      <c r="AB113" s="1092"/>
      <c r="AC113" s="1092"/>
      <c r="AD113" s="1092"/>
      <c r="AE113" s="1092"/>
      <c r="AF113" s="1092"/>
      <c r="AG113" s="1092"/>
      <c r="AH113" s="1092"/>
      <c r="AI113" s="1092"/>
      <c r="AJ113" s="1092"/>
      <c r="AK113" s="1092"/>
      <c r="AL113" s="1092"/>
      <c r="AM113" s="1092"/>
      <c r="AN113" s="1092"/>
      <c r="AO113" s="1092"/>
      <c r="AP113" s="1092"/>
      <c r="AQ113" s="1092"/>
      <c r="AR113" s="1092"/>
      <c r="AS113" s="1092"/>
      <c r="AT113" s="1092"/>
      <c r="AU113" s="1092"/>
      <c r="AV113" s="1092"/>
      <c r="AW113" s="1092"/>
      <c r="AX113" s="1092"/>
      <c r="AY113" s="1092"/>
      <c r="AZ113" s="1092"/>
      <c r="BA113" s="1092"/>
      <c r="BB113" s="1092"/>
      <c r="BC113" s="1092"/>
      <c r="BD113" s="1092"/>
      <c r="BE113" s="1092"/>
      <c r="BF113" s="1092"/>
      <c r="BG113" s="1092"/>
      <c r="BH113" s="1092"/>
      <c r="BI113" s="1092"/>
      <c r="BJ113" s="1092"/>
      <c r="BK113" s="1092"/>
      <c r="BL113" s="1092"/>
      <c r="BM113" s="1092"/>
      <c r="BN113" s="1092"/>
      <c r="BO113" s="1092"/>
      <c r="BP113" s="1092"/>
      <c r="BQ113" s="1092"/>
      <c r="BR113" s="1092"/>
      <c r="BS113" s="1092"/>
      <c r="BT113" s="1092"/>
      <c r="BU113" s="1092"/>
      <c r="BV113" s="1092"/>
      <c r="BW113" s="1092"/>
      <c r="BX113" s="1092"/>
      <c r="BY113" s="1092"/>
      <c r="BZ113" s="1092"/>
      <c r="CA113" s="1092"/>
      <c r="CB113" s="1092"/>
      <c r="CC113" s="1092"/>
      <c r="CD113" s="1092"/>
      <c r="CE113" s="1092"/>
      <c r="CF113" s="1092"/>
      <c r="CG113" s="1092"/>
      <c r="CH113" s="1092"/>
      <c r="CI113" s="1092"/>
      <c r="CJ113" s="1092"/>
      <c r="CK113" s="1092"/>
      <c r="CL113" s="1092"/>
      <c r="CM113" s="1092"/>
      <c r="CN113" s="1092"/>
      <c r="CO113" s="1092"/>
      <c r="CP113" s="1092"/>
      <c r="CQ113" s="1092"/>
      <c r="CR113" s="1092"/>
      <c r="CS113" s="1092"/>
      <c r="CT113" s="1092"/>
      <c r="CU113" s="1092"/>
      <c r="CV113" s="1092"/>
      <c r="CW113" s="1093"/>
      <c r="CX113" s="1089"/>
      <c r="CY113" s="1090"/>
      <c r="CZ113" s="1090"/>
      <c r="DA113" s="1090"/>
      <c r="DB113" s="1090"/>
      <c r="DC113" s="1090"/>
      <c r="DD113" s="1090"/>
      <c r="DE113" s="1090"/>
      <c r="DF113" s="1090"/>
      <c r="DG113" s="1090"/>
      <c r="DH113" s="1090"/>
      <c r="DI113" s="1091"/>
      <c r="DJ113" s="1042"/>
      <c r="DK113" s="1040"/>
      <c r="DL113" s="1040"/>
      <c r="DM113" s="1040"/>
      <c r="DN113" s="1040"/>
      <c r="DO113" s="1040"/>
      <c r="DP113" s="1040"/>
      <c r="DQ113" s="1040"/>
      <c r="DR113" s="1040"/>
      <c r="DS113" s="1040"/>
      <c r="DT113" s="1040"/>
      <c r="DU113" s="1040"/>
      <c r="DV113" s="1040"/>
      <c r="DW113" s="1040"/>
      <c r="DX113" s="1098"/>
      <c r="DY113" s="1039"/>
      <c r="DZ113" s="1040"/>
      <c r="EA113" s="1040"/>
      <c r="EB113" s="1040"/>
      <c r="EC113" s="1040"/>
      <c r="ED113" s="1040"/>
      <c r="EE113" s="1040"/>
      <c r="EF113" s="1040"/>
      <c r="EG113" s="1040"/>
      <c r="EH113" s="1040"/>
      <c r="EI113" s="1040"/>
      <c r="EJ113" s="1040"/>
      <c r="EK113" s="1040"/>
      <c r="EL113" s="1040"/>
      <c r="EM113" s="1041"/>
      <c r="EN113" s="1042"/>
      <c r="EO113" s="1040"/>
      <c r="EP113" s="1040"/>
      <c r="EQ113" s="1040"/>
      <c r="ER113" s="1040"/>
      <c r="ES113" s="1040"/>
      <c r="ET113" s="1040"/>
      <c r="EU113" s="1040"/>
      <c r="EV113" s="1040"/>
      <c r="EW113" s="1040"/>
      <c r="EX113" s="1040"/>
      <c r="EY113" s="1040"/>
      <c r="EZ113" s="1040"/>
      <c r="FA113" s="1040"/>
      <c r="FB113" s="1041"/>
    </row>
    <row r="114" spans="1:158">
      <c r="B114" s="1199" t="s">
        <v>786</v>
      </c>
      <c r="C114" s="1200"/>
      <c r="D114" s="1200"/>
      <c r="E114" s="1200"/>
      <c r="F114" s="1200"/>
      <c r="G114" s="1200"/>
      <c r="H114" s="1200"/>
      <c r="I114" s="1200"/>
      <c r="J114" s="1200"/>
      <c r="K114" s="1200"/>
      <c r="L114" s="1200"/>
      <c r="M114" s="1201"/>
      <c r="N114" s="417"/>
      <c r="O114" s="1327" t="s">
        <v>1384</v>
      </c>
      <c r="P114" s="1328"/>
      <c r="Q114" s="1328"/>
      <c r="R114" s="1328"/>
      <c r="S114" s="1328"/>
      <c r="T114" s="1328"/>
      <c r="U114" s="1328"/>
      <c r="V114" s="1328"/>
      <c r="W114" s="1328"/>
      <c r="X114" s="1328"/>
      <c r="Y114" s="1328"/>
      <c r="Z114" s="1328"/>
      <c r="AA114" s="1328"/>
      <c r="AB114" s="1328"/>
      <c r="AC114" s="1328"/>
      <c r="AD114" s="1328"/>
      <c r="AE114" s="1328"/>
      <c r="AF114" s="1328"/>
      <c r="AG114" s="1328"/>
      <c r="AH114" s="1328"/>
      <c r="AI114" s="1328"/>
      <c r="AJ114" s="1328"/>
      <c r="AK114" s="1328"/>
      <c r="AL114" s="1328"/>
      <c r="AM114" s="1328"/>
      <c r="AN114" s="1328"/>
      <c r="AO114" s="1328"/>
      <c r="AP114" s="1328"/>
      <c r="AQ114" s="1328"/>
      <c r="AR114" s="1328"/>
      <c r="AS114" s="1328"/>
      <c r="AT114" s="1328"/>
      <c r="AU114" s="1328"/>
      <c r="AV114" s="1328"/>
      <c r="AW114" s="1328"/>
      <c r="AX114" s="1328"/>
      <c r="AY114" s="1328"/>
      <c r="AZ114" s="1328"/>
      <c r="BA114" s="1328"/>
      <c r="BB114" s="1328"/>
      <c r="BC114" s="1328"/>
      <c r="BD114" s="1328"/>
      <c r="BE114" s="1328"/>
      <c r="BF114" s="1328"/>
      <c r="BG114" s="1328"/>
      <c r="BH114" s="1328"/>
      <c r="BI114" s="1328"/>
      <c r="BJ114" s="1328"/>
      <c r="BK114" s="1328"/>
      <c r="BL114" s="1328"/>
      <c r="BM114" s="1328"/>
      <c r="BN114" s="1328"/>
      <c r="BO114" s="1328"/>
      <c r="BP114" s="1328"/>
      <c r="BQ114" s="1328"/>
      <c r="BR114" s="1328"/>
      <c r="BS114" s="1328"/>
      <c r="BT114" s="1328"/>
      <c r="BU114" s="1328"/>
      <c r="BV114" s="1328"/>
      <c r="BW114" s="1328"/>
      <c r="BX114" s="1328"/>
      <c r="BY114" s="1328"/>
      <c r="BZ114" s="1328"/>
      <c r="CA114" s="1328"/>
      <c r="CB114" s="1328"/>
      <c r="CC114" s="1328"/>
      <c r="CD114" s="1328"/>
      <c r="CE114" s="1328"/>
      <c r="CF114" s="1328"/>
      <c r="CG114" s="1328"/>
      <c r="CH114" s="1328"/>
      <c r="CI114" s="1328"/>
      <c r="CJ114" s="1328"/>
      <c r="CK114" s="1328"/>
      <c r="CL114" s="1328"/>
      <c r="CM114" s="1328"/>
      <c r="CN114" s="1328"/>
      <c r="CO114" s="1328"/>
      <c r="CP114" s="1328"/>
      <c r="CQ114" s="1328"/>
      <c r="CR114" s="1328"/>
      <c r="CS114" s="1328"/>
      <c r="CT114" s="1328"/>
      <c r="CU114" s="1328"/>
      <c r="CV114" s="1328"/>
      <c r="CW114" s="1328"/>
      <c r="CX114" s="1089" t="s">
        <v>574</v>
      </c>
      <c r="CY114" s="1102"/>
      <c r="CZ114" s="1102"/>
      <c r="DA114" s="1102"/>
      <c r="DB114" s="1102"/>
      <c r="DC114" s="1102"/>
      <c r="DD114" s="1102"/>
      <c r="DE114" s="1102"/>
      <c r="DF114" s="1102"/>
      <c r="DG114" s="1102"/>
      <c r="DH114" s="1102"/>
      <c r="DI114" s="1203"/>
      <c r="DJ114" s="1036">
        <v>2381</v>
      </c>
      <c r="DK114" s="1037"/>
      <c r="DL114" s="1037"/>
      <c r="DM114" s="1037"/>
      <c r="DN114" s="1037"/>
      <c r="DO114" s="1037"/>
      <c r="DP114" s="1037"/>
      <c r="DQ114" s="1037"/>
      <c r="DR114" s="1037"/>
      <c r="DS114" s="1037"/>
      <c r="DT114" s="1037"/>
      <c r="DU114" s="1037"/>
      <c r="DV114" s="1037"/>
      <c r="DW114" s="1037"/>
      <c r="DX114" s="1037"/>
      <c r="DY114" s="1036">
        <v>0</v>
      </c>
      <c r="DZ114" s="1037"/>
      <c r="EA114" s="1037"/>
      <c r="EB114" s="1037"/>
      <c r="EC114" s="1037"/>
      <c r="ED114" s="1037"/>
      <c r="EE114" s="1037"/>
      <c r="EF114" s="1037"/>
      <c r="EG114" s="1037"/>
      <c r="EH114" s="1037"/>
      <c r="EI114" s="1037"/>
      <c r="EJ114" s="1037"/>
      <c r="EK114" s="1037"/>
      <c r="EL114" s="1037"/>
      <c r="EM114" s="1038"/>
      <c r="EN114" s="1037">
        <v>0</v>
      </c>
      <c r="EO114" s="1037"/>
      <c r="EP114" s="1037"/>
      <c r="EQ114" s="1037"/>
      <c r="ER114" s="1037"/>
      <c r="ES114" s="1037"/>
      <c r="ET114" s="1037"/>
      <c r="EU114" s="1037"/>
      <c r="EV114" s="1037"/>
      <c r="EW114" s="1037"/>
      <c r="EX114" s="1037"/>
      <c r="EY114" s="1037"/>
      <c r="EZ114" s="1037"/>
      <c r="FA114" s="1037"/>
      <c r="FB114" s="1038"/>
    </row>
    <row r="115" spans="1:158">
      <c r="B115" s="1089"/>
      <c r="C115" s="1090"/>
      <c r="D115" s="1090"/>
      <c r="E115" s="1090"/>
      <c r="F115" s="1090"/>
      <c r="G115" s="1090"/>
      <c r="H115" s="1090"/>
      <c r="I115" s="1090"/>
      <c r="J115" s="1090"/>
      <c r="K115" s="1090"/>
      <c r="L115" s="1090"/>
      <c r="M115" s="1091"/>
      <c r="N115" s="426"/>
      <c r="O115" s="1092"/>
      <c r="P115" s="1092"/>
      <c r="Q115" s="1092"/>
      <c r="R115" s="1092"/>
      <c r="S115" s="1092"/>
      <c r="T115" s="1092"/>
      <c r="U115" s="1092"/>
      <c r="V115" s="1092"/>
      <c r="W115" s="1092"/>
      <c r="X115" s="1092"/>
      <c r="Y115" s="1092"/>
      <c r="Z115" s="1092"/>
      <c r="AA115" s="1092"/>
      <c r="AB115" s="1092"/>
      <c r="AC115" s="1092"/>
      <c r="AD115" s="1092"/>
      <c r="AE115" s="1092"/>
      <c r="AF115" s="1092"/>
      <c r="AG115" s="1092"/>
      <c r="AH115" s="1092"/>
      <c r="AI115" s="1092"/>
      <c r="AJ115" s="1092"/>
      <c r="AK115" s="1092"/>
      <c r="AL115" s="1092"/>
      <c r="AM115" s="1092"/>
      <c r="AN115" s="1092"/>
      <c r="AO115" s="1092"/>
      <c r="AP115" s="1092"/>
      <c r="AQ115" s="1092"/>
      <c r="AR115" s="1092"/>
      <c r="AS115" s="1092"/>
      <c r="AT115" s="1092"/>
      <c r="AU115" s="1092"/>
      <c r="AV115" s="1092"/>
      <c r="AW115" s="1092"/>
      <c r="AX115" s="1092"/>
      <c r="AY115" s="1092"/>
      <c r="AZ115" s="1092"/>
      <c r="BA115" s="1092"/>
      <c r="BB115" s="1092"/>
      <c r="BC115" s="1092"/>
      <c r="BD115" s="1092"/>
      <c r="BE115" s="1092"/>
      <c r="BF115" s="1092"/>
      <c r="BG115" s="1092"/>
      <c r="BH115" s="1092"/>
      <c r="BI115" s="1092"/>
      <c r="BJ115" s="1092"/>
      <c r="BK115" s="1092"/>
      <c r="BL115" s="1092"/>
      <c r="BM115" s="1092"/>
      <c r="BN115" s="1092"/>
      <c r="BO115" s="1092"/>
      <c r="BP115" s="1092"/>
      <c r="BQ115" s="1092"/>
      <c r="BR115" s="1092"/>
      <c r="BS115" s="1092"/>
      <c r="BT115" s="1092"/>
      <c r="BU115" s="1092"/>
      <c r="BV115" s="1092"/>
      <c r="BW115" s="1092"/>
      <c r="BX115" s="1092"/>
      <c r="BY115" s="1092"/>
      <c r="BZ115" s="1092"/>
      <c r="CA115" s="1092"/>
      <c r="CB115" s="1092"/>
      <c r="CC115" s="1092"/>
      <c r="CD115" s="1092"/>
      <c r="CE115" s="1092"/>
      <c r="CF115" s="1092"/>
      <c r="CG115" s="1092"/>
      <c r="CH115" s="1092"/>
      <c r="CI115" s="1092"/>
      <c r="CJ115" s="1092"/>
      <c r="CK115" s="1092"/>
      <c r="CL115" s="1092"/>
      <c r="CM115" s="1092"/>
      <c r="CN115" s="1092"/>
      <c r="CO115" s="1092"/>
      <c r="CP115" s="1092"/>
      <c r="CQ115" s="1092"/>
      <c r="CR115" s="1092"/>
      <c r="CS115" s="1092"/>
      <c r="CT115" s="1092"/>
      <c r="CU115" s="1092"/>
      <c r="CV115" s="1092"/>
      <c r="CW115" s="1093"/>
      <c r="CX115" s="1089"/>
      <c r="CY115" s="1090"/>
      <c r="CZ115" s="1090"/>
      <c r="DA115" s="1090"/>
      <c r="DB115" s="1090"/>
      <c r="DC115" s="1090"/>
      <c r="DD115" s="1090"/>
      <c r="DE115" s="1090"/>
      <c r="DF115" s="1090"/>
      <c r="DG115" s="1090"/>
      <c r="DH115" s="1090"/>
      <c r="DI115" s="1091"/>
      <c r="DJ115" s="1042"/>
      <c r="DK115" s="1040"/>
      <c r="DL115" s="1040"/>
      <c r="DM115" s="1040"/>
      <c r="DN115" s="1040"/>
      <c r="DO115" s="1040"/>
      <c r="DP115" s="1040"/>
      <c r="DQ115" s="1040"/>
      <c r="DR115" s="1040"/>
      <c r="DS115" s="1040"/>
      <c r="DT115" s="1040"/>
      <c r="DU115" s="1040"/>
      <c r="DV115" s="1040"/>
      <c r="DW115" s="1040"/>
      <c r="DX115" s="1098"/>
      <c r="DY115" s="1039"/>
      <c r="DZ115" s="1040"/>
      <c r="EA115" s="1040"/>
      <c r="EB115" s="1040"/>
      <c r="EC115" s="1040"/>
      <c r="ED115" s="1040"/>
      <c r="EE115" s="1040"/>
      <c r="EF115" s="1040"/>
      <c r="EG115" s="1040"/>
      <c r="EH115" s="1040"/>
      <c r="EI115" s="1040"/>
      <c r="EJ115" s="1040"/>
      <c r="EK115" s="1040"/>
      <c r="EL115" s="1040"/>
      <c r="EM115" s="1041"/>
      <c r="EN115" s="1042"/>
      <c r="EO115" s="1040"/>
      <c r="EP115" s="1040"/>
      <c r="EQ115" s="1040"/>
      <c r="ER115" s="1040"/>
      <c r="ES115" s="1040"/>
      <c r="ET115" s="1040"/>
      <c r="EU115" s="1040"/>
      <c r="EV115" s="1040"/>
      <c r="EW115" s="1040"/>
      <c r="EX115" s="1040"/>
      <c r="EY115" s="1040"/>
      <c r="EZ115" s="1040"/>
      <c r="FA115" s="1040"/>
      <c r="FB115" s="1041"/>
    </row>
    <row r="116" spans="1:158" s="572" customFormat="1" ht="13.5" thickBot="1">
      <c r="A116" s="571"/>
      <c r="B116" s="1345" t="s">
        <v>936</v>
      </c>
      <c r="C116" s="1346"/>
      <c r="D116" s="1346"/>
      <c r="E116" s="1346"/>
      <c r="F116" s="1346"/>
      <c r="G116" s="1346"/>
      <c r="H116" s="1346"/>
      <c r="I116" s="1346"/>
      <c r="J116" s="1346"/>
      <c r="K116" s="1346"/>
      <c r="L116" s="1346"/>
      <c r="M116" s="1347"/>
      <c r="N116" s="418"/>
      <c r="O116" s="1348" t="s">
        <v>785</v>
      </c>
      <c r="P116" s="1348"/>
      <c r="Q116" s="1348"/>
      <c r="R116" s="1348"/>
      <c r="S116" s="1348"/>
      <c r="T116" s="1348"/>
      <c r="U116" s="1348"/>
      <c r="V116" s="1348"/>
      <c r="W116" s="1348"/>
      <c r="X116" s="1348"/>
      <c r="Y116" s="1348"/>
      <c r="Z116" s="1348"/>
      <c r="AA116" s="1348"/>
      <c r="AB116" s="1348"/>
      <c r="AC116" s="1348"/>
      <c r="AD116" s="1348"/>
      <c r="AE116" s="1348"/>
      <c r="AF116" s="1348"/>
      <c r="AG116" s="1348"/>
      <c r="AH116" s="1348"/>
      <c r="AI116" s="1348"/>
      <c r="AJ116" s="1348"/>
      <c r="AK116" s="1348"/>
      <c r="AL116" s="1348"/>
      <c r="AM116" s="1348"/>
      <c r="AN116" s="1348"/>
      <c r="AO116" s="1348"/>
      <c r="AP116" s="1348"/>
      <c r="AQ116" s="1348"/>
      <c r="AR116" s="1348"/>
      <c r="AS116" s="1348"/>
      <c r="AT116" s="1348"/>
      <c r="AU116" s="1348"/>
      <c r="AV116" s="1348"/>
      <c r="AW116" s="1348"/>
      <c r="AX116" s="1348"/>
      <c r="AY116" s="1348"/>
      <c r="AZ116" s="1348"/>
      <c r="BA116" s="1348"/>
      <c r="BB116" s="1348"/>
      <c r="BC116" s="1348"/>
      <c r="BD116" s="1348"/>
      <c r="BE116" s="1348"/>
      <c r="BF116" s="1348"/>
      <c r="BG116" s="1348"/>
      <c r="BH116" s="1348"/>
      <c r="BI116" s="1348"/>
      <c r="BJ116" s="1348"/>
      <c r="BK116" s="1348"/>
      <c r="BL116" s="1348"/>
      <c r="BM116" s="1348"/>
      <c r="BN116" s="1348"/>
      <c r="BO116" s="1348"/>
      <c r="BP116" s="1348"/>
      <c r="BQ116" s="1348"/>
      <c r="BR116" s="1348"/>
      <c r="BS116" s="1348"/>
      <c r="BT116" s="1348"/>
      <c r="BU116" s="1348"/>
      <c r="BV116" s="1348"/>
      <c r="BW116" s="1348"/>
      <c r="BX116" s="1348"/>
      <c r="BY116" s="1348"/>
      <c r="BZ116" s="1348"/>
      <c r="CA116" s="1348"/>
      <c r="CB116" s="1348"/>
      <c r="CC116" s="1348"/>
      <c r="CD116" s="1348"/>
      <c r="CE116" s="1348"/>
      <c r="CF116" s="1348"/>
      <c r="CG116" s="1348"/>
      <c r="CH116" s="1348"/>
      <c r="CI116" s="1348"/>
      <c r="CJ116" s="1348"/>
      <c r="CK116" s="1348"/>
      <c r="CL116" s="1348"/>
      <c r="CM116" s="1348"/>
      <c r="CN116" s="1348"/>
      <c r="CO116" s="1348"/>
      <c r="CP116" s="1348"/>
      <c r="CQ116" s="1348"/>
      <c r="CR116" s="1348"/>
      <c r="CS116" s="1348"/>
      <c r="CT116" s="1348"/>
      <c r="CU116" s="1348"/>
      <c r="CV116" s="1348"/>
      <c r="CW116" s="1348"/>
      <c r="CX116" s="1089" t="s">
        <v>571</v>
      </c>
      <c r="CY116" s="1102"/>
      <c r="CZ116" s="1102"/>
      <c r="DA116" s="1102"/>
      <c r="DB116" s="1102"/>
      <c r="DC116" s="1102"/>
      <c r="DD116" s="1102"/>
      <c r="DE116" s="1102"/>
      <c r="DF116" s="1102"/>
      <c r="DG116" s="1102"/>
      <c r="DH116" s="1102"/>
      <c r="DI116" s="1203"/>
      <c r="DJ116" s="1339">
        <v>320444</v>
      </c>
      <c r="DK116" s="1340"/>
      <c r="DL116" s="1340"/>
      <c r="DM116" s="1340"/>
      <c r="DN116" s="1340"/>
      <c r="DO116" s="1340"/>
      <c r="DP116" s="1340"/>
      <c r="DQ116" s="1340"/>
      <c r="DR116" s="1340"/>
      <c r="DS116" s="1340"/>
      <c r="DT116" s="1340"/>
      <c r="DU116" s="1340"/>
      <c r="DV116" s="1340"/>
      <c r="DW116" s="1340"/>
      <c r="DX116" s="1340"/>
      <c r="DY116" s="1339">
        <v>178222</v>
      </c>
      <c r="DZ116" s="1340"/>
      <c r="EA116" s="1340"/>
      <c r="EB116" s="1340"/>
      <c r="EC116" s="1340"/>
      <c r="ED116" s="1340"/>
      <c r="EE116" s="1340"/>
      <c r="EF116" s="1340"/>
      <c r="EG116" s="1340"/>
      <c r="EH116" s="1340"/>
      <c r="EI116" s="1340"/>
      <c r="EJ116" s="1340"/>
      <c r="EK116" s="1340"/>
      <c r="EL116" s="1340"/>
      <c r="EM116" s="1344"/>
      <c r="EN116" s="1340">
        <v>90493</v>
      </c>
      <c r="EO116" s="1340"/>
      <c r="EP116" s="1340"/>
      <c r="EQ116" s="1340"/>
      <c r="ER116" s="1340"/>
      <c r="ES116" s="1340"/>
      <c r="ET116" s="1340"/>
      <c r="EU116" s="1340"/>
      <c r="EV116" s="1340"/>
      <c r="EW116" s="1340"/>
      <c r="EX116" s="1340"/>
      <c r="EY116" s="1340"/>
      <c r="EZ116" s="1340"/>
      <c r="FA116" s="1340"/>
      <c r="FB116" s="1344"/>
    </row>
    <row r="117" spans="1:158" ht="13.5" thickBot="1">
      <c r="B117" s="1267"/>
      <c r="C117" s="1341"/>
      <c r="D117" s="1341"/>
      <c r="E117" s="1341"/>
      <c r="F117" s="1341"/>
      <c r="G117" s="1341"/>
      <c r="H117" s="1341"/>
      <c r="I117" s="1341"/>
      <c r="J117" s="1341"/>
      <c r="K117" s="1341"/>
      <c r="L117" s="1341"/>
      <c r="M117" s="1342"/>
      <c r="N117" s="414"/>
      <c r="O117" s="1313" t="s">
        <v>812</v>
      </c>
      <c r="P117" s="1313"/>
      <c r="Q117" s="1313"/>
      <c r="R117" s="1313"/>
      <c r="S117" s="1313"/>
      <c r="T117" s="1313"/>
      <c r="U117" s="1313"/>
      <c r="V117" s="1313"/>
      <c r="W117" s="1313"/>
      <c r="X117" s="1313"/>
      <c r="Y117" s="1313"/>
      <c r="Z117" s="1313"/>
      <c r="AA117" s="1313"/>
      <c r="AB117" s="1313"/>
      <c r="AC117" s="1313"/>
      <c r="AD117" s="1313"/>
      <c r="AE117" s="1313"/>
      <c r="AF117" s="1313"/>
      <c r="AG117" s="1313"/>
      <c r="AH117" s="1313"/>
      <c r="AI117" s="1313"/>
      <c r="AJ117" s="1313"/>
      <c r="AK117" s="1313"/>
      <c r="AL117" s="1313"/>
      <c r="AM117" s="1313"/>
      <c r="AN117" s="1313"/>
      <c r="AO117" s="1313"/>
      <c r="AP117" s="1313"/>
      <c r="AQ117" s="1313"/>
      <c r="AR117" s="1313"/>
      <c r="AS117" s="1313"/>
      <c r="AT117" s="1313"/>
      <c r="AU117" s="1313"/>
      <c r="AV117" s="1313"/>
      <c r="AW117" s="1313"/>
      <c r="AX117" s="1313"/>
      <c r="AY117" s="1313"/>
      <c r="AZ117" s="1313"/>
      <c r="BA117" s="1313"/>
      <c r="BB117" s="1313"/>
      <c r="BC117" s="1313"/>
      <c r="BD117" s="1313"/>
      <c r="BE117" s="1313"/>
      <c r="BF117" s="1313"/>
      <c r="BG117" s="1313"/>
      <c r="BH117" s="1313"/>
      <c r="BI117" s="1313"/>
      <c r="BJ117" s="1313"/>
      <c r="BK117" s="1313"/>
      <c r="BL117" s="1313"/>
      <c r="BM117" s="1313"/>
      <c r="BN117" s="1313"/>
      <c r="BO117" s="1313"/>
      <c r="BP117" s="1313"/>
      <c r="BQ117" s="1313"/>
      <c r="BR117" s="1313"/>
      <c r="BS117" s="1313"/>
      <c r="BT117" s="1313"/>
      <c r="BU117" s="1313"/>
      <c r="BV117" s="1313"/>
      <c r="BW117" s="1313"/>
      <c r="BX117" s="1313"/>
      <c r="BY117" s="1313"/>
      <c r="BZ117" s="1313"/>
      <c r="CA117" s="1313"/>
      <c r="CB117" s="1313"/>
      <c r="CC117" s="1313"/>
      <c r="CD117" s="1313"/>
      <c r="CE117" s="1313"/>
      <c r="CF117" s="1313"/>
      <c r="CG117" s="1313"/>
      <c r="CH117" s="1313"/>
      <c r="CI117" s="1313"/>
      <c r="CJ117" s="1313"/>
      <c r="CK117" s="1313"/>
      <c r="CL117" s="1313"/>
      <c r="CM117" s="1313"/>
      <c r="CN117" s="1313"/>
      <c r="CO117" s="1313"/>
      <c r="CP117" s="1313"/>
      <c r="CQ117" s="1313"/>
      <c r="CR117" s="1313"/>
      <c r="CS117" s="1313"/>
      <c r="CT117" s="1313"/>
      <c r="CU117" s="1313"/>
      <c r="CV117" s="1313"/>
      <c r="CW117" s="1343"/>
      <c r="CX117" s="1257" t="s">
        <v>811</v>
      </c>
      <c r="CY117" s="1257"/>
      <c r="CZ117" s="1257"/>
      <c r="DA117" s="1257"/>
      <c r="DB117" s="1257"/>
      <c r="DC117" s="1257"/>
      <c r="DD117" s="1257"/>
      <c r="DE117" s="1257"/>
      <c r="DF117" s="1257"/>
      <c r="DG117" s="1257"/>
      <c r="DH117" s="1257"/>
      <c r="DI117" s="1258"/>
      <c r="DJ117" s="1147">
        <f>SUM(DJ105,DJ112,DJ114,DJ116)</f>
        <v>24227547</v>
      </c>
      <c r="DK117" s="1303"/>
      <c r="DL117" s="1303"/>
      <c r="DM117" s="1303"/>
      <c r="DN117" s="1303"/>
      <c r="DO117" s="1303"/>
      <c r="DP117" s="1303"/>
      <c r="DQ117" s="1303"/>
      <c r="DR117" s="1303"/>
      <c r="DS117" s="1303"/>
      <c r="DT117" s="1303"/>
      <c r="DU117" s="1303"/>
      <c r="DV117" s="1303"/>
      <c r="DW117" s="1303"/>
      <c r="DX117" s="1336"/>
      <c r="DY117" s="1147">
        <f>SUM(DY105,DY112,DY114,DY116)</f>
        <v>16446663</v>
      </c>
      <c r="DZ117" s="1303"/>
      <c r="EA117" s="1303"/>
      <c r="EB117" s="1303"/>
      <c r="EC117" s="1303"/>
      <c r="ED117" s="1303"/>
      <c r="EE117" s="1303"/>
      <c r="EF117" s="1303"/>
      <c r="EG117" s="1303"/>
      <c r="EH117" s="1303"/>
      <c r="EI117" s="1303"/>
      <c r="EJ117" s="1303"/>
      <c r="EK117" s="1303"/>
      <c r="EL117" s="1303"/>
      <c r="EM117" s="1336"/>
      <c r="EN117" s="1147">
        <f>SUM(EN105,EN112,EN114,EN116)</f>
        <v>8645613</v>
      </c>
      <c r="EO117" s="1303"/>
      <c r="EP117" s="1303"/>
      <c r="EQ117" s="1303"/>
      <c r="ER117" s="1303"/>
      <c r="ES117" s="1303"/>
      <c r="ET117" s="1303"/>
      <c r="EU117" s="1303"/>
      <c r="EV117" s="1303"/>
      <c r="EW117" s="1303"/>
      <c r="EX117" s="1303"/>
      <c r="EY117" s="1303"/>
      <c r="EZ117" s="1303"/>
      <c r="FA117" s="1303"/>
      <c r="FB117" s="1336"/>
    </row>
    <row r="118" spans="1:158" ht="13.5" customHeight="1">
      <c r="B118" s="1358"/>
      <c r="C118" s="1359"/>
      <c r="D118" s="1359"/>
      <c r="E118" s="1359"/>
      <c r="F118" s="1359"/>
      <c r="G118" s="1359"/>
      <c r="H118" s="1359"/>
      <c r="I118" s="1359"/>
      <c r="J118" s="1359"/>
      <c r="K118" s="1359"/>
      <c r="L118" s="1359"/>
      <c r="M118" s="1360"/>
      <c r="N118" s="408"/>
      <c r="O118" s="1262" t="s">
        <v>810</v>
      </c>
      <c r="P118" s="1262"/>
      <c r="Q118" s="1262"/>
      <c r="R118" s="1262"/>
      <c r="S118" s="1262"/>
      <c r="T118" s="1262"/>
      <c r="U118" s="1262"/>
      <c r="V118" s="1262"/>
      <c r="W118" s="1262"/>
      <c r="X118" s="1262"/>
      <c r="Y118" s="1262"/>
      <c r="Z118" s="1262"/>
      <c r="AA118" s="1262"/>
      <c r="AB118" s="1262"/>
      <c r="AC118" s="1262"/>
      <c r="AD118" s="1262"/>
      <c r="AE118" s="1262"/>
      <c r="AF118" s="1262"/>
      <c r="AG118" s="1262"/>
      <c r="AH118" s="1262"/>
      <c r="AI118" s="1262"/>
      <c r="AJ118" s="1262"/>
      <c r="AK118" s="1262"/>
      <c r="AL118" s="1262"/>
      <c r="AM118" s="1262"/>
      <c r="AN118" s="1262"/>
      <c r="AO118" s="1262"/>
      <c r="AP118" s="1262"/>
      <c r="AQ118" s="1262"/>
      <c r="AR118" s="1262"/>
      <c r="AS118" s="1262"/>
      <c r="AT118" s="1262"/>
      <c r="AU118" s="1262"/>
      <c r="AV118" s="1262"/>
      <c r="AW118" s="1262"/>
      <c r="AX118" s="1262"/>
      <c r="AY118" s="1262"/>
      <c r="AZ118" s="1262"/>
      <c r="BA118" s="1262"/>
      <c r="BB118" s="1262"/>
      <c r="BC118" s="1262"/>
      <c r="BD118" s="1262"/>
      <c r="BE118" s="1262"/>
      <c r="BF118" s="1262"/>
      <c r="BG118" s="1262"/>
      <c r="BH118" s="1262"/>
      <c r="BI118" s="1262"/>
      <c r="BJ118" s="1262"/>
      <c r="BK118" s="1262"/>
      <c r="BL118" s="1262"/>
      <c r="BM118" s="1262"/>
      <c r="BN118" s="1262"/>
      <c r="BO118" s="1262"/>
      <c r="BP118" s="1262"/>
      <c r="BQ118" s="1262"/>
      <c r="BR118" s="1262"/>
      <c r="BS118" s="1262"/>
      <c r="BT118" s="1262"/>
      <c r="BU118" s="1262"/>
      <c r="BV118" s="1262"/>
      <c r="BW118" s="1262"/>
      <c r="BX118" s="1262"/>
      <c r="BY118" s="1262"/>
      <c r="BZ118" s="1262"/>
      <c r="CA118" s="1262"/>
      <c r="CB118" s="1262"/>
      <c r="CC118" s="1262"/>
      <c r="CD118" s="1262"/>
      <c r="CE118" s="1262"/>
      <c r="CF118" s="1262"/>
      <c r="CG118" s="1262"/>
      <c r="CH118" s="1262"/>
      <c r="CI118" s="1262"/>
      <c r="CJ118" s="1262"/>
      <c r="CK118" s="1262"/>
      <c r="CL118" s="1262"/>
      <c r="CM118" s="1262"/>
      <c r="CN118" s="1262"/>
      <c r="CO118" s="1262"/>
      <c r="CP118" s="1262"/>
      <c r="CQ118" s="1262"/>
      <c r="CR118" s="1262"/>
      <c r="CS118" s="1262"/>
      <c r="CT118" s="1262"/>
      <c r="CU118" s="1262"/>
      <c r="CV118" s="1262"/>
      <c r="CW118" s="1361"/>
      <c r="CX118" s="1362" t="s">
        <v>568</v>
      </c>
      <c r="CY118" s="1363"/>
      <c r="CZ118" s="1363"/>
      <c r="DA118" s="1363"/>
      <c r="DB118" s="1363"/>
      <c r="DC118" s="1363"/>
      <c r="DD118" s="1363"/>
      <c r="DE118" s="1363"/>
      <c r="DF118" s="1363"/>
      <c r="DG118" s="1363"/>
      <c r="DH118" s="1363"/>
      <c r="DI118" s="1364"/>
      <c r="DJ118" s="1174">
        <f>SUM(DJ120:DX121)</f>
        <v>1166113</v>
      </c>
      <c r="DK118" s="1180"/>
      <c r="DL118" s="1180"/>
      <c r="DM118" s="1180"/>
      <c r="DN118" s="1180"/>
      <c r="DO118" s="1180"/>
      <c r="DP118" s="1180"/>
      <c r="DQ118" s="1180"/>
      <c r="DR118" s="1180"/>
      <c r="DS118" s="1180"/>
      <c r="DT118" s="1180"/>
      <c r="DU118" s="1180"/>
      <c r="DV118" s="1180"/>
      <c r="DW118" s="1180"/>
      <c r="DX118" s="1367"/>
      <c r="DY118" s="1187">
        <f>SUM(DY120:EM121)</f>
        <v>1166003</v>
      </c>
      <c r="DZ118" s="1187"/>
      <c r="EA118" s="1187"/>
      <c r="EB118" s="1187"/>
      <c r="EC118" s="1187"/>
      <c r="ED118" s="1187"/>
      <c r="EE118" s="1187"/>
      <c r="EF118" s="1187"/>
      <c r="EG118" s="1187"/>
      <c r="EH118" s="1187"/>
      <c r="EI118" s="1187"/>
      <c r="EJ118" s="1187"/>
      <c r="EK118" s="1187"/>
      <c r="EL118" s="1187"/>
      <c r="EM118" s="1187"/>
      <c r="EN118" s="1337">
        <f>SUM(EN120:FB121)</f>
        <v>4320373</v>
      </c>
      <c r="EO118" s="1187"/>
      <c r="EP118" s="1187"/>
      <c r="EQ118" s="1187"/>
      <c r="ER118" s="1187"/>
      <c r="ES118" s="1187"/>
      <c r="ET118" s="1187"/>
      <c r="EU118" s="1187"/>
      <c r="EV118" s="1187"/>
      <c r="EW118" s="1187"/>
      <c r="EX118" s="1187"/>
      <c r="EY118" s="1187"/>
      <c r="EZ118" s="1187"/>
      <c r="FA118" s="1187"/>
      <c r="FB118" s="1323"/>
    </row>
    <row r="119" spans="1:158">
      <c r="B119" s="1199" t="s">
        <v>809</v>
      </c>
      <c r="C119" s="1311"/>
      <c r="D119" s="1311"/>
      <c r="E119" s="1311"/>
      <c r="F119" s="1311"/>
      <c r="G119" s="1311"/>
      <c r="H119" s="1311"/>
      <c r="I119" s="1311"/>
      <c r="J119" s="1311"/>
      <c r="K119" s="1311"/>
      <c r="L119" s="1311"/>
      <c r="M119" s="1312"/>
      <c r="N119" s="419"/>
      <c r="O119" s="1349" t="s">
        <v>808</v>
      </c>
      <c r="P119" s="1349"/>
      <c r="Q119" s="1349"/>
      <c r="R119" s="1349"/>
      <c r="S119" s="1349"/>
      <c r="T119" s="1349"/>
      <c r="U119" s="1349"/>
      <c r="V119" s="1349"/>
      <c r="W119" s="1349"/>
      <c r="X119" s="1349"/>
      <c r="Y119" s="1349"/>
      <c r="Z119" s="1349"/>
      <c r="AA119" s="1349"/>
      <c r="AB119" s="1349"/>
      <c r="AC119" s="1349"/>
      <c r="AD119" s="1349"/>
      <c r="AE119" s="1349"/>
      <c r="AF119" s="1349"/>
      <c r="AG119" s="1349"/>
      <c r="AH119" s="1349"/>
      <c r="AI119" s="1349"/>
      <c r="AJ119" s="1349"/>
      <c r="AK119" s="1349"/>
      <c r="AL119" s="1349"/>
      <c r="AM119" s="1349"/>
      <c r="AN119" s="1349"/>
      <c r="AO119" s="1349"/>
      <c r="AP119" s="1349"/>
      <c r="AQ119" s="1349"/>
      <c r="AR119" s="1349"/>
      <c r="AS119" s="1349"/>
      <c r="AT119" s="1349"/>
      <c r="AU119" s="1349"/>
      <c r="AV119" s="1349"/>
      <c r="AW119" s="1349"/>
      <c r="AX119" s="1349"/>
      <c r="AY119" s="1349"/>
      <c r="AZ119" s="1349"/>
      <c r="BA119" s="1349"/>
      <c r="BB119" s="1349"/>
      <c r="BC119" s="1349"/>
      <c r="BD119" s="1349"/>
      <c r="BE119" s="1349"/>
      <c r="BF119" s="1349"/>
      <c r="BG119" s="1349"/>
      <c r="BH119" s="1349"/>
      <c r="BI119" s="1349"/>
      <c r="BJ119" s="1349"/>
      <c r="BK119" s="1349"/>
      <c r="BL119" s="1349"/>
      <c r="BM119" s="1349"/>
      <c r="BN119" s="1349"/>
      <c r="BO119" s="1349"/>
      <c r="BP119" s="1349"/>
      <c r="BQ119" s="1349"/>
      <c r="BR119" s="1349"/>
      <c r="BS119" s="1349"/>
      <c r="BT119" s="1349"/>
      <c r="BU119" s="1349"/>
      <c r="BV119" s="1349"/>
      <c r="BW119" s="1349"/>
      <c r="BX119" s="1349"/>
      <c r="BY119" s="1349"/>
      <c r="BZ119" s="1349"/>
      <c r="CA119" s="1349"/>
      <c r="CB119" s="1349"/>
      <c r="CC119" s="1349"/>
      <c r="CD119" s="1349"/>
      <c r="CE119" s="1349"/>
      <c r="CF119" s="1349"/>
      <c r="CG119" s="1349"/>
      <c r="CH119" s="1349"/>
      <c r="CI119" s="1349"/>
      <c r="CJ119" s="1349"/>
      <c r="CK119" s="1349"/>
      <c r="CL119" s="1349"/>
      <c r="CM119" s="1349"/>
      <c r="CN119" s="1349"/>
      <c r="CO119" s="1349"/>
      <c r="CP119" s="1349"/>
      <c r="CQ119" s="1349"/>
      <c r="CR119" s="1349"/>
      <c r="CS119" s="1349"/>
      <c r="CT119" s="1349"/>
      <c r="CU119" s="1349"/>
      <c r="CV119" s="1349"/>
      <c r="CW119" s="1350"/>
      <c r="CX119" s="1365"/>
      <c r="CY119" s="1365"/>
      <c r="CZ119" s="1365"/>
      <c r="DA119" s="1365"/>
      <c r="DB119" s="1365"/>
      <c r="DC119" s="1365"/>
      <c r="DD119" s="1365"/>
      <c r="DE119" s="1365"/>
      <c r="DF119" s="1365"/>
      <c r="DG119" s="1365"/>
      <c r="DH119" s="1365"/>
      <c r="DI119" s="1366"/>
      <c r="DJ119" s="1297"/>
      <c r="DK119" s="1298"/>
      <c r="DL119" s="1298"/>
      <c r="DM119" s="1298"/>
      <c r="DN119" s="1298"/>
      <c r="DO119" s="1298"/>
      <c r="DP119" s="1298"/>
      <c r="DQ119" s="1298"/>
      <c r="DR119" s="1298"/>
      <c r="DS119" s="1298"/>
      <c r="DT119" s="1298"/>
      <c r="DU119" s="1298"/>
      <c r="DV119" s="1298"/>
      <c r="DW119" s="1298"/>
      <c r="DX119" s="1368"/>
      <c r="DY119" s="1298"/>
      <c r="DZ119" s="1298"/>
      <c r="EA119" s="1298"/>
      <c r="EB119" s="1298"/>
      <c r="EC119" s="1298"/>
      <c r="ED119" s="1298"/>
      <c r="EE119" s="1298"/>
      <c r="EF119" s="1298"/>
      <c r="EG119" s="1298"/>
      <c r="EH119" s="1298"/>
      <c r="EI119" s="1298"/>
      <c r="EJ119" s="1298"/>
      <c r="EK119" s="1298"/>
      <c r="EL119" s="1298"/>
      <c r="EM119" s="1298"/>
      <c r="EN119" s="1338"/>
      <c r="EO119" s="1298"/>
      <c r="EP119" s="1298"/>
      <c r="EQ119" s="1298"/>
      <c r="ER119" s="1298"/>
      <c r="ES119" s="1298"/>
      <c r="ET119" s="1298"/>
      <c r="EU119" s="1298"/>
      <c r="EV119" s="1298"/>
      <c r="EW119" s="1298"/>
      <c r="EX119" s="1298"/>
      <c r="EY119" s="1298"/>
      <c r="EZ119" s="1298"/>
      <c r="FA119" s="1298"/>
      <c r="FB119" s="1322"/>
    </row>
    <row r="120" spans="1:158">
      <c r="B120" s="1353"/>
      <c r="C120" s="1354"/>
      <c r="D120" s="1354"/>
      <c r="E120" s="1354"/>
      <c r="F120" s="1354"/>
      <c r="G120" s="1354"/>
      <c r="H120" s="1354"/>
      <c r="I120" s="1354"/>
      <c r="J120" s="1354"/>
      <c r="K120" s="1354"/>
      <c r="L120" s="1354"/>
      <c r="M120" s="1355"/>
      <c r="N120" s="419"/>
      <c r="O120" s="1356" t="s">
        <v>807</v>
      </c>
      <c r="P120" s="1356"/>
      <c r="Q120" s="1356"/>
      <c r="R120" s="1356"/>
      <c r="S120" s="1356"/>
      <c r="T120" s="1356"/>
      <c r="U120" s="1356"/>
      <c r="V120" s="1356"/>
      <c r="W120" s="1356"/>
      <c r="X120" s="1356"/>
      <c r="Y120" s="1356"/>
      <c r="Z120" s="1356"/>
      <c r="AA120" s="1356"/>
      <c r="AB120" s="1356"/>
      <c r="AC120" s="1356"/>
      <c r="AD120" s="1356"/>
      <c r="AE120" s="1356"/>
      <c r="AF120" s="1356"/>
      <c r="AG120" s="1356"/>
      <c r="AH120" s="1356"/>
      <c r="AI120" s="1356"/>
      <c r="AJ120" s="1356"/>
      <c r="AK120" s="1356"/>
      <c r="AL120" s="1356"/>
      <c r="AM120" s="1356"/>
      <c r="AN120" s="1356"/>
      <c r="AO120" s="1356"/>
      <c r="AP120" s="1356"/>
      <c r="AQ120" s="1356"/>
      <c r="AR120" s="1356"/>
      <c r="AS120" s="1356"/>
      <c r="AT120" s="1356"/>
      <c r="AU120" s="1356"/>
      <c r="AV120" s="1356"/>
      <c r="AW120" s="1356"/>
      <c r="AX120" s="1356"/>
      <c r="AY120" s="1356"/>
      <c r="AZ120" s="1356"/>
      <c r="BA120" s="1356"/>
      <c r="BB120" s="1356"/>
      <c r="BC120" s="1356"/>
      <c r="BD120" s="1356"/>
      <c r="BE120" s="1356"/>
      <c r="BF120" s="1356"/>
      <c r="BG120" s="1356"/>
      <c r="BH120" s="1356"/>
      <c r="BI120" s="1356"/>
      <c r="BJ120" s="1356"/>
      <c r="BK120" s="1356"/>
      <c r="BL120" s="1356"/>
      <c r="BM120" s="1356"/>
      <c r="BN120" s="1356"/>
      <c r="BO120" s="1356"/>
      <c r="BP120" s="1356"/>
      <c r="BQ120" s="1356"/>
      <c r="BR120" s="1356"/>
      <c r="BS120" s="1356"/>
      <c r="BT120" s="1356"/>
      <c r="BU120" s="1356"/>
      <c r="BV120" s="1356"/>
      <c r="BW120" s="1356"/>
      <c r="BX120" s="1356"/>
      <c r="BY120" s="1356"/>
      <c r="BZ120" s="1356"/>
      <c r="CA120" s="1356"/>
      <c r="CB120" s="1356"/>
      <c r="CC120" s="1356"/>
      <c r="CD120" s="1356"/>
      <c r="CE120" s="1356"/>
      <c r="CF120" s="1356"/>
      <c r="CG120" s="1356"/>
      <c r="CH120" s="1356"/>
      <c r="CI120" s="1356"/>
      <c r="CJ120" s="1356"/>
      <c r="CK120" s="1356"/>
      <c r="CL120" s="1356"/>
      <c r="CM120" s="1356"/>
      <c r="CN120" s="1356"/>
      <c r="CO120" s="1356"/>
      <c r="CP120" s="1356"/>
      <c r="CQ120" s="1356"/>
      <c r="CR120" s="1356"/>
      <c r="CS120" s="1356"/>
      <c r="CT120" s="1356"/>
      <c r="CU120" s="1356"/>
      <c r="CV120" s="1356"/>
      <c r="CW120" s="1357"/>
      <c r="CX120" s="1351">
        <v>1511</v>
      </c>
      <c r="CY120" s="1351"/>
      <c r="CZ120" s="1351"/>
      <c r="DA120" s="1351"/>
      <c r="DB120" s="1351"/>
      <c r="DC120" s="1351"/>
      <c r="DD120" s="1351"/>
      <c r="DE120" s="1351"/>
      <c r="DF120" s="1351"/>
      <c r="DG120" s="1351"/>
      <c r="DH120" s="1351"/>
      <c r="DI120" s="1352"/>
      <c r="DJ120" s="1036">
        <v>1166113</v>
      </c>
      <c r="DK120" s="1037"/>
      <c r="DL120" s="1037"/>
      <c r="DM120" s="1037"/>
      <c r="DN120" s="1037"/>
      <c r="DO120" s="1037"/>
      <c r="DP120" s="1037"/>
      <c r="DQ120" s="1037"/>
      <c r="DR120" s="1037"/>
      <c r="DS120" s="1037"/>
      <c r="DT120" s="1037"/>
      <c r="DU120" s="1037"/>
      <c r="DV120" s="1037"/>
      <c r="DW120" s="1037"/>
      <c r="DX120" s="1042"/>
      <c r="DY120" s="1202">
        <v>1166003</v>
      </c>
      <c r="DZ120" s="1037"/>
      <c r="EA120" s="1037"/>
      <c r="EB120" s="1037"/>
      <c r="EC120" s="1037"/>
      <c r="ED120" s="1037"/>
      <c r="EE120" s="1037"/>
      <c r="EF120" s="1037"/>
      <c r="EG120" s="1037"/>
      <c r="EH120" s="1037"/>
      <c r="EI120" s="1037"/>
      <c r="EJ120" s="1037"/>
      <c r="EK120" s="1037"/>
      <c r="EL120" s="1037"/>
      <c r="EM120" s="1042"/>
      <c r="EN120" s="1202">
        <v>4320373</v>
      </c>
      <c r="EO120" s="1127"/>
      <c r="EP120" s="1127"/>
      <c r="EQ120" s="1127"/>
      <c r="ER120" s="1127"/>
      <c r="ES120" s="1127"/>
      <c r="ET120" s="1127"/>
      <c r="EU120" s="1127"/>
      <c r="EV120" s="1127"/>
      <c r="EW120" s="1127"/>
      <c r="EX120" s="1127"/>
      <c r="EY120" s="1127"/>
      <c r="EZ120" s="1127"/>
      <c r="FA120" s="1127"/>
      <c r="FB120" s="1128"/>
    </row>
    <row r="121" spans="1:158" ht="12.75" customHeight="1">
      <c r="B121" s="1376"/>
      <c r="C121" s="1377"/>
      <c r="D121" s="1377"/>
      <c r="E121" s="1377"/>
      <c r="F121" s="1377"/>
      <c r="G121" s="1377"/>
      <c r="H121" s="1377"/>
      <c r="I121" s="1377"/>
      <c r="J121" s="1377"/>
      <c r="K121" s="1377"/>
      <c r="L121" s="1377"/>
      <c r="M121" s="1378"/>
      <c r="N121" s="419"/>
      <c r="O121" s="1356" t="s">
        <v>806</v>
      </c>
      <c r="P121" s="1356"/>
      <c r="Q121" s="1356"/>
      <c r="R121" s="1356"/>
      <c r="S121" s="1356"/>
      <c r="T121" s="1356"/>
      <c r="U121" s="1356"/>
      <c r="V121" s="1356"/>
      <c r="W121" s="1356"/>
      <c r="X121" s="1356"/>
      <c r="Y121" s="1356"/>
      <c r="Z121" s="1356"/>
      <c r="AA121" s="1356"/>
      <c r="AB121" s="1356"/>
      <c r="AC121" s="1356"/>
      <c r="AD121" s="1356"/>
      <c r="AE121" s="1356"/>
      <c r="AF121" s="1356"/>
      <c r="AG121" s="1356"/>
      <c r="AH121" s="1356"/>
      <c r="AI121" s="1356"/>
      <c r="AJ121" s="1356"/>
      <c r="AK121" s="1356"/>
      <c r="AL121" s="1356"/>
      <c r="AM121" s="1356"/>
      <c r="AN121" s="1356"/>
      <c r="AO121" s="1356"/>
      <c r="AP121" s="1356"/>
      <c r="AQ121" s="1356"/>
      <c r="AR121" s="1356"/>
      <c r="AS121" s="1356"/>
      <c r="AT121" s="1356"/>
      <c r="AU121" s="1356"/>
      <c r="AV121" s="1356"/>
      <c r="AW121" s="1356"/>
      <c r="AX121" s="1356"/>
      <c r="AY121" s="1356"/>
      <c r="AZ121" s="1356"/>
      <c r="BA121" s="1356"/>
      <c r="BB121" s="1356"/>
      <c r="BC121" s="1356"/>
      <c r="BD121" s="1356"/>
      <c r="BE121" s="1356"/>
      <c r="BF121" s="1356"/>
      <c r="BG121" s="1356"/>
      <c r="BH121" s="1356"/>
      <c r="BI121" s="1356"/>
      <c r="BJ121" s="1356"/>
      <c r="BK121" s="1356"/>
      <c r="BL121" s="1356"/>
      <c r="BM121" s="1356"/>
      <c r="BN121" s="1356"/>
      <c r="BO121" s="1356"/>
      <c r="BP121" s="1356"/>
      <c r="BQ121" s="1356"/>
      <c r="BR121" s="1356"/>
      <c r="BS121" s="1356"/>
      <c r="BT121" s="1356"/>
      <c r="BU121" s="1356"/>
      <c r="BV121" s="1356"/>
      <c r="BW121" s="1356"/>
      <c r="BX121" s="1356"/>
      <c r="BY121" s="1356"/>
      <c r="BZ121" s="1356"/>
      <c r="CA121" s="1356"/>
      <c r="CB121" s="1356"/>
      <c r="CC121" s="1356"/>
      <c r="CD121" s="1356"/>
      <c r="CE121" s="1356"/>
      <c r="CF121" s="1356"/>
      <c r="CG121" s="1356"/>
      <c r="CH121" s="1356"/>
      <c r="CI121" s="1356"/>
      <c r="CJ121" s="1356"/>
      <c r="CK121" s="1356"/>
      <c r="CL121" s="1356"/>
      <c r="CM121" s="1356"/>
      <c r="CN121" s="1356"/>
      <c r="CO121" s="1356"/>
      <c r="CP121" s="1356"/>
      <c r="CQ121" s="1356"/>
      <c r="CR121" s="1356"/>
      <c r="CS121" s="1356"/>
      <c r="CT121" s="1356"/>
      <c r="CU121" s="1356"/>
      <c r="CV121" s="1356"/>
      <c r="CW121" s="1357"/>
      <c r="CX121" s="1351">
        <v>1512</v>
      </c>
      <c r="CY121" s="1351"/>
      <c r="CZ121" s="1351"/>
      <c r="DA121" s="1351"/>
      <c r="DB121" s="1351"/>
      <c r="DC121" s="1351"/>
      <c r="DD121" s="1351"/>
      <c r="DE121" s="1351"/>
      <c r="DF121" s="1351"/>
      <c r="DG121" s="1351"/>
      <c r="DH121" s="1351"/>
      <c r="DI121" s="1352"/>
      <c r="DJ121" s="1036">
        <v>0</v>
      </c>
      <c r="DK121" s="1037"/>
      <c r="DL121" s="1037"/>
      <c r="DM121" s="1037"/>
      <c r="DN121" s="1037"/>
      <c r="DO121" s="1037"/>
      <c r="DP121" s="1037"/>
      <c r="DQ121" s="1037"/>
      <c r="DR121" s="1037"/>
      <c r="DS121" s="1037"/>
      <c r="DT121" s="1037"/>
      <c r="DU121" s="1037"/>
      <c r="DV121" s="1037"/>
      <c r="DW121" s="1037"/>
      <c r="DX121" s="1042"/>
      <c r="DY121" s="1202">
        <v>0</v>
      </c>
      <c r="DZ121" s="1037"/>
      <c r="EA121" s="1037"/>
      <c r="EB121" s="1037"/>
      <c r="EC121" s="1037"/>
      <c r="ED121" s="1037"/>
      <c r="EE121" s="1037"/>
      <c r="EF121" s="1037"/>
      <c r="EG121" s="1037"/>
      <c r="EH121" s="1037"/>
      <c r="EI121" s="1037"/>
      <c r="EJ121" s="1037"/>
      <c r="EK121" s="1037"/>
      <c r="EL121" s="1037"/>
      <c r="EM121" s="1042"/>
      <c r="EN121" s="1202">
        <v>0</v>
      </c>
      <c r="EO121" s="1127"/>
      <c r="EP121" s="1127"/>
      <c r="EQ121" s="1127"/>
      <c r="ER121" s="1127"/>
      <c r="ES121" s="1127"/>
      <c r="ET121" s="1127"/>
      <c r="EU121" s="1127"/>
      <c r="EV121" s="1127"/>
      <c r="EW121" s="1127"/>
      <c r="EX121" s="1127"/>
      <c r="EY121" s="1127"/>
      <c r="EZ121" s="1127"/>
      <c r="FA121" s="1127"/>
      <c r="FB121" s="1128"/>
    </row>
    <row r="122" spans="1:158">
      <c r="B122" s="1089"/>
      <c r="C122" s="1090"/>
      <c r="D122" s="1090"/>
      <c r="E122" s="1090"/>
      <c r="F122" s="1090"/>
      <c r="G122" s="1090"/>
      <c r="H122" s="1090"/>
      <c r="I122" s="1090"/>
      <c r="J122" s="1090"/>
      <c r="K122" s="1090"/>
      <c r="L122" s="1090"/>
      <c r="M122" s="1091"/>
      <c r="N122" s="426"/>
      <c r="O122" s="1092"/>
      <c r="P122" s="1092"/>
      <c r="Q122" s="1092"/>
      <c r="R122" s="1092"/>
      <c r="S122" s="1092"/>
      <c r="T122" s="1092"/>
      <c r="U122" s="1092"/>
      <c r="V122" s="1092"/>
      <c r="W122" s="1092"/>
      <c r="X122" s="1092"/>
      <c r="Y122" s="1092"/>
      <c r="Z122" s="1092"/>
      <c r="AA122" s="1092"/>
      <c r="AB122" s="1092"/>
      <c r="AC122" s="1092"/>
      <c r="AD122" s="1092"/>
      <c r="AE122" s="1092"/>
      <c r="AF122" s="1092"/>
      <c r="AG122" s="1092"/>
      <c r="AH122" s="1092"/>
      <c r="AI122" s="1092"/>
      <c r="AJ122" s="1092"/>
      <c r="AK122" s="1092"/>
      <c r="AL122" s="1092"/>
      <c r="AM122" s="1092"/>
      <c r="AN122" s="1092"/>
      <c r="AO122" s="1092"/>
      <c r="AP122" s="1092"/>
      <c r="AQ122" s="1092"/>
      <c r="AR122" s="1092"/>
      <c r="AS122" s="1092"/>
      <c r="AT122" s="1092"/>
      <c r="AU122" s="1092"/>
      <c r="AV122" s="1092"/>
      <c r="AW122" s="1092"/>
      <c r="AX122" s="1092"/>
      <c r="AY122" s="1092"/>
      <c r="AZ122" s="1092"/>
      <c r="BA122" s="1092"/>
      <c r="BB122" s="1092"/>
      <c r="BC122" s="1092"/>
      <c r="BD122" s="1092"/>
      <c r="BE122" s="1092"/>
      <c r="BF122" s="1092"/>
      <c r="BG122" s="1092"/>
      <c r="BH122" s="1092"/>
      <c r="BI122" s="1092"/>
      <c r="BJ122" s="1092"/>
      <c r="BK122" s="1092"/>
      <c r="BL122" s="1092"/>
      <c r="BM122" s="1092"/>
      <c r="BN122" s="1092"/>
      <c r="BO122" s="1092"/>
      <c r="BP122" s="1092"/>
      <c r="BQ122" s="1092"/>
      <c r="BR122" s="1092"/>
      <c r="BS122" s="1092"/>
      <c r="BT122" s="1092"/>
      <c r="BU122" s="1092"/>
      <c r="BV122" s="1092"/>
      <c r="BW122" s="1092"/>
      <c r="BX122" s="1092"/>
      <c r="BY122" s="1092"/>
      <c r="BZ122" s="1092"/>
      <c r="CA122" s="1092"/>
      <c r="CB122" s="1092"/>
      <c r="CC122" s="1092"/>
      <c r="CD122" s="1092"/>
      <c r="CE122" s="1092"/>
      <c r="CF122" s="1092"/>
      <c r="CG122" s="1092"/>
      <c r="CH122" s="1092"/>
      <c r="CI122" s="1092"/>
      <c r="CJ122" s="1092"/>
      <c r="CK122" s="1092"/>
      <c r="CL122" s="1092"/>
      <c r="CM122" s="1092"/>
      <c r="CN122" s="1092"/>
      <c r="CO122" s="1092"/>
      <c r="CP122" s="1092"/>
      <c r="CQ122" s="1092"/>
      <c r="CR122" s="1092"/>
      <c r="CS122" s="1092"/>
      <c r="CT122" s="1092"/>
      <c r="CU122" s="1092"/>
      <c r="CV122" s="1092"/>
      <c r="CW122" s="1093"/>
      <c r="CX122" s="1089"/>
      <c r="CY122" s="1090"/>
      <c r="CZ122" s="1090"/>
      <c r="DA122" s="1090"/>
      <c r="DB122" s="1090"/>
      <c r="DC122" s="1090"/>
      <c r="DD122" s="1090"/>
      <c r="DE122" s="1090"/>
      <c r="DF122" s="1090"/>
      <c r="DG122" s="1090"/>
      <c r="DH122" s="1090"/>
      <c r="DI122" s="1091"/>
      <c r="DJ122" s="1042"/>
      <c r="DK122" s="1040"/>
      <c r="DL122" s="1040"/>
      <c r="DM122" s="1040"/>
      <c r="DN122" s="1040"/>
      <c r="DO122" s="1040"/>
      <c r="DP122" s="1040"/>
      <c r="DQ122" s="1040"/>
      <c r="DR122" s="1040"/>
      <c r="DS122" s="1040"/>
      <c r="DT122" s="1040"/>
      <c r="DU122" s="1040"/>
      <c r="DV122" s="1040"/>
      <c r="DW122" s="1040"/>
      <c r="DX122" s="1098"/>
      <c r="DY122" s="1172"/>
      <c r="DZ122" s="1040"/>
      <c r="EA122" s="1040"/>
      <c r="EB122" s="1040"/>
      <c r="EC122" s="1040"/>
      <c r="ED122" s="1040"/>
      <c r="EE122" s="1040"/>
      <c r="EF122" s="1040"/>
      <c r="EG122" s="1040"/>
      <c r="EH122" s="1040"/>
      <c r="EI122" s="1040"/>
      <c r="EJ122" s="1040"/>
      <c r="EK122" s="1040"/>
      <c r="EL122" s="1040"/>
      <c r="EM122" s="1040"/>
      <c r="EN122" s="1042"/>
      <c r="EO122" s="1040"/>
      <c r="EP122" s="1040"/>
      <c r="EQ122" s="1040"/>
      <c r="ER122" s="1040"/>
      <c r="ES122" s="1040"/>
      <c r="ET122" s="1040"/>
      <c r="EU122" s="1040"/>
      <c r="EV122" s="1040"/>
      <c r="EW122" s="1040"/>
      <c r="EX122" s="1040"/>
      <c r="EY122" s="1040"/>
      <c r="EZ122" s="1040"/>
      <c r="FA122" s="1040"/>
      <c r="FB122" s="1041"/>
    </row>
    <row r="123" spans="1:158">
      <c r="B123" s="1369" t="s">
        <v>936</v>
      </c>
      <c r="C123" s="1370"/>
      <c r="D123" s="1370"/>
      <c r="E123" s="1370"/>
      <c r="F123" s="1370"/>
      <c r="G123" s="1370"/>
      <c r="H123" s="1370"/>
      <c r="I123" s="1370"/>
      <c r="J123" s="1370"/>
      <c r="K123" s="1370"/>
      <c r="L123" s="1370"/>
      <c r="M123" s="1371"/>
      <c r="N123" s="417"/>
      <c r="O123" s="1327" t="s">
        <v>805</v>
      </c>
      <c r="P123" s="1327"/>
      <c r="Q123" s="1327"/>
      <c r="R123" s="1327"/>
      <c r="S123" s="1327"/>
      <c r="T123" s="1327"/>
      <c r="U123" s="1327"/>
      <c r="V123" s="1327"/>
      <c r="W123" s="1327"/>
      <c r="X123" s="1327"/>
      <c r="Y123" s="1327"/>
      <c r="Z123" s="1327"/>
      <c r="AA123" s="1327"/>
      <c r="AB123" s="1327"/>
      <c r="AC123" s="1327"/>
      <c r="AD123" s="1327"/>
      <c r="AE123" s="1327"/>
      <c r="AF123" s="1327"/>
      <c r="AG123" s="1327"/>
      <c r="AH123" s="1327"/>
      <c r="AI123" s="1327"/>
      <c r="AJ123" s="1327"/>
      <c r="AK123" s="1327"/>
      <c r="AL123" s="1327"/>
      <c r="AM123" s="1327"/>
      <c r="AN123" s="1327"/>
      <c r="AO123" s="1327"/>
      <c r="AP123" s="1327"/>
      <c r="AQ123" s="1327"/>
      <c r="AR123" s="1327"/>
      <c r="AS123" s="1327"/>
      <c r="AT123" s="1327"/>
      <c r="AU123" s="1327"/>
      <c r="AV123" s="1327"/>
      <c r="AW123" s="1327"/>
      <c r="AX123" s="1327"/>
      <c r="AY123" s="1327"/>
      <c r="AZ123" s="1327"/>
      <c r="BA123" s="1327"/>
      <c r="BB123" s="1327"/>
      <c r="BC123" s="1327"/>
      <c r="BD123" s="1327"/>
      <c r="BE123" s="1327"/>
      <c r="BF123" s="1327"/>
      <c r="BG123" s="1327"/>
      <c r="BH123" s="1327"/>
      <c r="BI123" s="1327"/>
      <c r="BJ123" s="1327"/>
      <c r="BK123" s="1327"/>
      <c r="BL123" s="1327"/>
      <c r="BM123" s="1327"/>
      <c r="BN123" s="1327"/>
      <c r="BO123" s="1327"/>
      <c r="BP123" s="1327"/>
      <c r="BQ123" s="1327"/>
      <c r="BR123" s="1327"/>
      <c r="BS123" s="1327"/>
      <c r="BT123" s="1327"/>
      <c r="BU123" s="1327"/>
      <c r="BV123" s="1327"/>
      <c r="BW123" s="1327"/>
      <c r="BX123" s="1327"/>
      <c r="BY123" s="1327"/>
      <c r="BZ123" s="1327"/>
      <c r="CA123" s="1327"/>
      <c r="CB123" s="1327"/>
      <c r="CC123" s="1327"/>
      <c r="CD123" s="1327"/>
      <c r="CE123" s="1327"/>
      <c r="CF123" s="1327"/>
      <c r="CG123" s="1327"/>
      <c r="CH123" s="1327"/>
      <c r="CI123" s="1327"/>
      <c r="CJ123" s="1327"/>
      <c r="CK123" s="1327"/>
      <c r="CL123" s="1327"/>
      <c r="CM123" s="1327"/>
      <c r="CN123" s="1327"/>
      <c r="CO123" s="1327"/>
      <c r="CP123" s="1327"/>
      <c r="CQ123" s="1327"/>
      <c r="CR123" s="1327"/>
      <c r="CS123" s="1327"/>
      <c r="CT123" s="1327"/>
      <c r="CU123" s="1327"/>
      <c r="CV123" s="1327"/>
      <c r="CW123" s="1372"/>
      <c r="CX123" s="1223" t="s">
        <v>565</v>
      </c>
      <c r="CY123" s="1223"/>
      <c r="CZ123" s="1223"/>
      <c r="DA123" s="1223"/>
      <c r="DB123" s="1223"/>
      <c r="DC123" s="1223"/>
      <c r="DD123" s="1223"/>
      <c r="DE123" s="1223"/>
      <c r="DF123" s="1223"/>
      <c r="DG123" s="1223"/>
      <c r="DH123" s="1223"/>
      <c r="DI123" s="1373"/>
      <c r="DJ123" s="1106">
        <f>SUM(DJ124:DX131)</f>
        <v>7421796</v>
      </c>
      <c r="DK123" s="1107"/>
      <c r="DL123" s="1107"/>
      <c r="DM123" s="1107"/>
      <c r="DN123" s="1107"/>
      <c r="DO123" s="1107"/>
      <c r="DP123" s="1107"/>
      <c r="DQ123" s="1107"/>
      <c r="DR123" s="1107"/>
      <c r="DS123" s="1107"/>
      <c r="DT123" s="1107"/>
      <c r="DU123" s="1107"/>
      <c r="DV123" s="1107"/>
      <c r="DW123" s="1107"/>
      <c r="DX123" s="1107"/>
      <c r="DY123" s="1375">
        <f>SUM(DY124:EM131)</f>
        <v>6752357</v>
      </c>
      <c r="DZ123" s="1375"/>
      <c r="EA123" s="1375"/>
      <c r="EB123" s="1375"/>
      <c r="EC123" s="1375"/>
      <c r="ED123" s="1375"/>
      <c r="EE123" s="1375"/>
      <c r="EF123" s="1375"/>
      <c r="EG123" s="1375"/>
      <c r="EH123" s="1375"/>
      <c r="EI123" s="1375"/>
      <c r="EJ123" s="1375"/>
      <c r="EK123" s="1375"/>
      <c r="EL123" s="1375"/>
      <c r="EM123" s="1375"/>
      <c r="EN123" s="1221">
        <f>SUM(EN124:FB131)</f>
        <v>6610582</v>
      </c>
      <c r="EO123" s="1219"/>
      <c r="EP123" s="1219"/>
      <c r="EQ123" s="1219"/>
      <c r="ER123" s="1219"/>
      <c r="ES123" s="1219"/>
      <c r="ET123" s="1219"/>
      <c r="EU123" s="1219"/>
      <c r="EV123" s="1219"/>
      <c r="EW123" s="1219"/>
      <c r="EX123" s="1219"/>
      <c r="EY123" s="1219"/>
      <c r="EZ123" s="1219"/>
      <c r="FA123" s="1219"/>
      <c r="FB123" s="1220"/>
    </row>
    <row r="124" spans="1:158">
      <c r="B124" s="1374"/>
      <c r="C124" s="1351"/>
      <c r="D124" s="1351"/>
      <c r="E124" s="1351"/>
      <c r="F124" s="1351"/>
      <c r="G124" s="1351"/>
      <c r="H124" s="1351"/>
      <c r="I124" s="1351"/>
      <c r="J124" s="1351"/>
      <c r="K124" s="1351"/>
      <c r="L124" s="1351"/>
      <c r="M124" s="1352"/>
      <c r="N124" s="417"/>
      <c r="O124" s="1327" t="s">
        <v>804</v>
      </c>
      <c r="P124" s="1327"/>
      <c r="Q124" s="1327"/>
      <c r="R124" s="1327"/>
      <c r="S124" s="1327"/>
      <c r="T124" s="1327"/>
      <c r="U124" s="1327"/>
      <c r="V124" s="1327"/>
      <c r="W124" s="1327"/>
      <c r="X124" s="1327"/>
      <c r="Y124" s="1327"/>
      <c r="Z124" s="1327"/>
      <c r="AA124" s="1327"/>
      <c r="AB124" s="1327"/>
      <c r="AC124" s="1327"/>
      <c r="AD124" s="1327"/>
      <c r="AE124" s="1327"/>
      <c r="AF124" s="1327"/>
      <c r="AG124" s="1327"/>
      <c r="AH124" s="1327"/>
      <c r="AI124" s="1327"/>
      <c r="AJ124" s="1327"/>
      <c r="AK124" s="1327"/>
      <c r="AL124" s="1327"/>
      <c r="AM124" s="1327"/>
      <c r="AN124" s="1327"/>
      <c r="AO124" s="1327"/>
      <c r="AP124" s="1327"/>
      <c r="AQ124" s="1327"/>
      <c r="AR124" s="1327"/>
      <c r="AS124" s="1327"/>
      <c r="AT124" s="1327"/>
      <c r="AU124" s="1327"/>
      <c r="AV124" s="1327"/>
      <c r="AW124" s="1327"/>
      <c r="AX124" s="1327"/>
      <c r="AY124" s="1327"/>
      <c r="AZ124" s="1327"/>
      <c r="BA124" s="1327"/>
      <c r="BB124" s="1327"/>
      <c r="BC124" s="1327"/>
      <c r="BD124" s="1327"/>
      <c r="BE124" s="1327"/>
      <c r="BF124" s="1327"/>
      <c r="BG124" s="1327"/>
      <c r="BH124" s="1327"/>
      <c r="BI124" s="1327"/>
      <c r="BJ124" s="1327"/>
      <c r="BK124" s="1327"/>
      <c r="BL124" s="1327"/>
      <c r="BM124" s="1327"/>
      <c r="BN124" s="1327"/>
      <c r="BO124" s="1327"/>
      <c r="BP124" s="1327"/>
      <c r="BQ124" s="1327"/>
      <c r="BR124" s="1327"/>
      <c r="BS124" s="1327"/>
      <c r="BT124" s="1327"/>
      <c r="BU124" s="1327"/>
      <c r="BV124" s="1327"/>
      <c r="BW124" s="1327"/>
      <c r="BX124" s="1327"/>
      <c r="BY124" s="1327"/>
      <c r="BZ124" s="1327"/>
      <c r="CA124" s="1327"/>
      <c r="CB124" s="1327"/>
      <c r="CC124" s="1327"/>
      <c r="CD124" s="1327"/>
      <c r="CE124" s="1327"/>
      <c r="CF124" s="1327"/>
      <c r="CG124" s="1327"/>
      <c r="CH124" s="1327"/>
      <c r="CI124" s="1327"/>
      <c r="CJ124" s="1327"/>
      <c r="CK124" s="1327"/>
      <c r="CL124" s="1327"/>
      <c r="CM124" s="1327"/>
      <c r="CN124" s="1327"/>
      <c r="CO124" s="1327"/>
      <c r="CP124" s="1327"/>
      <c r="CQ124" s="1327"/>
      <c r="CR124" s="1327"/>
      <c r="CS124" s="1327"/>
      <c r="CT124" s="1327"/>
      <c r="CU124" s="1327"/>
      <c r="CV124" s="1327"/>
      <c r="CW124" s="1372"/>
      <c r="CX124" s="1223" t="s">
        <v>803</v>
      </c>
      <c r="CY124" s="1223"/>
      <c r="CZ124" s="1223"/>
      <c r="DA124" s="1223"/>
      <c r="DB124" s="1223"/>
      <c r="DC124" s="1223"/>
      <c r="DD124" s="1223"/>
      <c r="DE124" s="1223"/>
      <c r="DF124" s="1223"/>
      <c r="DG124" s="1223"/>
      <c r="DH124" s="1223"/>
      <c r="DI124" s="1373"/>
      <c r="DJ124" s="1036">
        <v>4600804</v>
      </c>
      <c r="DK124" s="1037"/>
      <c r="DL124" s="1037"/>
      <c r="DM124" s="1037"/>
      <c r="DN124" s="1037"/>
      <c r="DO124" s="1037"/>
      <c r="DP124" s="1037"/>
      <c r="DQ124" s="1037"/>
      <c r="DR124" s="1037"/>
      <c r="DS124" s="1037"/>
      <c r="DT124" s="1037"/>
      <c r="DU124" s="1037"/>
      <c r="DV124" s="1037"/>
      <c r="DW124" s="1037"/>
      <c r="DX124" s="1037"/>
      <c r="DY124" s="1172">
        <v>3860303</v>
      </c>
      <c r="DZ124" s="1172"/>
      <c r="EA124" s="1172"/>
      <c r="EB124" s="1172"/>
      <c r="EC124" s="1172"/>
      <c r="ED124" s="1172"/>
      <c r="EE124" s="1172"/>
      <c r="EF124" s="1172"/>
      <c r="EG124" s="1172"/>
      <c r="EH124" s="1172"/>
      <c r="EI124" s="1172"/>
      <c r="EJ124" s="1172"/>
      <c r="EK124" s="1172"/>
      <c r="EL124" s="1172"/>
      <c r="EM124" s="1172"/>
      <c r="EN124" s="1037">
        <v>3895158</v>
      </c>
      <c r="EO124" s="1037"/>
      <c r="EP124" s="1037"/>
      <c r="EQ124" s="1037"/>
      <c r="ER124" s="1037"/>
      <c r="ES124" s="1037"/>
      <c r="ET124" s="1037"/>
      <c r="EU124" s="1037"/>
      <c r="EV124" s="1037"/>
      <c r="EW124" s="1037"/>
      <c r="EX124" s="1037"/>
      <c r="EY124" s="1037"/>
      <c r="EZ124" s="1037"/>
      <c r="FA124" s="1037"/>
      <c r="FB124" s="1038"/>
    </row>
    <row r="125" spans="1:158">
      <c r="B125" s="1222"/>
      <c r="C125" s="1379"/>
      <c r="D125" s="1379"/>
      <c r="E125" s="1379"/>
      <c r="F125" s="1379"/>
      <c r="G125" s="1379"/>
      <c r="H125" s="1379"/>
      <c r="I125" s="1379"/>
      <c r="J125" s="1379"/>
      <c r="K125" s="1379"/>
      <c r="L125" s="1379"/>
      <c r="M125" s="1380"/>
      <c r="N125" s="417"/>
      <c r="O125" s="1327" t="s">
        <v>802</v>
      </c>
      <c r="P125" s="1327"/>
      <c r="Q125" s="1327"/>
      <c r="R125" s="1327"/>
      <c r="S125" s="1327"/>
      <c r="T125" s="1327"/>
      <c r="U125" s="1327"/>
      <c r="V125" s="1327"/>
      <c r="W125" s="1327"/>
      <c r="X125" s="1327"/>
      <c r="Y125" s="1327"/>
      <c r="Z125" s="1327"/>
      <c r="AA125" s="1327"/>
      <c r="AB125" s="1327"/>
      <c r="AC125" s="1327"/>
      <c r="AD125" s="1327"/>
      <c r="AE125" s="1327"/>
      <c r="AF125" s="1327"/>
      <c r="AG125" s="1327"/>
      <c r="AH125" s="1327"/>
      <c r="AI125" s="1327"/>
      <c r="AJ125" s="1327"/>
      <c r="AK125" s="1327"/>
      <c r="AL125" s="1327"/>
      <c r="AM125" s="1327"/>
      <c r="AN125" s="1327"/>
      <c r="AO125" s="1327"/>
      <c r="AP125" s="1327"/>
      <c r="AQ125" s="1327"/>
      <c r="AR125" s="1327"/>
      <c r="AS125" s="1327"/>
      <c r="AT125" s="1327"/>
      <c r="AU125" s="1327"/>
      <c r="AV125" s="1327"/>
      <c r="AW125" s="1327"/>
      <c r="AX125" s="1327"/>
      <c r="AY125" s="1327"/>
      <c r="AZ125" s="1327"/>
      <c r="BA125" s="1327"/>
      <c r="BB125" s="1327"/>
      <c r="BC125" s="1327"/>
      <c r="BD125" s="1327"/>
      <c r="BE125" s="1327"/>
      <c r="BF125" s="1327"/>
      <c r="BG125" s="1327"/>
      <c r="BH125" s="1327"/>
      <c r="BI125" s="1327"/>
      <c r="BJ125" s="1327"/>
      <c r="BK125" s="1327"/>
      <c r="BL125" s="1327"/>
      <c r="BM125" s="1327"/>
      <c r="BN125" s="1327"/>
      <c r="BO125" s="1327"/>
      <c r="BP125" s="1327"/>
      <c r="BQ125" s="1327"/>
      <c r="BR125" s="1327"/>
      <c r="BS125" s="1327"/>
      <c r="BT125" s="1327"/>
      <c r="BU125" s="1327"/>
      <c r="BV125" s="1327"/>
      <c r="BW125" s="1327"/>
      <c r="BX125" s="1327"/>
      <c r="BY125" s="1327"/>
      <c r="BZ125" s="1327"/>
      <c r="CA125" s="1327"/>
      <c r="CB125" s="1327"/>
      <c r="CC125" s="1327"/>
      <c r="CD125" s="1327"/>
      <c r="CE125" s="1327"/>
      <c r="CF125" s="1327"/>
      <c r="CG125" s="1327"/>
      <c r="CH125" s="1327"/>
      <c r="CI125" s="1327"/>
      <c r="CJ125" s="1327"/>
      <c r="CK125" s="1327"/>
      <c r="CL125" s="1327"/>
      <c r="CM125" s="1327"/>
      <c r="CN125" s="1327"/>
      <c r="CO125" s="1327"/>
      <c r="CP125" s="1327"/>
      <c r="CQ125" s="1327"/>
      <c r="CR125" s="1327"/>
      <c r="CS125" s="1327"/>
      <c r="CT125" s="1327"/>
      <c r="CU125" s="1327"/>
      <c r="CV125" s="1327"/>
      <c r="CW125" s="1372"/>
      <c r="CX125" s="1222" t="s">
        <v>801</v>
      </c>
      <c r="CY125" s="1379"/>
      <c r="CZ125" s="1379"/>
      <c r="DA125" s="1379"/>
      <c r="DB125" s="1379"/>
      <c r="DC125" s="1379"/>
      <c r="DD125" s="1379"/>
      <c r="DE125" s="1379"/>
      <c r="DF125" s="1379"/>
      <c r="DG125" s="1379"/>
      <c r="DH125" s="1379"/>
      <c r="DI125" s="1380"/>
      <c r="DJ125" s="1036">
        <v>0</v>
      </c>
      <c r="DK125" s="1127"/>
      <c r="DL125" s="1127"/>
      <c r="DM125" s="1127"/>
      <c r="DN125" s="1127"/>
      <c r="DO125" s="1127"/>
      <c r="DP125" s="1127"/>
      <c r="DQ125" s="1127"/>
      <c r="DR125" s="1127"/>
      <c r="DS125" s="1127"/>
      <c r="DT125" s="1127"/>
      <c r="DU125" s="1127"/>
      <c r="DV125" s="1127"/>
      <c r="DW125" s="1127"/>
      <c r="DX125" s="1127"/>
      <c r="DY125" s="1172">
        <v>0</v>
      </c>
      <c r="DZ125" s="1040"/>
      <c r="EA125" s="1040"/>
      <c r="EB125" s="1040"/>
      <c r="EC125" s="1040"/>
      <c r="ED125" s="1040"/>
      <c r="EE125" s="1040"/>
      <c r="EF125" s="1040"/>
      <c r="EG125" s="1040"/>
      <c r="EH125" s="1040"/>
      <c r="EI125" s="1040"/>
      <c r="EJ125" s="1040"/>
      <c r="EK125" s="1040"/>
      <c r="EL125" s="1040"/>
      <c r="EM125" s="1040"/>
      <c r="EN125" s="1037">
        <v>0</v>
      </c>
      <c r="EO125" s="1127"/>
      <c r="EP125" s="1127"/>
      <c r="EQ125" s="1127"/>
      <c r="ER125" s="1127"/>
      <c r="ES125" s="1127"/>
      <c r="ET125" s="1127"/>
      <c r="EU125" s="1127"/>
      <c r="EV125" s="1127"/>
      <c r="EW125" s="1127"/>
      <c r="EX125" s="1127"/>
      <c r="EY125" s="1127"/>
      <c r="EZ125" s="1127"/>
      <c r="FA125" s="1127"/>
      <c r="FB125" s="1128"/>
    </row>
    <row r="126" spans="1:158">
      <c r="B126" s="1222"/>
      <c r="C126" s="1379"/>
      <c r="D126" s="1379"/>
      <c r="E126" s="1379"/>
      <c r="F126" s="1379"/>
      <c r="G126" s="1379"/>
      <c r="H126" s="1379"/>
      <c r="I126" s="1379"/>
      <c r="J126" s="1379"/>
      <c r="K126" s="1379"/>
      <c r="L126" s="1379"/>
      <c r="M126" s="1380"/>
      <c r="N126" s="417"/>
      <c r="O126" s="1327" t="s">
        <v>800</v>
      </c>
      <c r="P126" s="1327"/>
      <c r="Q126" s="1327"/>
      <c r="R126" s="1327"/>
      <c r="S126" s="1327"/>
      <c r="T126" s="1327"/>
      <c r="U126" s="1327"/>
      <c r="V126" s="1327"/>
      <c r="W126" s="1327"/>
      <c r="X126" s="1327"/>
      <c r="Y126" s="1327"/>
      <c r="Z126" s="1327"/>
      <c r="AA126" s="1327"/>
      <c r="AB126" s="1327"/>
      <c r="AC126" s="1327"/>
      <c r="AD126" s="1327"/>
      <c r="AE126" s="1327"/>
      <c r="AF126" s="1327"/>
      <c r="AG126" s="1327"/>
      <c r="AH126" s="1327"/>
      <c r="AI126" s="1327"/>
      <c r="AJ126" s="1327"/>
      <c r="AK126" s="1327"/>
      <c r="AL126" s="1327"/>
      <c r="AM126" s="1327"/>
      <c r="AN126" s="1327"/>
      <c r="AO126" s="1327"/>
      <c r="AP126" s="1327"/>
      <c r="AQ126" s="1327"/>
      <c r="AR126" s="1327"/>
      <c r="AS126" s="1327"/>
      <c r="AT126" s="1327"/>
      <c r="AU126" s="1327"/>
      <c r="AV126" s="1327"/>
      <c r="AW126" s="1327"/>
      <c r="AX126" s="1327"/>
      <c r="AY126" s="1327"/>
      <c r="AZ126" s="1327"/>
      <c r="BA126" s="1327"/>
      <c r="BB126" s="1327"/>
      <c r="BC126" s="1327"/>
      <c r="BD126" s="1327"/>
      <c r="BE126" s="1327"/>
      <c r="BF126" s="1327"/>
      <c r="BG126" s="1327"/>
      <c r="BH126" s="1327"/>
      <c r="BI126" s="1327"/>
      <c r="BJ126" s="1327"/>
      <c r="BK126" s="1327"/>
      <c r="BL126" s="1327"/>
      <c r="BM126" s="1327"/>
      <c r="BN126" s="1327"/>
      <c r="BO126" s="1327"/>
      <c r="BP126" s="1327"/>
      <c r="BQ126" s="1327"/>
      <c r="BR126" s="1327"/>
      <c r="BS126" s="1327"/>
      <c r="BT126" s="1327"/>
      <c r="BU126" s="1327"/>
      <c r="BV126" s="1327"/>
      <c r="BW126" s="1327"/>
      <c r="BX126" s="1327"/>
      <c r="BY126" s="1327"/>
      <c r="BZ126" s="1327"/>
      <c r="CA126" s="1327"/>
      <c r="CB126" s="1327"/>
      <c r="CC126" s="1327"/>
      <c r="CD126" s="1327"/>
      <c r="CE126" s="1327"/>
      <c r="CF126" s="1327"/>
      <c r="CG126" s="1327"/>
      <c r="CH126" s="1327"/>
      <c r="CI126" s="1327"/>
      <c r="CJ126" s="1327"/>
      <c r="CK126" s="1327"/>
      <c r="CL126" s="1327"/>
      <c r="CM126" s="1327"/>
      <c r="CN126" s="1327"/>
      <c r="CO126" s="1327"/>
      <c r="CP126" s="1327"/>
      <c r="CQ126" s="1327"/>
      <c r="CR126" s="1327"/>
      <c r="CS126" s="1327"/>
      <c r="CT126" s="1327"/>
      <c r="CU126" s="1327"/>
      <c r="CV126" s="1327"/>
      <c r="CW126" s="1372"/>
      <c r="CX126" s="1222" t="s">
        <v>799</v>
      </c>
      <c r="CY126" s="1379"/>
      <c r="CZ126" s="1379"/>
      <c r="DA126" s="1379"/>
      <c r="DB126" s="1379"/>
      <c r="DC126" s="1379"/>
      <c r="DD126" s="1379"/>
      <c r="DE126" s="1379"/>
      <c r="DF126" s="1379"/>
      <c r="DG126" s="1379"/>
      <c r="DH126" s="1379"/>
      <c r="DI126" s="1380"/>
      <c r="DJ126" s="1036">
        <v>320986</v>
      </c>
      <c r="DK126" s="1127"/>
      <c r="DL126" s="1127"/>
      <c r="DM126" s="1127"/>
      <c r="DN126" s="1127"/>
      <c r="DO126" s="1127"/>
      <c r="DP126" s="1127"/>
      <c r="DQ126" s="1127"/>
      <c r="DR126" s="1127"/>
      <c r="DS126" s="1127"/>
      <c r="DT126" s="1127"/>
      <c r="DU126" s="1127"/>
      <c r="DV126" s="1127"/>
      <c r="DW126" s="1127"/>
      <c r="DX126" s="1127"/>
      <c r="DY126" s="1172">
        <v>276396</v>
      </c>
      <c r="DZ126" s="1040"/>
      <c r="EA126" s="1040"/>
      <c r="EB126" s="1040"/>
      <c r="EC126" s="1040"/>
      <c r="ED126" s="1040"/>
      <c r="EE126" s="1040"/>
      <c r="EF126" s="1040"/>
      <c r="EG126" s="1040"/>
      <c r="EH126" s="1040"/>
      <c r="EI126" s="1040"/>
      <c r="EJ126" s="1040"/>
      <c r="EK126" s="1040"/>
      <c r="EL126" s="1040"/>
      <c r="EM126" s="1040"/>
      <c r="EN126" s="1037">
        <v>288195</v>
      </c>
      <c r="EO126" s="1127"/>
      <c r="EP126" s="1127"/>
      <c r="EQ126" s="1127"/>
      <c r="ER126" s="1127"/>
      <c r="ES126" s="1127"/>
      <c r="ET126" s="1127"/>
      <c r="EU126" s="1127"/>
      <c r="EV126" s="1127"/>
      <c r="EW126" s="1127"/>
      <c r="EX126" s="1127"/>
      <c r="EY126" s="1127"/>
      <c r="EZ126" s="1127"/>
      <c r="FA126" s="1127"/>
      <c r="FB126" s="1128"/>
    </row>
    <row r="127" spans="1:158">
      <c r="B127" s="1222"/>
      <c r="C127" s="1379"/>
      <c r="D127" s="1379"/>
      <c r="E127" s="1379"/>
      <c r="F127" s="1379"/>
      <c r="G127" s="1379"/>
      <c r="H127" s="1379"/>
      <c r="I127" s="1379"/>
      <c r="J127" s="1379"/>
      <c r="K127" s="1379"/>
      <c r="L127" s="1379"/>
      <c r="M127" s="1380"/>
      <c r="N127" s="417"/>
      <c r="O127" s="1327" t="s">
        <v>798</v>
      </c>
      <c r="P127" s="1327"/>
      <c r="Q127" s="1327"/>
      <c r="R127" s="1327"/>
      <c r="S127" s="1327"/>
      <c r="T127" s="1327"/>
      <c r="U127" s="1327"/>
      <c r="V127" s="1327"/>
      <c r="W127" s="1327"/>
      <c r="X127" s="1327"/>
      <c r="Y127" s="1327"/>
      <c r="Z127" s="1327"/>
      <c r="AA127" s="1327"/>
      <c r="AB127" s="1327"/>
      <c r="AC127" s="1327"/>
      <c r="AD127" s="1327"/>
      <c r="AE127" s="1327"/>
      <c r="AF127" s="1327"/>
      <c r="AG127" s="1327"/>
      <c r="AH127" s="1327"/>
      <c r="AI127" s="1327"/>
      <c r="AJ127" s="1327"/>
      <c r="AK127" s="1327"/>
      <c r="AL127" s="1327"/>
      <c r="AM127" s="1327"/>
      <c r="AN127" s="1327"/>
      <c r="AO127" s="1327"/>
      <c r="AP127" s="1327"/>
      <c r="AQ127" s="1327"/>
      <c r="AR127" s="1327"/>
      <c r="AS127" s="1327"/>
      <c r="AT127" s="1327"/>
      <c r="AU127" s="1327"/>
      <c r="AV127" s="1327"/>
      <c r="AW127" s="1327"/>
      <c r="AX127" s="1327"/>
      <c r="AY127" s="1327"/>
      <c r="AZ127" s="1327"/>
      <c r="BA127" s="1327"/>
      <c r="BB127" s="1327"/>
      <c r="BC127" s="1327"/>
      <c r="BD127" s="1327"/>
      <c r="BE127" s="1327"/>
      <c r="BF127" s="1327"/>
      <c r="BG127" s="1327"/>
      <c r="BH127" s="1327"/>
      <c r="BI127" s="1327"/>
      <c r="BJ127" s="1327"/>
      <c r="BK127" s="1327"/>
      <c r="BL127" s="1327"/>
      <c r="BM127" s="1327"/>
      <c r="BN127" s="1327"/>
      <c r="BO127" s="1327"/>
      <c r="BP127" s="1327"/>
      <c r="BQ127" s="1327"/>
      <c r="BR127" s="1327"/>
      <c r="BS127" s="1327"/>
      <c r="BT127" s="1327"/>
      <c r="BU127" s="1327"/>
      <c r="BV127" s="1327"/>
      <c r="BW127" s="1327"/>
      <c r="BX127" s="1327"/>
      <c r="BY127" s="1327"/>
      <c r="BZ127" s="1327"/>
      <c r="CA127" s="1327"/>
      <c r="CB127" s="1327"/>
      <c r="CC127" s="1327"/>
      <c r="CD127" s="1327"/>
      <c r="CE127" s="1327"/>
      <c r="CF127" s="1327"/>
      <c r="CG127" s="1327"/>
      <c r="CH127" s="1327"/>
      <c r="CI127" s="1327"/>
      <c r="CJ127" s="1327"/>
      <c r="CK127" s="1327"/>
      <c r="CL127" s="1327"/>
      <c r="CM127" s="1327"/>
      <c r="CN127" s="1327"/>
      <c r="CO127" s="1327"/>
      <c r="CP127" s="1327"/>
      <c r="CQ127" s="1327"/>
      <c r="CR127" s="1327"/>
      <c r="CS127" s="1327"/>
      <c r="CT127" s="1327"/>
      <c r="CU127" s="1327"/>
      <c r="CV127" s="1327"/>
      <c r="CW127" s="1372"/>
      <c r="CX127" s="1223" t="s">
        <v>797</v>
      </c>
      <c r="CY127" s="1223"/>
      <c r="CZ127" s="1223"/>
      <c r="DA127" s="1223"/>
      <c r="DB127" s="1223"/>
      <c r="DC127" s="1223"/>
      <c r="DD127" s="1223"/>
      <c r="DE127" s="1223"/>
      <c r="DF127" s="1223"/>
      <c r="DG127" s="1223"/>
      <c r="DH127" s="1223"/>
      <c r="DI127" s="1373"/>
      <c r="DJ127" s="1036">
        <v>108495</v>
      </c>
      <c r="DK127" s="1037"/>
      <c r="DL127" s="1037"/>
      <c r="DM127" s="1037"/>
      <c r="DN127" s="1037"/>
      <c r="DO127" s="1037"/>
      <c r="DP127" s="1037"/>
      <c r="DQ127" s="1037"/>
      <c r="DR127" s="1037"/>
      <c r="DS127" s="1037"/>
      <c r="DT127" s="1037"/>
      <c r="DU127" s="1037"/>
      <c r="DV127" s="1037"/>
      <c r="DW127" s="1037"/>
      <c r="DX127" s="1037"/>
      <c r="DY127" s="1172">
        <v>14504</v>
      </c>
      <c r="DZ127" s="1172"/>
      <c r="EA127" s="1172"/>
      <c r="EB127" s="1172"/>
      <c r="EC127" s="1172"/>
      <c r="ED127" s="1172"/>
      <c r="EE127" s="1172"/>
      <c r="EF127" s="1172"/>
      <c r="EG127" s="1172"/>
      <c r="EH127" s="1172"/>
      <c r="EI127" s="1172"/>
      <c r="EJ127" s="1172"/>
      <c r="EK127" s="1172"/>
      <c r="EL127" s="1172"/>
      <c r="EM127" s="1172"/>
      <c r="EN127" s="1037">
        <v>45320</v>
      </c>
      <c r="EO127" s="1037"/>
      <c r="EP127" s="1037"/>
      <c r="EQ127" s="1037"/>
      <c r="ER127" s="1037"/>
      <c r="ES127" s="1037"/>
      <c r="ET127" s="1037"/>
      <c r="EU127" s="1037"/>
      <c r="EV127" s="1037"/>
      <c r="EW127" s="1037"/>
      <c r="EX127" s="1037"/>
      <c r="EY127" s="1037"/>
      <c r="EZ127" s="1037"/>
      <c r="FA127" s="1037"/>
      <c r="FB127" s="1038"/>
    </row>
    <row r="128" spans="1:158">
      <c r="B128" s="1222"/>
      <c r="C128" s="1379"/>
      <c r="D128" s="1379"/>
      <c r="E128" s="1379"/>
      <c r="F128" s="1379"/>
      <c r="G128" s="1379"/>
      <c r="H128" s="1379"/>
      <c r="I128" s="1379"/>
      <c r="J128" s="1379"/>
      <c r="K128" s="1379"/>
      <c r="L128" s="1379"/>
      <c r="M128" s="1380"/>
      <c r="N128" s="417"/>
      <c r="O128" s="1327" t="s">
        <v>796</v>
      </c>
      <c r="P128" s="1327"/>
      <c r="Q128" s="1327"/>
      <c r="R128" s="1327"/>
      <c r="S128" s="1327"/>
      <c r="T128" s="1327"/>
      <c r="U128" s="1327"/>
      <c r="V128" s="1327"/>
      <c r="W128" s="1327"/>
      <c r="X128" s="1327"/>
      <c r="Y128" s="1327"/>
      <c r="Z128" s="1327"/>
      <c r="AA128" s="1327"/>
      <c r="AB128" s="1327"/>
      <c r="AC128" s="1327"/>
      <c r="AD128" s="1327"/>
      <c r="AE128" s="1327"/>
      <c r="AF128" s="1327"/>
      <c r="AG128" s="1327"/>
      <c r="AH128" s="1327"/>
      <c r="AI128" s="1327"/>
      <c r="AJ128" s="1327"/>
      <c r="AK128" s="1327"/>
      <c r="AL128" s="1327"/>
      <c r="AM128" s="1327"/>
      <c r="AN128" s="1327"/>
      <c r="AO128" s="1327"/>
      <c r="AP128" s="1327"/>
      <c r="AQ128" s="1327"/>
      <c r="AR128" s="1327"/>
      <c r="AS128" s="1327"/>
      <c r="AT128" s="1327"/>
      <c r="AU128" s="1327"/>
      <c r="AV128" s="1327"/>
      <c r="AW128" s="1327"/>
      <c r="AX128" s="1327"/>
      <c r="AY128" s="1327"/>
      <c r="AZ128" s="1327"/>
      <c r="BA128" s="1327"/>
      <c r="BB128" s="1327"/>
      <c r="BC128" s="1327"/>
      <c r="BD128" s="1327"/>
      <c r="BE128" s="1327"/>
      <c r="BF128" s="1327"/>
      <c r="BG128" s="1327"/>
      <c r="BH128" s="1327"/>
      <c r="BI128" s="1327"/>
      <c r="BJ128" s="1327"/>
      <c r="BK128" s="1327"/>
      <c r="BL128" s="1327"/>
      <c r="BM128" s="1327"/>
      <c r="BN128" s="1327"/>
      <c r="BO128" s="1327"/>
      <c r="BP128" s="1327"/>
      <c r="BQ128" s="1327"/>
      <c r="BR128" s="1327"/>
      <c r="BS128" s="1327"/>
      <c r="BT128" s="1327"/>
      <c r="BU128" s="1327"/>
      <c r="BV128" s="1327"/>
      <c r="BW128" s="1327"/>
      <c r="BX128" s="1327"/>
      <c r="BY128" s="1327"/>
      <c r="BZ128" s="1327"/>
      <c r="CA128" s="1327"/>
      <c r="CB128" s="1327"/>
      <c r="CC128" s="1327"/>
      <c r="CD128" s="1327"/>
      <c r="CE128" s="1327"/>
      <c r="CF128" s="1327"/>
      <c r="CG128" s="1327"/>
      <c r="CH128" s="1327"/>
      <c r="CI128" s="1327"/>
      <c r="CJ128" s="1327"/>
      <c r="CK128" s="1327"/>
      <c r="CL128" s="1327"/>
      <c r="CM128" s="1327"/>
      <c r="CN128" s="1327"/>
      <c r="CO128" s="1327"/>
      <c r="CP128" s="1327"/>
      <c r="CQ128" s="1327"/>
      <c r="CR128" s="1327"/>
      <c r="CS128" s="1327"/>
      <c r="CT128" s="1327"/>
      <c r="CU128" s="1327"/>
      <c r="CV128" s="1327"/>
      <c r="CW128" s="1372"/>
      <c r="CX128" s="1223" t="s">
        <v>795</v>
      </c>
      <c r="CY128" s="1223"/>
      <c r="CZ128" s="1223"/>
      <c r="DA128" s="1223"/>
      <c r="DB128" s="1223"/>
      <c r="DC128" s="1223"/>
      <c r="DD128" s="1223"/>
      <c r="DE128" s="1223"/>
      <c r="DF128" s="1223"/>
      <c r="DG128" s="1223"/>
      <c r="DH128" s="1223"/>
      <c r="DI128" s="1373"/>
      <c r="DJ128" s="1036">
        <v>127898</v>
      </c>
      <c r="DK128" s="1037"/>
      <c r="DL128" s="1037"/>
      <c r="DM128" s="1037"/>
      <c r="DN128" s="1037"/>
      <c r="DO128" s="1037"/>
      <c r="DP128" s="1037"/>
      <c r="DQ128" s="1037"/>
      <c r="DR128" s="1037"/>
      <c r="DS128" s="1037"/>
      <c r="DT128" s="1037"/>
      <c r="DU128" s="1037"/>
      <c r="DV128" s="1037"/>
      <c r="DW128" s="1037"/>
      <c r="DX128" s="1037"/>
      <c r="DY128" s="1172">
        <v>124491</v>
      </c>
      <c r="DZ128" s="1172"/>
      <c r="EA128" s="1172"/>
      <c r="EB128" s="1172"/>
      <c r="EC128" s="1172"/>
      <c r="ED128" s="1172"/>
      <c r="EE128" s="1172"/>
      <c r="EF128" s="1172"/>
      <c r="EG128" s="1172"/>
      <c r="EH128" s="1172"/>
      <c r="EI128" s="1172"/>
      <c r="EJ128" s="1172"/>
      <c r="EK128" s="1172"/>
      <c r="EL128" s="1172"/>
      <c r="EM128" s="1172"/>
      <c r="EN128" s="1037">
        <v>593578</v>
      </c>
      <c r="EO128" s="1037"/>
      <c r="EP128" s="1037"/>
      <c r="EQ128" s="1037"/>
      <c r="ER128" s="1037"/>
      <c r="ES128" s="1037"/>
      <c r="ET128" s="1037"/>
      <c r="EU128" s="1037"/>
      <c r="EV128" s="1037"/>
      <c r="EW128" s="1037"/>
      <c r="EX128" s="1037"/>
      <c r="EY128" s="1037"/>
      <c r="EZ128" s="1037"/>
      <c r="FA128" s="1037"/>
      <c r="FB128" s="1038"/>
    </row>
    <row r="129" spans="1:162">
      <c r="B129" s="1222"/>
      <c r="C129" s="1379"/>
      <c r="D129" s="1379"/>
      <c r="E129" s="1379"/>
      <c r="F129" s="1379"/>
      <c r="G129" s="1379"/>
      <c r="H129" s="1379"/>
      <c r="I129" s="1379"/>
      <c r="J129" s="1379"/>
      <c r="K129" s="1379"/>
      <c r="L129" s="1379"/>
      <c r="M129" s="1380"/>
      <c r="N129" s="417"/>
      <c r="O129" s="1327" t="s">
        <v>794</v>
      </c>
      <c r="P129" s="1327"/>
      <c r="Q129" s="1327"/>
      <c r="R129" s="1327"/>
      <c r="S129" s="1327"/>
      <c r="T129" s="1327"/>
      <c r="U129" s="1327"/>
      <c r="V129" s="1327"/>
      <c r="W129" s="1327"/>
      <c r="X129" s="1327"/>
      <c r="Y129" s="1327"/>
      <c r="Z129" s="1327"/>
      <c r="AA129" s="1327"/>
      <c r="AB129" s="1327"/>
      <c r="AC129" s="1327"/>
      <c r="AD129" s="1327"/>
      <c r="AE129" s="1327"/>
      <c r="AF129" s="1327"/>
      <c r="AG129" s="1327"/>
      <c r="AH129" s="1327"/>
      <c r="AI129" s="1327"/>
      <c r="AJ129" s="1327"/>
      <c r="AK129" s="1327"/>
      <c r="AL129" s="1327"/>
      <c r="AM129" s="1327"/>
      <c r="AN129" s="1327"/>
      <c r="AO129" s="1327"/>
      <c r="AP129" s="1327"/>
      <c r="AQ129" s="1327"/>
      <c r="AR129" s="1327"/>
      <c r="AS129" s="1327"/>
      <c r="AT129" s="1327"/>
      <c r="AU129" s="1327"/>
      <c r="AV129" s="1327"/>
      <c r="AW129" s="1327"/>
      <c r="AX129" s="1327"/>
      <c r="AY129" s="1327"/>
      <c r="AZ129" s="1327"/>
      <c r="BA129" s="1327"/>
      <c r="BB129" s="1327"/>
      <c r="BC129" s="1327"/>
      <c r="BD129" s="1327"/>
      <c r="BE129" s="1327"/>
      <c r="BF129" s="1327"/>
      <c r="BG129" s="1327"/>
      <c r="BH129" s="1327"/>
      <c r="BI129" s="1327"/>
      <c r="BJ129" s="1327"/>
      <c r="BK129" s="1327"/>
      <c r="BL129" s="1327"/>
      <c r="BM129" s="1327"/>
      <c r="BN129" s="1327"/>
      <c r="BO129" s="1327"/>
      <c r="BP129" s="1327"/>
      <c r="BQ129" s="1327"/>
      <c r="BR129" s="1327"/>
      <c r="BS129" s="1327"/>
      <c r="BT129" s="1327"/>
      <c r="BU129" s="1327"/>
      <c r="BV129" s="1327"/>
      <c r="BW129" s="1327"/>
      <c r="BX129" s="1327"/>
      <c r="BY129" s="1327"/>
      <c r="BZ129" s="1327"/>
      <c r="CA129" s="1327"/>
      <c r="CB129" s="1327"/>
      <c r="CC129" s="1327"/>
      <c r="CD129" s="1327"/>
      <c r="CE129" s="1327"/>
      <c r="CF129" s="1327"/>
      <c r="CG129" s="1327"/>
      <c r="CH129" s="1327"/>
      <c r="CI129" s="1327"/>
      <c r="CJ129" s="1327"/>
      <c r="CK129" s="1327"/>
      <c r="CL129" s="1327"/>
      <c r="CM129" s="1327"/>
      <c r="CN129" s="1327"/>
      <c r="CO129" s="1327"/>
      <c r="CP129" s="1327"/>
      <c r="CQ129" s="1327"/>
      <c r="CR129" s="1327"/>
      <c r="CS129" s="1327"/>
      <c r="CT129" s="1327"/>
      <c r="CU129" s="1327"/>
      <c r="CV129" s="1327"/>
      <c r="CW129" s="1372"/>
      <c r="CX129" s="1223" t="s">
        <v>793</v>
      </c>
      <c r="CY129" s="1223"/>
      <c r="CZ129" s="1223"/>
      <c r="DA129" s="1223"/>
      <c r="DB129" s="1223"/>
      <c r="DC129" s="1223"/>
      <c r="DD129" s="1223"/>
      <c r="DE129" s="1223"/>
      <c r="DF129" s="1223"/>
      <c r="DG129" s="1223"/>
      <c r="DH129" s="1223"/>
      <c r="DI129" s="1373"/>
      <c r="DJ129" s="1036">
        <v>1782027</v>
      </c>
      <c r="DK129" s="1037"/>
      <c r="DL129" s="1037"/>
      <c r="DM129" s="1037"/>
      <c r="DN129" s="1037"/>
      <c r="DO129" s="1037"/>
      <c r="DP129" s="1037"/>
      <c r="DQ129" s="1037"/>
      <c r="DR129" s="1037"/>
      <c r="DS129" s="1037"/>
      <c r="DT129" s="1037"/>
      <c r="DU129" s="1037"/>
      <c r="DV129" s="1037"/>
      <c r="DW129" s="1037"/>
      <c r="DX129" s="1037"/>
      <c r="DY129" s="1172">
        <v>2224596</v>
      </c>
      <c r="DZ129" s="1172"/>
      <c r="EA129" s="1172"/>
      <c r="EB129" s="1172"/>
      <c r="EC129" s="1172"/>
      <c r="ED129" s="1172"/>
      <c r="EE129" s="1172"/>
      <c r="EF129" s="1172"/>
      <c r="EG129" s="1172"/>
      <c r="EH129" s="1172"/>
      <c r="EI129" s="1172"/>
      <c r="EJ129" s="1172"/>
      <c r="EK129" s="1172"/>
      <c r="EL129" s="1172"/>
      <c r="EM129" s="1172"/>
      <c r="EN129" s="1037">
        <v>1640726</v>
      </c>
      <c r="EO129" s="1037"/>
      <c r="EP129" s="1037"/>
      <c r="EQ129" s="1037"/>
      <c r="ER129" s="1037"/>
      <c r="ES129" s="1037"/>
      <c r="ET129" s="1037"/>
      <c r="EU129" s="1037"/>
      <c r="EV129" s="1037"/>
      <c r="EW129" s="1037"/>
      <c r="EX129" s="1037"/>
      <c r="EY129" s="1037"/>
      <c r="EZ129" s="1037"/>
      <c r="FA129" s="1037"/>
      <c r="FB129" s="1038"/>
    </row>
    <row r="130" spans="1:162">
      <c r="B130" s="1222"/>
      <c r="C130" s="1379"/>
      <c r="D130" s="1379"/>
      <c r="E130" s="1379"/>
      <c r="F130" s="1379"/>
      <c r="G130" s="1379"/>
      <c r="H130" s="1379"/>
      <c r="I130" s="1379"/>
      <c r="J130" s="1379"/>
      <c r="K130" s="1379"/>
      <c r="L130" s="1379"/>
      <c r="M130" s="1380"/>
      <c r="N130" s="417"/>
      <c r="O130" s="1356" t="s">
        <v>792</v>
      </c>
      <c r="P130" s="1381"/>
      <c r="Q130" s="1381"/>
      <c r="R130" s="1381"/>
      <c r="S130" s="1381"/>
      <c r="T130" s="1381"/>
      <c r="U130" s="1381"/>
      <c r="V130" s="1381"/>
      <c r="W130" s="1381"/>
      <c r="X130" s="1381"/>
      <c r="Y130" s="1381"/>
      <c r="Z130" s="1381"/>
      <c r="AA130" s="1381"/>
      <c r="AB130" s="1381"/>
      <c r="AC130" s="1381"/>
      <c r="AD130" s="1381"/>
      <c r="AE130" s="1381"/>
      <c r="AF130" s="1381"/>
      <c r="AG130" s="1381"/>
      <c r="AH130" s="1381"/>
      <c r="AI130" s="1381"/>
      <c r="AJ130" s="1381"/>
      <c r="AK130" s="1381"/>
      <c r="AL130" s="1381"/>
      <c r="AM130" s="1381"/>
      <c r="AN130" s="1381"/>
      <c r="AO130" s="1381"/>
      <c r="AP130" s="1381"/>
      <c r="AQ130" s="1381"/>
      <c r="AR130" s="1381"/>
      <c r="AS130" s="1381"/>
      <c r="AT130" s="1381"/>
      <c r="AU130" s="1381"/>
      <c r="AV130" s="1381"/>
      <c r="AW130" s="1381"/>
      <c r="AX130" s="1381"/>
      <c r="AY130" s="1381"/>
      <c r="AZ130" s="1381"/>
      <c r="BA130" s="1381"/>
      <c r="BB130" s="1381"/>
      <c r="BC130" s="1381"/>
      <c r="BD130" s="1381"/>
      <c r="BE130" s="1381"/>
      <c r="BF130" s="1381"/>
      <c r="BG130" s="1381"/>
      <c r="BH130" s="1381"/>
      <c r="BI130" s="1381"/>
      <c r="BJ130" s="1381"/>
      <c r="BK130" s="1381"/>
      <c r="BL130" s="1381"/>
      <c r="BM130" s="1381"/>
      <c r="BN130" s="1381"/>
      <c r="BO130" s="1381"/>
      <c r="BP130" s="1381"/>
      <c r="BQ130" s="1381"/>
      <c r="BR130" s="1381"/>
      <c r="BS130" s="1381"/>
      <c r="BT130" s="1381"/>
      <c r="BU130" s="1381"/>
      <c r="BV130" s="1381"/>
      <c r="BW130" s="1381"/>
      <c r="BX130" s="1381"/>
      <c r="BY130" s="1381"/>
      <c r="BZ130" s="1381"/>
      <c r="CA130" s="1381"/>
      <c r="CB130" s="1381"/>
      <c r="CC130" s="1381"/>
      <c r="CD130" s="1381"/>
      <c r="CE130" s="1381"/>
      <c r="CF130" s="1381"/>
      <c r="CG130" s="1381"/>
      <c r="CH130" s="1381"/>
      <c r="CI130" s="1381"/>
      <c r="CJ130" s="1381"/>
      <c r="CK130" s="1381"/>
      <c r="CL130" s="1381"/>
      <c r="CM130" s="1381"/>
      <c r="CN130" s="1381"/>
      <c r="CO130" s="1381"/>
      <c r="CP130" s="1381"/>
      <c r="CQ130" s="1381"/>
      <c r="CR130" s="1381"/>
      <c r="CS130" s="1381"/>
      <c r="CT130" s="1381"/>
      <c r="CU130" s="1381"/>
      <c r="CV130" s="1381"/>
      <c r="CW130" s="1382"/>
      <c r="CX130" s="1222" t="s">
        <v>791</v>
      </c>
      <c r="CY130" s="1379"/>
      <c r="CZ130" s="1379"/>
      <c r="DA130" s="1379"/>
      <c r="DB130" s="1379"/>
      <c r="DC130" s="1379"/>
      <c r="DD130" s="1379"/>
      <c r="DE130" s="1379"/>
      <c r="DF130" s="1379"/>
      <c r="DG130" s="1379"/>
      <c r="DH130" s="1379"/>
      <c r="DI130" s="1380"/>
      <c r="DJ130" s="1036">
        <v>8801</v>
      </c>
      <c r="DK130" s="1127"/>
      <c r="DL130" s="1127"/>
      <c r="DM130" s="1127"/>
      <c r="DN130" s="1127"/>
      <c r="DO130" s="1127"/>
      <c r="DP130" s="1127"/>
      <c r="DQ130" s="1127"/>
      <c r="DR130" s="1127"/>
      <c r="DS130" s="1127"/>
      <c r="DT130" s="1127"/>
      <c r="DU130" s="1127"/>
      <c r="DV130" s="1127"/>
      <c r="DW130" s="1127"/>
      <c r="DX130" s="1127"/>
      <c r="DY130" s="1172">
        <v>260</v>
      </c>
      <c r="DZ130" s="1040"/>
      <c r="EA130" s="1040"/>
      <c r="EB130" s="1040"/>
      <c r="EC130" s="1040"/>
      <c r="ED130" s="1040"/>
      <c r="EE130" s="1040"/>
      <c r="EF130" s="1040"/>
      <c r="EG130" s="1040"/>
      <c r="EH130" s="1040"/>
      <c r="EI130" s="1040"/>
      <c r="EJ130" s="1040"/>
      <c r="EK130" s="1040"/>
      <c r="EL130" s="1040"/>
      <c r="EM130" s="1040"/>
      <c r="EN130" s="1037">
        <v>15975</v>
      </c>
      <c r="EO130" s="1127"/>
      <c r="EP130" s="1127"/>
      <c r="EQ130" s="1127"/>
      <c r="ER130" s="1127"/>
      <c r="ES130" s="1127"/>
      <c r="ET130" s="1127"/>
      <c r="EU130" s="1127"/>
      <c r="EV130" s="1127"/>
      <c r="EW130" s="1127"/>
      <c r="EX130" s="1127"/>
      <c r="EY130" s="1127"/>
      <c r="EZ130" s="1127"/>
      <c r="FA130" s="1127"/>
      <c r="FB130" s="1128"/>
    </row>
    <row r="131" spans="1:162">
      <c r="B131" s="1222"/>
      <c r="C131" s="1379"/>
      <c r="D131" s="1379"/>
      <c r="E131" s="1379"/>
      <c r="F131" s="1379"/>
      <c r="G131" s="1379"/>
      <c r="H131" s="1379"/>
      <c r="I131" s="1379"/>
      <c r="J131" s="1379"/>
      <c r="K131" s="1379"/>
      <c r="L131" s="1379"/>
      <c r="M131" s="1380"/>
      <c r="N131" s="417"/>
      <c r="O131" s="1327" t="s">
        <v>790</v>
      </c>
      <c r="P131" s="1327"/>
      <c r="Q131" s="1327"/>
      <c r="R131" s="1327"/>
      <c r="S131" s="1327"/>
      <c r="T131" s="1327"/>
      <c r="U131" s="1327"/>
      <c r="V131" s="1327"/>
      <c r="W131" s="1327"/>
      <c r="X131" s="1327"/>
      <c r="Y131" s="1327"/>
      <c r="Z131" s="1327"/>
      <c r="AA131" s="1327"/>
      <c r="AB131" s="1327"/>
      <c r="AC131" s="1327"/>
      <c r="AD131" s="1327"/>
      <c r="AE131" s="1327"/>
      <c r="AF131" s="1327"/>
      <c r="AG131" s="1327"/>
      <c r="AH131" s="1327"/>
      <c r="AI131" s="1327"/>
      <c r="AJ131" s="1327"/>
      <c r="AK131" s="1327"/>
      <c r="AL131" s="1327"/>
      <c r="AM131" s="1327"/>
      <c r="AN131" s="1327"/>
      <c r="AO131" s="1327"/>
      <c r="AP131" s="1327"/>
      <c r="AQ131" s="1327"/>
      <c r="AR131" s="1327"/>
      <c r="AS131" s="1327"/>
      <c r="AT131" s="1327"/>
      <c r="AU131" s="1327"/>
      <c r="AV131" s="1327"/>
      <c r="AW131" s="1327"/>
      <c r="AX131" s="1327"/>
      <c r="AY131" s="1327"/>
      <c r="AZ131" s="1327"/>
      <c r="BA131" s="1327"/>
      <c r="BB131" s="1327"/>
      <c r="BC131" s="1327"/>
      <c r="BD131" s="1327"/>
      <c r="BE131" s="1327"/>
      <c r="BF131" s="1327"/>
      <c r="BG131" s="1327"/>
      <c r="BH131" s="1327"/>
      <c r="BI131" s="1327"/>
      <c r="BJ131" s="1327"/>
      <c r="BK131" s="1327"/>
      <c r="BL131" s="1327"/>
      <c r="BM131" s="1327"/>
      <c r="BN131" s="1327"/>
      <c r="BO131" s="1327"/>
      <c r="BP131" s="1327"/>
      <c r="BQ131" s="1327"/>
      <c r="BR131" s="1327"/>
      <c r="BS131" s="1327"/>
      <c r="BT131" s="1327"/>
      <c r="BU131" s="1327"/>
      <c r="BV131" s="1327"/>
      <c r="BW131" s="1327"/>
      <c r="BX131" s="1327"/>
      <c r="BY131" s="1327"/>
      <c r="BZ131" s="1327"/>
      <c r="CA131" s="1327"/>
      <c r="CB131" s="1327"/>
      <c r="CC131" s="1327"/>
      <c r="CD131" s="1327"/>
      <c r="CE131" s="1327"/>
      <c r="CF131" s="1327"/>
      <c r="CG131" s="1327"/>
      <c r="CH131" s="1327"/>
      <c r="CI131" s="1327"/>
      <c r="CJ131" s="1327"/>
      <c r="CK131" s="1327"/>
      <c r="CL131" s="1327"/>
      <c r="CM131" s="1327"/>
      <c r="CN131" s="1327"/>
      <c r="CO131" s="1327"/>
      <c r="CP131" s="1327"/>
      <c r="CQ131" s="1327"/>
      <c r="CR131" s="1327"/>
      <c r="CS131" s="1327"/>
      <c r="CT131" s="1327"/>
      <c r="CU131" s="1327"/>
      <c r="CV131" s="1327"/>
      <c r="CW131" s="1372"/>
      <c r="CX131" s="1223" t="s">
        <v>789</v>
      </c>
      <c r="CY131" s="1223"/>
      <c r="CZ131" s="1223"/>
      <c r="DA131" s="1223"/>
      <c r="DB131" s="1223"/>
      <c r="DC131" s="1223"/>
      <c r="DD131" s="1223"/>
      <c r="DE131" s="1223"/>
      <c r="DF131" s="1223"/>
      <c r="DG131" s="1223"/>
      <c r="DH131" s="1223"/>
      <c r="DI131" s="1373"/>
      <c r="DJ131" s="1036">
        <v>472785</v>
      </c>
      <c r="DK131" s="1037"/>
      <c r="DL131" s="1037"/>
      <c r="DM131" s="1037"/>
      <c r="DN131" s="1037"/>
      <c r="DO131" s="1037"/>
      <c r="DP131" s="1037"/>
      <c r="DQ131" s="1037"/>
      <c r="DR131" s="1037"/>
      <c r="DS131" s="1037"/>
      <c r="DT131" s="1037"/>
      <c r="DU131" s="1037"/>
      <c r="DV131" s="1037"/>
      <c r="DW131" s="1037"/>
      <c r="DX131" s="1037"/>
      <c r="DY131" s="1172">
        <v>251807</v>
      </c>
      <c r="DZ131" s="1172"/>
      <c r="EA131" s="1172"/>
      <c r="EB131" s="1172"/>
      <c r="EC131" s="1172"/>
      <c r="ED131" s="1172"/>
      <c r="EE131" s="1172"/>
      <c r="EF131" s="1172"/>
      <c r="EG131" s="1172"/>
      <c r="EH131" s="1172"/>
      <c r="EI131" s="1172"/>
      <c r="EJ131" s="1172"/>
      <c r="EK131" s="1172"/>
      <c r="EL131" s="1172"/>
      <c r="EM131" s="1172"/>
      <c r="EN131" s="1037">
        <v>131630</v>
      </c>
      <c r="EO131" s="1037"/>
      <c r="EP131" s="1037"/>
      <c r="EQ131" s="1037"/>
      <c r="ER131" s="1037"/>
      <c r="ES131" s="1037"/>
      <c r="ET131" s="1037"/>
      <c r="EU131" s="1037"/>
      <c r="EV131" s="1037"/>
      <c r="EW131" s="1037"/>
      <c r="EX131" s="1037"/>
      <c r="EY131" s="1037"/>
      <c r="EZ131" s="1037"/>
      <c r="FA131" s="1037"/>
      <c r="FB131" s="1038"/>
    </row>
    <row r="132" spans="1:162">
      <c r="B132" s="1089"/>
      <c r="C132" s="1090"/>
      <c r="D132" s="1090"/>
      <c r="E132" s="1090"/>
      <c r="F132" s="1090"/>
      <c r="G132" s="1090"/>
      <c r="H132" s="1090"/>
      <c r="I132" s="1090"/>
      <c r="J132" s="1090"/>
      <c r="K132" s="1090"/>
      <c r="L132" s="1090"/>
      <c r="M132" s="1091"/>
      <c r="N132" s="426"/>
      <c r="O132" s="1092"/>
      <c r="P132" s="1092"/>
      <c r="Q132" s="1092"/>
      <c r="R132" s="1092"/>
      <c r="S132" s="1092"/>
      <c r="T132" s="1092"/>
      <c r="U132" s="1092"/>
      <c r="V132" s="1092"/>
      <c r="W132" s="1092"/>
      <c r="X132" s="1092"/>
      <c r="Y132" s="1092"/>
      <c r="Z132" s="1092"/>
      <c r="AA132" s="1092"/>
      <c r="AB132" s="1092"/>
      <c r="AC132" s="1092"/>
      <c r="AD132" s="1092"/>
      <c r="AE132" s="1092"/>
      <c r="AF132" s="1092"/>
      <c r="AG132" s="1092"/>
      <c r="AH132" s="1092"/>
      <c r="AI132" s="1092"/>
      <c r="AJ132" s="1092"/>
      <c r="AK132" s="1092"/>
      <c r="AL132" s="1092"/>
      <c r="AM132" s="1092"/>
      <c r="AN132" s="1092"/>
      <c r="AO132" s="1092"/>
      <c r="AP132" s="1092"/>
      <c r="AQ132" s="1092"/>
      <c r="AR132" s="1092"/>
      <c r="AS132" s="1092"/>
      <c r="AT132" s="1092"/>
      <c r="AU132" s="1092"/>
      <c r="AV132" s="1092"/>
      <c r="AW132" s="1092"/>
      <c r="AX132" s="1092"/>
      <c r="AY132" s="1092"/>
      <c r="AZ132" s="1092"/>
      <c r="BA132" s="1092"/>
      <c r="BB132" s="1092"/>
      <c r="BC132" s="1092"/>
      <c r="BD132" s="1092"/>
      <c r="BE132" s="1092"/>
      <c r="BF132" s="1092"/>
      <c r="BG132" s="1092"/>
      <c r="BH132" s="1092"/>
      <c r="BI132" s="1092"/>
      <c r="BJ132" s="1092"/>
      <c r="BK132" s="1092"/>
      <c r="BL132" s="1092"/>
      <c r="BM132" s="1092"/>
      <c r="BN132" s="1092"/>
      <c r="BO132" s="1092"/>
      <c r="BP132" s="1092"/>
      <c r="BQ132" s="1092"/>
      <c r="BR132" s="1092"/>
      <c r="BS132" s="1092"/>
      <c r="BT132" s="1092"/>
      <c r="BU132" s="1092"/>
      <c r="BV132" s="1092"/>
      <c r="BW132" s="1092"/>
      <c r="BX132" s="1092"/>
      <c r="BY132" s="1092"/>
      <c r="BZ132" s="1092"/>
      <c r="CA132" s="1092"/>
      <c r="CB132" s="1092"/>
      <c r="CC132" s="1092"/>
      <c r="CD132" s="1092"/>
      <c r="CE132" s="1092"/>
      <c r="CF132" s="1092"/>
      <c r="CG132" s="1092"/>
      <c r="CH132" s="1092"/>
      <c r="CI132" s="1092"/>
      <c r="CJ132" s="1092"/>
      <c r="CK132" s="1092"/>
      <c r="CL132" s="1092"/>
      <c r="CM132" s="1092"/>
      <c r="CN132" s="1092"/>
      <c r="CO132" s="1092"/>
      <c r="CP132" s="1092"/>
      <c r="CQ132" s="1092"/>
      <c r="CR132" s="1092"/>
      <c r="CS132" s="1092"/>
      <c r="CT132" s="1092"/>
      <c r="CU132" s="1092"/>
      <c r="CV132" s="1092"/>
      <c r="CW132" s="1093"/>
      <c r="CX132" s="1089"/>
      <c r="CY132" s="1090"/>
      <c r="CZ132" s="1090"/>
      <c r="DA132" s="1090"/>
      <c r="DB132" s="1090"/>
      <c r="DC132" s="1090"/>
      <c r="DD132" s="1090"/>
      <c r="DE132" s="1090"/>
      <c r="DF132" s="1090"/>
      <c r="DG132" s="1090"/>
      <c r="DH132" s="1090"/>
      <c r="DI132" s="1091"/>
      <c r="DJ132" s="1042"/>
      <c r="DK132" s="1040"/>
      <c r="DL132" s="1040"/>
      <c r="DM132" s="1040"/>
      <c r="DN132" s="1040"/>
      <c r="DO132" s="1040"/>
      <c r="DP132" s="1040"/>
      <c r="DQ132" s="1040"/>
      <c r="DR132" s="1040"/>
      <c r="DS132" s="1040"/>
      <c r="DT132" s="1040"/>
      <c r="DU132" s="1040"/>
      <c r="DV132" s="1040"/>
      <c r="DW132" s="1040"/>
      <c r="DX132" s="1098"/>
      <c r="DY132" s="1172"/>
      <c r="DZ132" s="1040"/>
      <c r="EA132" s="1040"/>
      <c r="EB132" s="1040"/>
      <c r="EC132" s="1040"/>
      <c r="ED132" s="1040"/>
      <c r="EE132" s="1040"/>
      <c r="EF132" s="1040"/>
      <c r="EG132" s="1040"/>
      <c r="EH132" s="1040"/>
      <c r="EI132" s="1040"/>
      <c r="EJ132" s="1040"/>
      <c r="EK132" s="1040"/>
      <c r="EL132" s="1040"/>
      <c r="EM132" s="1040"/>
      <c r="EN132" s="1042"/>
      <c r="EO132" s="1040"/>
      <c r="EP132" s="1040"/>
      <c r="EQ132" s="1040"/>
      <c r="ER132" s="1040"/>
      <c r="ES132" s="1040"/>
      <c r="ET132" s="1040"/>
      <c r="EU132" s="1040"/>
      <c r="EV132" s="1040"/>
      <c r="EW132" s="1040"/>
      <c r="EX132" s="1040"/>
      <c r="EY132" s="1040"/>
      <c r="EZ132" s="1040"/>
      <c r="FA132" s="1040"/>
      <c r="FB132" s="1041"/>
    </row>
    <row r="133" spans="1:162">
      <c r="B133" s="1222"/>
      <c r="C133" s="1223"/>
      <c r="D133" s="1223"/>
      <c r="E133" s="1223"/>
      <c r="F133" s="1223"/>
      <c r="G133" s="1223"/>
      <c r="H133" s="1223"/>
      <c r="I133" s="1223"/>
      <c r="J133" s="1223"/>
      <c r="K133" s="1223"/>
      <c r="L133" s="1223"/>
      <c r="M133" s="1224"/>
      <c r="N133" s="417"/>
      <c r="O133" s="1327" t="s">
        <v>788</v>
      </c>
      <c r="P133" s="1327"/>
      <c r="Q133" s="1327"/>
      <c r="R133" s="1327"/>
      <c r="S133" s="1327"/>
      <c r="T133" s="1327"/>
      <c r="U133" s="1327"/>
      <c r="V133" s="1327"/>
      <c r="W133" s="1327"/>
      <c r="X133" s="1327"/>
      <c r="Y133" s="1327"/>
      <c r="Z133" s="1327"/>
      <c r="AA133" s="1327"/>
      <c r="AB133" s="1327"/>
      <c r="AC133" s="1327"/>
      <c r="AD133" s="1327"/>
      <c r="AE133" s="1327"/>
      <c r="AF133" s="1327"/>
      <c r="AG133" s="1327"/>
      <c r="AH133" s="1327"/>
      <c r="AI133" s="1327"/>
      <c r="AJ133" s="1327"/>
      <c r="AK133" s="1327"/>
      <c r="AL133" s="1327"/>
      <c r="AM133" s="1327"/>
      <c r="AN133" s="1327"/>
      <c r="AO133" s="1327"/>
      <c r="AP133" s="1327"/>
      <c r="AQ133" s="1327"/>
      <c r="AR133" s="1327"/>
      <c r="AS133" s="1327"/>
      <c r="AT133" s="1327"/>
      <c r="AU133" s="1327"/>
      <c r="AV133" s="1327"/>
      <c r="AW133" s="1327"/>
      <c r="AX133" s="1327"/>
      <c r="AY133" s="1327"/>
      <c r="AZ133" s="1327"/>
      <c r="BA133" s="1327"/>
      <c r="BB133" s="1327"/>
      <c r="BC133" s="1327"/>
      <c r="BD133" s="1327"/>
      <c r="BE133" s="1327"/>
      <c r="BF133" s="1327"/>
      <c r="BG133" s="1327"/>
      <c r="BH133" s="1327"/>
      <c r="BI133" s="1327"/>
      <c r="BJ133" s="1327"/>
      <c r="BK133" s="1327"/>
      <c r="BL133" s="1327"/>
      <c r="BM133" s="1327"/>
      <c r="BN133" s="1327"/>
      <c r="BO133" s="1327"/>
      <c r="BP133" s="1327"/>
      <c r="BQ133" s="1327"/>
      <c r="BR133" s="1327"/>
      <c r="BS133" s="1327"/>
      <c r="BT133" s="1327"/>
      <c r="BU133" s="1327"/>
      <c r="BV133" s="1327"/>
      <c r="BW133" s="1327"/>
      <c r="BX133" s="1327"/>
      <c r="BY133" s="1327"/>
      <c r="BZ133" s="1327"/>
      <c r="CA133" s="1327"/>
      <c r="CB133" s="1327"/>
      <c r="CC133" s="1327"/>
      <c r="CD133" s="1327"/>
      <c r="CE133" s="1327"/>
      <c r="CF133" s="1327"/>
      <c r="CG133" s="1327"/>
      <c r="CH133" s="1327"/>
      <c r="CI133" s="1327"/>
      <c r="CJ133" s="1327"/>
      <c r="CK133" s="1327"/>
      <c r="CL133" s="1327"/>
      <c r="CM133" s="1327"/>
      <c r="CN133" s="1327"/>
      <c r="CO133" s="1327"/>
      <c r="CP133" s="1327"/>
      <c r="CQ133" s="1327"/>
      <c r="CR133" s="1327"/>
      <c r="CS133" s="1327"/>
      <c r="CT133" s="1327"/>
      <c r="CU133" s="1327"/>
      <c r="CV133" s="1327"/>
      <c r="CW133" s="1372"/>
      <c r="CX133" s="1102" t="s">
        <v>787</v>
      </c>
      <c r="CY133" s="1102"/>
      <c r="CZ133" s="1102"/>
      <c r="DA133" s="1102"/>
      <c r="DB133" s="1102"/>
      <c r="DC133" s="1102"/>
      <c r="DD133" s="1102"/>
      <c r="DE133" s="1102"/>
      <c r="DF133" s="1102"/>
      <c r="DG133" s="1102"/>
      <c r="DH133" s="1102"/>
      <c r="DI133" s="1105"/>
      <c r="DJ133" s="1036">
        <v>868</v>
      </c>
      <c r="DK133" s="1037"/>
      <c r="DL133" s="1037"/>
      <c r="DM133" s="1037"/>
      <c r="DN133" s="1037"/>
      <c r="DO133" s="1037"/>
      <c r="DP133" s="1037"/>
      <c r="DQ133" s="1037"/>
      <c r="DR133" s="1037"/>
      <c r="DS133" s="1037"/>
      <c r="DT133" s="1037"/>
      <c r="DU133" s="1037"/>
      <c r="DV133" s="1037"/>
      <c r="DW133" s="1037"/>
      <c r="DX133" s="1037"/>
      <c r="DY133" s="1172">
        <v>1048</v>
      </c>
      <c r="DZ133" s="1172"/>
      <c r="EA133" s="1172"/>
      <c r="EB133" s="1172"/>
      <c r="EC133" s="1172"/>
      <c r="ED133" s="1172"/>
      <c r="EE133" s="1172"/>
      <c r="EF133" s="1172"/>
      <c r="EG133" s="1172"/>
      <c r="EH133" s="1172"/>
      <c r="EI133" s="1172"/>
      <c r="EJ133" s="1172"/>
      <c r="EK133" s="1172"/>
      <c r="EL133" s="1172"/>
      <c r="EM133" s="1172"/>
      <c r="EN133" s="1037">
        <v>1248</v>
      </c>
      <c r="EO133" s="1037"/>
      <c r="EP133" s="1037"/>
      <c r="EQ133" s="1037"/>
      <c r="ER133" s="1037"/>
      <c r="ES133" s="1037"/>
      <c r="ET133" s="1037"/>
      <c r="EU133" s="1037"/>
      <c r="EV133" s="1037"/>
      <c r="EW133" s="1037"/>
      <c r="EX133" s="1037"/>
      <c r="EY133" s="1037"/>
      <c r="EZ133" s="1037"/>
      <c r="FA133" s="1037"/>
      <c r="FB133" s="1038"/>
    </row>
    <row r="134" spans="1:162">
      <c r="B134" s="1089"/>
      <c r="C134" s="1090"/>
      <c r="D134" s="1090"/>
      <c r="E134" s="1090"/>
      <c r="F134" s="1090"/>
      <c r="G134" s="1090"/>
      <c r="H134" s="1090"/>
      <c r="I134" s="1090"/>
      <c r="J134" s="1090"/>
      <c r="K134" s="1090"/>
      <c r="L134" s="1090"/>
      <c r="M134" s="1091"/>
      <c r="N134" s="426"/>
      <c r="O134" s="1092"/>
      <c r="P134" s="1092"/>
      <c r="Q134" s="1092"/>
      <c r="R134" s="1092"/>
      <c r="S134" s="1092"/>
      <c r="T134" s="1092"/>
      <c r="U134" s="1092"/>
      <c r="V134" s="1092"/>
      <c r="W134" s="1092"/>
      <c r="X134" s="1092"/>
      <c r="Y134" s="1092"/>
      <c r="Z134" s="1092"/>
      <c r="AA134" s="1092"/>
      <c r="AB134" s="1092"/>
      <c r="AC134" s="1092"/>
      <c r="AD134" s="1092"/>
      <c r="AE134" s="1092"/>
      <c r="AF134" s="1092"/>
      <c r="AG134" s="1092"/>
      <c r="AH134" s="1092"/>
      <c r="AI134" s="1092"/>
      <c r="AJ134" s="1092"/>
      <c r="AK134" s="1092"/>
      <c r="AL134" s="1092"/>
      <c r="AM134" s="1092"/>
      <c r="AN134" s="1092"/>
      <c r="AO134" s="1092"/>
      <c r="AP134" s="1092"/>
      <c r="AQ134" s="1092"/>
      <c r="AR134" s="1092"/>
      <c r="AS134" s="1092"/>
      <c r="AT134" s="1092"/>
      <c r="AU134" s="1092"/>
      <c r="AV134" s="1092"/>
      <c r="AW134" s="1092"/>
      <c r="AX134" s="1092"/>
      <c r="AY134" s="1092"/>
      <c r="AZ134" s="1092"/>
      <c r="BA134" s="1092"/>
      <c r="BB134" s="1092"/>
      <c r="BC134" s="1092"/>
      <c r="BD134" s="1092"/>
      <c r="BE134" s="1092"/>
      <c r="BF134" s="1092"/>
      <c r="BG134" s="1092"/>
      <c r="BH134" s="1092"/>
      <c r="BI134" s="1092"/>
      <c r="BJ134" s="1092"/>
      <c r="BK134" s="1092"/>
      <c r="BL134" s="1092"/>
      <c r="BM134" s="1092"/>
      <c r="BN134" s="1092"/>
      <c r="BO134" s="1092"/>
      <c r="BP134" s="1092"/>
      <c r="BQ134" s="1092"/>
      <c r="BR134" s="1092"/>
      <c r="BS134" s="1092"/>
      <c r="BT134" s="1092"/>
      <c r="BU134" s="1092"/>
      <c r="BV134" s="1092"/>
      <c r="BW134" s="1092"/>
      <c r="BX134" s="1092"/>
      <c r="BY134" s="1092"/>
      <c r="BZ134" s="1092"/>
      <c r="CA134" s="1092"/>
      <c r="CB134" s="1092"/>
      <c r="CC134" s="1092"/>
      <c r="CD134" s="1092"/>
      <c r="CE134" s="1092"/>
      <c r="CF134" s="1092"/>
      <c r="CG134" s="1092"/>
      <c r="CH134" s="1092"/>
      <c r="CI134" s="1092"/>
      <c r="CJ134" s="1092"/>
      <c r="CK134" s="1092"/>
      <c r="CL134" s="1092"/>
      <c r="CM134" s="1092"/>
      <c r="CN134" s="1092"/>
      <c r="CO134" s="1092"/>
      <c r="CP134" s="1092"/>
      <c r="CQ134" s="1092"/>
      <c r="CR134" s="1092"/>
      <c r="CS134" s="1092"/>
      <c r="CT134" s="1092"/>
      <c r="CU134" s="1092"/>
      <c r="CV134" s="1092"/>
      <c r="CW134" s="1093"/>
      <c r="CX134" s="1089"/>
      <c r="CY134" s="1090"/>
      <c r="CZ134" s="1090"/>
      <c r="DA134" s="1090"/>
      <c r="DB134" s="1090"/>
      <c r="DC134" s="1090"/>
      <c r="DD134" s="1090"/>
      <c r="DE134" s="1090"/>
      <c r="DF134" s="1090"/>
      <c r="DG134" s="1090"/>
      <c r="DH134" s="1090"/>
      <c r="DI134" s="1091"/>
      <c r="DJ134" s="1042"/>
      <c r="DK134" s="1040"/>
      <c r="DL134" s="1040"/>
      <c r="DM134" s="1040"/>
      <c r="DN134" s="1040"/>
      <c r="DO134" s="1040"/>
      <c r="DP134" s="1040"/>
      <c r="DQ134" s="1040"/>
      <c r="DR134" s="1040"/>
      <c r="DS134" s="1040"/>
      <c r="DT134" s="1040"/>
      <c r="DU134" s="1040"/>
      <c r="DV134" s="1040"/>
      <c r="DW134" s="1040"/>
      <c r="DX134" s="1098"/>
      <c r="DY134" s="1172"/>
      <c r="DZ134" s="1040"/>
      <c r="EA134" s="1040"/>
      <c r="EB134" s="1040"/>
      <c r="EC134" s="1040"/>
      <c r="ED134" s="1040"/>
      <c r="EE134" s="1040"/>
      <c r="EF134" s="1040"/>
      <c r="EG134" s="1040"/>
      <c r="EH134" s="1040"/>
      <c r="EI134" s="1040"/>
      <c r="EJ134" s="1040"/>
      <c r="EK134" s="1040"/>
      <c r="EL134" s="1040"/>
      <c r="EM134" s="1040"/>
      <c r="EN134" s="1042"/>
      <c r="EO134" s="1040"/>
      <c r="EP134" s="1040"/>
      <c r="EQ134" s="1040"/>
      <c r="ER134" s="1040"/>
      <c r="ES134" s="1040"/>
      <c r="ET134" s="1040"/>
      <c r="EU134" s="1040"/>
      <c r="EV134" s="1040"/>
      <c r="EW134" s="1040"/>
      <c r="EX134" s="1040"/>
      <c r="EY134" s="1040"/>
      <c r="EZ134" s="1040"/>
      <c r="FA134" s="1040"/>
      <c r="FB134" s="1041"/>
    </row>
    <row r="135" spans="1:162">
      <c r="B135" s="1222" t="s">
        <v>786</v>
      </c>
      <c r="C135" s="1379"/>
      <c r="D135" s="1379"/>
      <c r="E135" s="1379"/>
      <c r="F135" s="1379"/>
      <c r="G135" s="1379"/>
      <c r="H135" s="1379"/>
      <c r="I135" s="1379"/>
      <c r="J135" s="1379"/>
      <c r="K135" s="1379"/>
      <c r="L135" s="1379"/>
      <c r="M135" s="1380"/>
      <c r="N135" s="417"/>
      <c r="O135" s="1327" t="s">
        <v>1384</v>
      </c>
      <c r="P135" s="1328"/>
      <c r="Q135" s="1328"/>
      <c r="R135" s="1328"/>
      <c r="S135" s="1328"/>
      <c r="T135" s="1328"/>
      <c r="U135" s="1328"/>
      <c r="V135" s="1328"/>
      <c r="W135" s="1328"/>
      <c r="X135" s="1328"/>
      <c r="Y135" s="1328"/>
      <c r="Z135" s="1328"/>
      <c r="AA135" s="1328"/>
      <c r="AB135" s="1328"/>
      <c r="AC135" s="1328"/>
      <c r="AD135" s="1328"/>
      <c r="AE135" s="1328"/>
      <c r="AF135" s="1328"/>
      <c r="AG135" s="1328"/>
      <c r="AH135" s="1328"/>
      <c r="AI135" s="1328"/>
      <c r="AJ135" s="1328"/>
      <c r="AK135" s="1328"/>
      <c r="AL135" s="1328"/>
      <c r="AM135" s="1328"/>
      <c r="AN135" s="1328"/>
      <c r="AO135" s="1328"/>
      <c r="AP135" s="1328"/>
      <c r="AQ135" s="1328"/>
      <c r="AR135" s="1328"/>
      <c r="AS135" s="1328"/>
      <c r="AT135" s="1328"/>
      <c r="AU135" s="1328"/>
      <c r="AV135" s="1328"/>
      <c r="AW135" s="1328"/>
      <c r="AX135" s="1328"/>
      <c r="AY135" s="1328"/>
      <c r="AZ135" s="1328"/>
      <c r="BA135" s="1328"/>
      <c r="BB135" s="1328"/>
      <c r="BC135" s="1328"/>
      <c r="BD135" s="1328"/>
      <c r="BE135" s="1328"/>
      <c r="BF135" s="1328"/>
      <c r="BG135" s="1328"/>
      <c r="BH135" s="1328"/>
      <c r="BI135" s="1328"/>
      <c r="BJ135" s="1328"/>
      <c r="BK135" s="1328"/>
      <c r="BL135" s="1328"/>
      <c r="BM135" s="1328"/>
      <c r="BN135" s="1328"/>
      <c r="BO135" s="1328"/>
      <c r="BP135" s="1328"/>
      <c r="BQ135" s="1328"/>
      <c r="BR135" s="1328"/>
      <c r="BS135" s="1328"/>
      <c r="BT135" s="1328"/>
      <c r="BU135" s="1328"/>
      <c r="BV135" s="1328"/>
      <c r="BW135" s="1328"/>
      <c r="BX135" s="1328"/>
      <c r="BY135" s="1328"/>
      <c r="BZ135" s="1328"/>
      <c r="CA135" s="1328"/>
      <c r="CB135" s="1328"/>
      <c r="CC135" s="1328"/>
      <c r="CD135" s="1328"/>
      <c r="CE135" s="1328"/>
      <c r="CF135" s="1328"/>
      <c r="CG135" s="1328"/>
      <c r="CH135" s="1328"/>
      <c r="CI135" s="1328"/>
      <c r="CJ135" s="1328"/>
      <c r="CK135" s="1328"/>
      <c r="CL135" s="1328"/>
      <c r="CM135" s="1328"/>
      <c r="CN135" s="1328"/>
      <c r="CO135" s="1328"/>
      <c r="CP135" s="1328"/>
      <c r="CQ135" s="1328"/>
      <c r="CR135" s="1328"/>
      <c r="CS135" s="1328"/>
      <c r="CT135" s="1328"/>
      <c r="CU135" s="1328"/>
      <c r="CV135" s="1328"/>
      <c r="CW135" s="1328"/>
      <c r="CX135" s="1089" t="s">
        <v>563</v>
      </c>
      <c r="CY135" s="1102"/>
      <c r="CZ135" s="1102"/>
      <c r="DA135" s="1102"/>
      <c r="DB135" s="1102"/>
      <c r="DC135" s="1102"/>
      <c r="DD135" s="1102"/>
      <c r="DE135" s="1102"/>
      <c r="DF135" s="1102"/>
      <c r="DG135" s="1102"/>
      <c r="DH135" s="1102"/>
      <c r="DI135" s="1203"/>
      <c r="DJ135" s="1037">
        <v>1774490</v>
      </c>
      <c r="DK135" s="1037"/>
      <c r="DL135" s="1037"/>
      <c r="DM135" s="1037"/>
      <c r="DN135" s="1037"/>
      <c r="DO135" s="1037"/>
      <c r="DP135" s="1037"/>
      <c r="DQ135" s="1037"/>
      <c r="DR135" s="1037"/>
      <c r="DS135" s="1037"/>
      <c r="DT135" s="1037"/>
      <c r="DU135" s="1037"/>
      <c r="DV135" s="1037"/>
      <c r="DW135" s="1037"/>
      <c r="DX135" s="1037"/>
      <c r="DY135" s="1172">
        <v>773390</v>
      </c>
      <c r="DZ135" s="1172"/>
      <c r="EA135" s="1172"/>
      <c r="EB135" s="1172"/>
      <c r="EC135" s="1172"/>
      <c r="ED135" s="1172"/>
      <c r="EE135" s="1172"/>
      <c r="EF135" s="1172"/>
      <c r="EG135" s="1172"/>
      <c r="EH135" s="1172"/>
      <c r="EI135" s="1172"/>
      <c r="EJ135" s="1172"/>
      <c r="EK135" s="1172"/>
      <c r="EL135" s="1172"/>
      <c r="EM135" s="1172"/>
      <c r="EN135" s="1037">
        <v>835045</v>
      </c>
      <c r="EO135" s="1037"/>
      <c r="EP135" s="1037"/>
      <c r="EQ135" s="1037"/>
      <c r="ER135" s="1037"/>
      <c r="ES135" s="1037"/>
      <c r="ET135" s="1037"/>
      <c r="EU135" s="1037"/>
      <c r="EV135" s="1037"/>
      <c r="EW135" s="1037"/>
      <c r="EX135" s="1037"/>
      <c r="EY135" s="1037"/>
      <c r="EZ135" s="1037"/>
      <c r="FA135" s="1037"/>
      <c r="FB135" s="1038"/>
    </row>
    <row r="136" spans="1:162">
      <c r="B136" s="1089"/>
      <c r="C136" s="1090"/>
      <c r="D136" s="1090"/>
      <c r="E136" s="1090"/>
      <c r="F136" s="1090"/>
      <c r="G136" s="1090"/>
      <c r="H136" s="1090"/>
      <c r="I136" s="1090"/>
      <c r="J136" s="1090"/>
      <c r="K136" s="1090"/>
      <c r="L136" s="1090"/>
      <c r="M136" s="1091"/>
      <c r="N136" s="426"/>
      <c r="O136" s="1092"/>
      <c r="P136" s="1092"/>
      <c r="Q136" s="1092"/>
      <c r="R136" s="1092"/>
      <c r="S136" s="1092"/>
      <c r="T136" s="1092"/>
      <c r="U136" s="1092"/>
      <c r="V136" s="1092"/>
      <c r="W136" s="1092"/>
      <c r="X136" s="1092"/>
      <c r="Y136" s="1092"/>
      <c r="Z136" s="1092"/>
      <c r="AA136" s="1092"/>
      <c r="AB136" s="1092"/>
      <c r="AC136" s="1092"/>
      <c r="AD136" s="1092"/>
      <c r="AE136" s="1092"/>
      <c r="AF136" s="1092"/>
      <c r="AG136" s="1092"/>
      <c r="AH136" s="1092"/>
      <c r="AI136" s="1092"/>
      <c r="AJ136" s="1092"/>
      <c r="AK136" s="1092"/>
      <c r="AL136" s="1092"/>
      <c r="AM136" s="1092"/>
      <c r="AN136" s="1092"/>
      <c r="AO136" s="1092"/>
      <c r="AP136" s="1092"/>
      <c r="AQ136" s="1092"/>
      <c r="AR136" s="1092"/>
      <c r="AS136" s="1092"/>
      <c r="AT136" s="1092"/>
      <c r="AU136" s="1092"/>
      <c r="AV136" s="1092"/>
      <c r="AW136" s="1092"/>
      <c r="AX136" s="1092"/>
      <c r="AY136" s="1092"/>
      <c r="AZ136" s="1092"/>
      <c r="BA136" s="1092"/>
      <c r="BB136" s="1092"/>
      <c r="BC136" s="1092"/>
      <c r="BD136" s="1092"/>
      <c r="BE136" s="1092"/>
      <c r="BF136" s="1092"/>
      <c r="BG136" s="1092"/>
      <c r="BH136" s="1092"/>
      <c r="BI136" s="1092"/>
      <c r="BJ136" s="1092"/>
      <c r="BK136" s="1092"/>
      <c r="BL136" s="1092"/>
      <c r="BM136" s="1092"/>
      <c r="BN136" s="1092"/>
      <c r="BO136" s="1092"/>
      <c r="BP136" s="1092"/>
      <c r="BQ136" s="1092"/>
      <c r="BR136" s="1092"/>
      <c r="BS136" s="1092"/>
      <c r="BT136" s="1092"/>
      <c r="BU136" s="1092"/>
      <c r="BV136" s="1092"/>
      <c r="BW136" s="1092"/>
      <c r="BX136" s="1092"/>
      <c r="BY136" s="1092"/>
      <c r="BZ136" s="1092"/>
      <c r="CA136" s="1092"/>
      <c r="CB136" s="1092"/>
      <c r="CC136" s="1092"/>
      <c r="CD136" s="1092"/>
      <c r="CE136" s="1092"/>
      <c r="CF136" s="1092"/>
      <c r="CG136" s="1092"/>
      <c r="CH136" s="1092"/>
      <c r="CI136" s="1092"/>
      <c r="CJ136" s="1092"/>
      <c r="CK136" s="1092"/>
      <c r="CL136" s="1092"/>
      <c r="CM136" s="1092"/>
      <c r="CN136" s="1092"/>
      <c r="CO136" s="1092"/>
      <c r="CP136" s="1092"/>
      <c r="CQ136" s="1092"/>
      <c r="CR136" s="1092"/>
      <c r="CS136" s="1092"/>
      <c r="CT136" s="1092"/>
      <c r="CU136" s="1092"/>
      <c r="CV136" s="1092"/>
      <c r="CW136" s="1093"/>
      <c r="CX136" s="1089"/>
      <c r="CY136" s="1090"/>
      <c r="CZ136" s="1090"/>
      <c r="DA136" s="1090"/>
      <c r="DB136" s="1090"/>
      <c r="DC136" s="1090"/>
      <c r="DD136" s="1090"/>
      <c r="DE136" s="1090"/>
      <c r="DF136" s="1090"/>
      <c r="DG136" s="1090"/>
      <c r="DH136" s="1090"/>
      <c r="DI136" s="1091"/>
      <c r="DJ136" s="1042"/>
      <c r="DK136" s="1040"/>
      <c r="DL136" s="1040"/>
      <c r="DM136" s="1040"/>
      <c r="DN136" s="1040"/>
      <c r="DO136" s="1040"/>
      <c r="DP136" s="1040"/>
      <c r="DQ136" s="1040"/>
      <c r="DR136" s="1040"/>
      <c r="DS136" s="1040"/>
      <c r="DT136" s="1040"/>
      <c r="DU136" s="1040"/>
      <c r="DV136" s="1040"/>
      <c r="DW136" s="1040"/>
      <c r="DX136" s="1098"/>
      <c r="DY136" s="1172"/>
      <c r="DZ136" s="1040"/>
      <c r="EA136" s="1040"/>
      <c r="EB136" s="1040"/>
      <c r="EC136" s="1040"/>
      <c r="ED136" s="1040"/>
      <c r="EE136" s="1040"/>
      <c r="EF136" s="1040"/>
      <c r="EG136" s="1040"/>
      <c r="EH136" s="1040"/>
      <c r="EI136" s="1040"/>
      <c r="EJ136" s="1040"/>
      <c r="EK136" s="1040"/>
      <c r="EL136" s="1040"/>
      <c r="EM136" s="1040"/>
      <c r="EN136" s="1042"/>
      <c r="EO136" s="1040"/>
      <c r="EP136" s="1040"/>
      <c r="EQ136" s="1040"/>
      <c r="ER136" s="1040"/>
      <c r="ES136" s="1040"/>
      <c r="ET136" s="1040"/>
      <c r="EU136" s="1040"/>
      <c r="EV136" s="1040"/>
      <c r="EW136" s="1040"/>
      <c r="EX136" s="1040"/>
      <c r="EY136" s="1040"/>
      <c r="EZ136" s="1040"/>
      <c r="FA136" s="1040"/>
      <c r="FB136" s="1041"/>
    </row>
    <row r="137" spans="1:162" s="572" customFormat="1" ht="13.5" thickBot="1">
      <c r="A137" s="571"/>
      <c r="B137" s="1233"/>
      <c r="C137" s="1397"/>
      <c r="D137" s="1397"/>
      <c r="E137" s="1397"/>
      <c r="F137" s="1397"/>
      <c r="G137" s="1397"/>
      <c r="H137" s="1397"/>
      <c r="I137" s="1397"/>
      <c r="J137" s="1397"/>
      <c r="K137" s="1397"/>
      <c r="L137" s="1397"/>
      <c r="M137" s="1398"/>
      <c r="N137" s="418"/>
      <c r="O137" s="1348" t="s">
        <v>785</v>
      </c>
      <c r="P137" s="1348"/>
      <c r="Q137" s="1348"/>
      <c r="R137" s="1348"/>
      <c r="S137" s="1348"/>
      <c r="T137" s="1348"/>
      <c r="U137" s="1348"/>
      <c r="V137" s="1348"/>
      <c r="W137" s="1348"/>
      <c r="X137" s="1348"/>
      <c r="Y137" s="1348"/>
      <c r="Z137" s="1348"/>
      <c r="AA137" s="1348"/>
      <c r="AB137" s="1348"/>
      <c r="AC137" s="1348"/>
      <c r="AD137" s="1348"/>
      <c r="AE137" s="1348"/>
      <c r="AF137" s="1348"/>
      <c r="AG137" s="1348"/>
      <c r="AH137" s="1348"/>
      <c r="AI137" s="1348"/>
      <c r="AJ137" s="1348"/>
      <c r="AK137" s="1348"/>
      <c r="AL137" s="1348"/>
      <c r="AM137" s="1348"/>
      <c r="AN137" s="1348"/>
      <c r="AO137" s="1348"/>
      <c r="AP137" s="1348"/>
      <c r="AQ137" s="1348"/>
      <c r="AR137" s="1348"/>
      <c r="AS137" s="1348"/>
      <c r="AT137" s="1348"/>
      <c r="AU137" s="1348"/>
      <c r="AV137" s="1348"/>
      <c r="AW137" s="1348"/>
      <c r="AX137" s="1348"/>
      <c r="AY137" s="1348"/>
      <c r="AZ137" s="1348"/>
      <c r="BA137" s="1348"/>
      <c r="BB137" s="1348"/>
      <c r="BC137" s="1348"/>
      <c r="BD137" s="1348"/>
      <c r="BE137" s="1348"/>
      <c r="BF137" s="1348"/>
      <c r="BG137" s="1348"/>
      <c r="BH137" s="1348"/>
      <c r="BI137" s="1348"/>
      <c r="BJ137" s="1348"/>
      <c r="BK137" s="1348"/>
      <c r="BL137" s="1348"/>
      <c r="BM137" s="1348"/>
      <c r="BN137" s="1348"/>
      <c r="BO137" s="1348"/>
      <c r="BP137" s="1348"/>
      <c r="BQ137" s="1348"/>
      <c r="BR137" s="1348"/>
      <c r="BS137" s="1348"/>
      <c r="BT137" s="1348"/>
      <c r="BU137" s="1348"/>
      <c r="BV137" s="1348"/>
      <c r="BW137" s="1348"/>
      <c r="BX137" s="1348"/>
      <c r="BY137" s="1348"/>
      <c r="BZ137" s="1348"/>
      <c r="CA137" s="1348"/>
      <c r="CB137" s="1348"/>
      <c r="CC137" s="1348"/>
      <c r="CD137" s="1348"/>
      <c r="CE137" s="1348"/>
      <c r="CF137" s="1348"/>
      <c r="CG137" s="1348"/>
      <c r="CH137" s="1348"/>
      <c r="CI137" s="1348"/>
      <c r="CJ137" s="1348"/>
      <c r="CK137" s="1348"/>
      <c r="CL137" s="1348"/>
      <c r="CM137" s="1348"/>
      <c r="CN137" s="1348"/>
      <c r="CO137" s="1348"/>
      <c r="CP137" s="1348"/>
      <c r="CQ137" s="1348"/>
      <c r="CR137" s="1348"/>
      <c r="CS137" s="1348"/>
      <c r="CT137" s="1348"/>
      <c r="CU137" s="1348"/>
      <c r="CV137" s="1348"/>
      <c r="CW137" s="1399"/>
      <c r="CX137" s="1209" t="s">
        <v>560</v>
      </c>
      <c r="CY137" s="1209"/>
      <c r="CZ137" s="1209"/>
      <c r="DA137" s="1209"/>
      <c r="DB137" s="1209"/>
      <c r="DC137" s="1209"/>
      <c r="DD137" s="1209"/>
      <c r="DE137" s="1209"/>
      <c r="DF137" s="1209"/>
      <c r="DG137" s="1209"/>
      <c r="DH137" s="1209"/>
      <c r="DI137" s="1210"/>
      <c r="DJ137" s="1340">
        <v>0</v>
      </c>
      <c r="DK137" s="1340"/>
      <c r="DL137" s="1340"/>
      <c r="DM137" s="1340"/>
      <c r="DN137" s="1340"/>
      <c r="DO137" s="1340"/>
      <c r="DP137" s="1340"/>
      <c r="DQ137" s="1340"/>
      <c r="DR137" s="1340"/>
      <c r="DS137" s="1340"/>
      <c r="DT137" s="1340"/>
      <c r="DU137" s="1340"/>
      <c r="DV137" s="1340"/>
      <c r="DW137" s="1340"/>
      <c r="DX137" s="1230"/>
      <c r="DY137" s="1340">
        <v>0</v>
      </c>
      <c r="DZ137" s="1340"/>
      <c r="EA137" s="1340"/>
      <c r="EB137" s="1340"/>
      <c r="EC137" s="1340"/>
      <c r="ED137" s="1340"/>
      <c r="EE137" s="1340"/>
      <c r="EF137" s="1340"/>
      <c r="EG137" s="1340"/>
      <c r="EH137" s="1340"/>
      <c r="EI137" s="1340"/>
      <c r="EJ137" s="1340"/>
      <c r="EK137" s="1340"/>
      <c r="EL137" s="1340"/>
      <c r="EM137" s="1230"/>
      <c r="EN137" s="1042">
        <v>0</v>
      </c>
      <c r="EO137" s="1040"/>
      <c r="EP137" s="1040"/>
      <c r="EQ137" s="1040"/>
      <c r="ER137" s="1040"/>
      <c r="ES137" s="1040"/>
      <c r="ET137" s="1040"/>
      <c r="EU137" s="1040"/>
      <c r="EV137" s="1040"/>
      <c r="EW137" s="1040"/>
      <c r="EX137" s="1040"/>
      <c r="EY137" s="1040"/>
      <c r="EZ137" s="1040"/>
      <c r="FA137" s="1040"/>
      <c r="FB137" s="1041"/>
    </row>
    <row r="138" spans="1:162" s="572" customFormat="1" ht="13.5" thickBot="1">
      <c r="A138" s="571" t="s">
        <v>1374</v>
      </c>
      <c r="B138" s="1155"/>
      <c r="C138" s="1257"/>
      <c r="D138" s="1257"/>
      <c r="E138" s="1257"/>
      <c r="F138" s="1257"/>
      <c r="G138" s="1257"/>
      <c r="H138" s="1257"/>
      <c r="I138" s="1257"/>
      <c r="J138" s="1257"/>
      <c r="K138" s="1257"/>
      <c r="L138" s="1257"/>
      <c r="M138" s="1258"/>
      <c r="N138" s="424"/>
      <c r="O138" s="1400" t="s">
        <v>784</v>
      </c>
      <c r="P138" s="1400"/>
      <c r="Q138" s="1400"/>
      <c r="R138" s="1400"/>
      <c r="S138" s="1400"/>
      <c r="T138" s="1400"/>
      <c r="U138" s="1400"/>
      <c r="V138" s="1400"/>
      <c r="W138" s="1400"/>
      <c r="X138" s="1400"/>
      <c r="Y138" s="1400"/>
      <c r="Z138" s="1400"/>
      <c r="AA138" s="1400"/>
      <c r="AB138" s="1400"/>
      <c r="AC138" s="1400"/>
      <c r="AD138" s="1400"/>
      <c r="AE138" s="1400"/>
      <c r="AF138" s="1400"/>
      <c r="AG138" s="1400"/>
      <c r="AH138" s="1400"/>
      <c r="AI138" s="1400"/>
      <c r="AJ138" s="1400"/>
      <c r="AK138" s="1400"/>
      <c r="AL138" s="1400"/>
      <c r="AM138" s="1400"/>
      <c r="AN138" s="1400"/>
      <c r="AO138" s="1400"/>
      <c r="AP138" s="1400"/>
      <c r="AQ138" s="1400"/>
      <c r="AR138" s="1400"/>
      <c r="AS138" s="1400"/>
      <c r="AT138" s="1400"/>
      <c r="AU138" s="1400"/>
      <c r="AV138" s="1400"/>
      <c r="AW138" s="1400"/>
      <c r="AX138" s="1400"/>
      <c r="AY138" s="1400"/>
      <c r="AZ138" s="1400"/>
      <c r="BA138" s="1400"/>
      <c r="BB138" s="1400"/>
      <c r="BC138" s="1400"/>
      <c r="BD138" s="1400"/>
      <c r="BE138" s="1400"/>
      <c r="BF138" s="1400"/>
      <c r="BG138" s="1400"/>
      <c r="BH138" s="1400"/>
      <c r="BI138" s="1400"/>
      <c r="BJ138" s="1400"/>
      <c r="BK138" s="1400"/>
      <c r="BL138" s="1400"/>
      <c r="BM138" s="1400"/>
      <c r="BN138" s="1400"/>
      <c r="BO138" s="1400"/>
      <c r="BP138" s="1400"/>
      <c r="BQ138" s="1400"/>
      <c r="BR138" s="1400"/>
      <c r="BS138" s="1400"/>
      <c r="BT138" s="1400"/>
      <c r="BU138" s="1400"/>
      <c r="BV138" s="1400"/>
      <c r="BW138" s="1400"/>
      <c r="BX138" s="1400"/>
      <c r="BY138" s="1400"/>
      <c r="BZ138" s="1400"/>
      <c r="CA138" s="1400"/>
      <c r="CB138" s="1400"/>
      <c r="CC138" s="1400"/>
      <c r="CD138" s="1400"/>
      <c r="CE138" s="1400"/>
      <c r="CF138" s="1400"/>
      <c r="CG138" s="1400"/>
      <c r="CH138" s="1400"/>
      <c r="CI138" s="1400"/>
      <c r="CJ138" s="1400"/>
      <c r="CK138" s="1400"/>
      <c r="CL138" s="1400"/>
      <c r="CM138" s="1400"/>
      <c r="CN138" s="1400"/>
      <c r="CO138" s="1400"/>
      <c r="CP138" s="1400"/>
      <c r="CQ138" s="1400"/>
      <c r="CR138" s="1400"/>
      <c r="CS138" s="1400"/>
      <c r="CT138" s="1400"/>
      <c r="CU138" s="1400"/>
      <c r="CV138" s="1400"/>
      <c r="CW138" s="1401"/>
      <c r="CX138" s="1155" t="s">
        <v>783</v>
      </c>
      <c r="CY138" s="1257"/>
      <c r="CZ138" s="1257"/>
      <c r="DA138" s="1257"/>
      <c r="DB138" s="1257"/>
      <c r="DC138" s="1257"/>
      <c r="DD138" s="1257"/>
      <c r="DE138" s="1257"/>
      <c r="DF138" s="1257"/>
      <c r="DG138" s="1257"/>
      <c r="DH138" s="1257"/>
      <c r="DI138" s="1258"/>
      <c r="DJ138" s="1393">
        <f>SUM(DJ118,DJ123,DJ133,DJ135,DJ137)</f>
        <v>10363267</v>
      </c>
      <c r="DK138" s="1394"/>
      <c r="DL138" s="1394"/>
      <c r="DM138" s="1394"/>
      <c r="DN138" s="1394"/>
      <c r="DO138" s="1394"/>
      <c r="DP138" s="1394"/>
      <c r="DQ138" s="1394"/>
      <c r="DR138" s="1394"/>
      <c r="DS138" s="1394"/>
      <c r="DT138" s="1394"/>
      <c r="DU138" s="1394"/>
      <c r="DV138" s="1394"/>
      <c r="DW138" s="1394"/>
      <c r="DX138" s="1395"/>
      <c r="DY138" s="1393">
        <f>SUM(DY118,DY123,DY133,DY135,DY137)</f>
        <v>8692798</v>
      </c>
      <c r="DZ138" s="1394"/>
      <c r="EA138" s="1394"/>
      <c r="EB138" s="1394"/>
      <c r="EC138" s="1394"/>
      <c r="ED138" s="1394"/>
      <c r="EE138" s="1394"/>
      <c r="EF138" s="1394"/>
      <c r="EG138" s="1394"/>
      <c r="EH138" s="1394"/>
      <c r="EI138" s="1394"/>
      <c r="EJ138" s="1394"/>
      <c r="EK138" s="1394"/>
      <c r="EL138" s="1394"/>
      <c r="EM138" s="1395"/>
      <c r="EN138" s="1393">
        <f>SUM(EN118,EN123,EN133,EN135,EN137)</f>
        <v>11767248</v>
      </c>
      <c r="EO138" s="1394"/>
      <c r="EP138" s="1394"/>
      <c r="EQ138" s="1394"/>
      <c r="ER138" s="1394"/>
      <c r="ES138" s="1394"/>
      <c r="ET138" s="1394"/>
      <c r="EU138" s="1394"/>
      <c r="EV138" s="1394"/>
      <c r="EW138" s="1394"/>
      <c r="EX138" s="1394"/>
      <c r="EY138" s="1394"/>
      <c r="EZ138" s="1394"/>
      <c r="FA138" s="1394"/>
      <c r="FB138" s="1396"/>
    </row>
    <row r="139" spans="1:162" ht="13.5" thickBot="1">
      <c r="B139" s="1386"/>
      <c r="C139" s="1387"/>
      <c r="D139" s="1387"/>
      <c r="E139" s="1387"/>
      <c r="F139" s="1387"/>
      <c r="G139" s="1387"/>
      <c r="H139" s="1387"/>
      <c r="I139" s="1387"/>
      <c r="J139" s="1387"/>
      <c r="K139" s="1387"/>
      <c r="L139" s="1387"/>
      <c r="M139" s="1388"/>
      <c r="N139" s="401"/>
      <c r="O139" s="1242" t="s">
        <v>782</v>
      </c>
      <c r="P139" s="1242"/>
      <c r="Q139" s="1242"/>
      <c r="R139" s="1242"/>
      <c r="S139" s="1242"/>
      <c r="T139" s="1242"/>
      <c r="U139" s="1242"/>
      <c r="V139" s="1242"/>
      <c r="W139" s="1242"/>
      <c r="X139" s="1242"/>
      <c r="Y139" s="1242"/>
      <c r="Z139" s="1242"/>
      <c r="AA139" s="1242"/>
      <c r="AB139" s="1242"/>
      <c r="AC139" s="1242"/>
      <c r="AD139" s="1242"/>
      <c r="AE139" s="1242"/>
      <c r="AF139" s="1242"/>
      <c r="AG139" s="1242"/>
      <c r="AH139" s="1242"/>
      <c r="AI139" s="1242"/>
      <c r="AJ139" s="1242"/>
      <c r="AK139" s="1242"/>
      <c r="AL139" s="1242"/>
      <c r="AM139" s="1242"/>
      <c r="AN139" s="1242"/>
      <c r="AO139" s="1242"/>
      <c r="AP139" s="1242"/>
      <c r="AQ139" s="1242"/>
      <c r="AR139" s="1242"/>
      <c r="AS139" s="1242"/>
      <c r="AT139" s="1242"/>
      <c r="AU139" s="1242"/>
      <c r="AV139" s="1242"/>
      <c r="AW139" s="1242"/>
      <c r="AX139" s="1242"/>
      <c r="AY139" s="1242"/>
      <c r="AZ139" s="1242"/>
      <c r="BA139" s="1242"/>
      <c r="BB139" s="1242"/>
      <c r="BC139" s="1242"/>
      <c r="BD139" s="1242"/>
      <c r="BE139" s="1242"/>
      <c r="BF139" s="1242"/>
      <c r="BG139" s="1242"/>
      <c r="BH139" s="1242"/>
      <c r="BI139" s="1242"/>
      <c r="BJ139" s="1242"/>
      <c r="BK139" s="1242"/>
      <c r="BL139" s="1242"/>
      <c r="BM139" s="1242"/>
      <c r="BN139" s="1242"/>
      <c r="BO139" s="1242"/>
      <c r="BP139" s="1242"/>
      <c r="BQ139" s="1242"/>
      <c r="BR139" s="1242"/>
      <c r="BS139" s="1242"/>
      <c r="BT139" s="1242"/>
      <c r="BU139" s="1242"/>
      <c r="BV139" s="1242"/>
      <c r="BW139" s="1242"/>
      <c r="BX139" s="1242"/>
      <c r="BY139" s="1242"/>
      <c r="BZ139" s="1242"/>
      <c r="CA139" s="1242"/>
      <c r="CB139" s="1242"/>
      <c r="CC139" s="1242"/>
      <c r="CD139" s="1242"/>
      <c r="CE139" s="1242"/>
      <c r="CF139" s="1242"/>
      <c r="CG139" s="1242"/>
      <c r="CH139" s="1242"/>
      <c r="CI139" s="1242"/>
      <c r="CJ139" s="1242"/>
      <c r="CK139" s="1242"/>
      <c r="CL139" s="1242"/>
      <c r="CM139" s="1242"/>
      <c r="CN139" s="1242"/>
      <c r="CO139" s="1242"/>
      <c r="CP139" s="1242"/>
      <c r="CQ139" s="1242"/>
      <c r="CR139" s="1242"/>
      <c r="CS139" s="1242"/>
      <c r="CT139" s="1242"/>
      <c r="CU139" s="1242"/>
      <c r="CV139" s="1242"/>
      <c r="CW139" s="1243"/>
      <c r="CX139" s="1244" t="s">
        <v>781</v>
      </c>
      <c r="CY139" s="1245"/>
      <c r="CZ139" s="1245"/>
      <c r="DA139" s="1245"/>
      <c r="DB139" s="1245"/>
      <c r="DC139" s="1245"/>
      <c r="DD139" s="1245"/>
      <c r="DE139" s="1245"/>
      <c r="DF139" s="1245"/>
      <c r="DG139" s="1245"/>
      <c r="DH139" s="1245"/>
      <c r="DI139" s="1246"/>
      <c r="DJ139" s="1225">
        <f>DJ104+DJ117+DJ138</f>
        <v>85108203</v>
      </c>
      <c r="DK139" s="1225"/>
      <c r="DL139" s="1225"/>
      <c r="DM139" s="1225"/>
      <c r="DN139" s="1225"/>
      <c r="DO139" s="1225"/>
      <c r="DP139" s="1225"/>
      <c r="DQ139" s="1225"/>
      <c r="DR139" s="1225"/>
      <c r="DS139" s="1225"/>
      <c r="DT139" s="1225"/>
      <c r="DU139" s="1225"/>
      <c r="DV139" s="1225"/>
      <c r="DW139" s="1225"/>
      <c r="DX139" s="1226"/>
      <c r="DY139" s="1225">
        <f>DY104+DY117+DY138</f>
        <v>71064290</v>
      </c>
      <c r="DZ139" s="1225"/>
      <c r="EA139" s="1225"/>
      <c r="EB139" s="1225"/>
      <c r="EC139" s="1225"/>
      <c r="ED139" s="1225"/>
      <c r="EE139" s="1225"/>
      <c r="EF139" s="1225"/>
      <c r="EG139" s="1225"/>
      <c r="EH139" s="1225"/>
      <c r="EI139" s="1225"/>
      <c r="EJ139" s="1225"/>
      <c r="EK139" s="1225"/>
      <c r="EL139" s="1225"/>
      <c r="EM139" s="1226"/>
      <c r="EN139" s="1225">
        <f>EN104+EN117+EN138</f>
        <v>61089370</v>
      </c>
      <c r="EO139" s="1225"/>
      <c r="EP139" s="1225"/>
      <c r="EQ139" s="1225"/>
      <c r="ER139" s="1225"/>
      <c r="ES139" s="1225"/>
      <c r="ET139" s="1225"/>
      <c r="EU139" s="1225"/>
      <c r="EV139" s="1225"/>
      <c r="EW139" s="1225"/>
      <c r="EX139" s="1225"/>
      <c r="EY139" s="1225"/>
      <c r="EZ139" s="1225"/>
      <c r="FA139" s="1225"/>
      <c r="FB139" s="1226"/>
      <c r="FD139" s="573"/>
      <c r="FE139" s="573"/>
      <c r="FF139" s="573"/>
    </row>
    <row r="140" spans="1:16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>
      <c r="A142" s="554"/>
      <c r="B142" s="583" t="s">
        <v>398</v>
      </c>
      <c r="P142" s="1385"/>
      <c r="Q142" s="1385"/>
      <c r="R142" s="1385"/>
      <c r="S142" s="1385"/>
      <c r="T142" s="1385"/>
      <c r="U142" s="1385"/>
      <c r="V142" s="1385"/>
      <c r="W142" s="1385"/>
      <c r="X142" s="1385"/>
      <c r="Y142" s="1385"/>
      <c r="Z142" s="1385"/>
      <c r="AA142" s="1385"/>
      <c r="AB142" s="1385"/>
      <c r="AC142" s="421"/>
      <c r="AD142" s="421"/>
      <c r="AE142" s="1385" t="s">
        <v>1557</v>
      </c>
      <c r="AF142" s="1385"/>
      <c r="AG142" s="1385"/>
      <c r="AH142" s="1385"/>
      <c r="AI142" s="1385"/>
      <c r="AJ142" s="1385"/>
      <c r="AK142" s="1385"/>
      <c r="AL142" s="1385"/>
      <c r="AM142" s="1385"/>
      <c r="AN142" s="1385"/>
      <c r="AO142" s="1385"/>
      <c r="AP142" s="1385"/>
      <c r="AQ142" s="1385"/>
      <c r="AR142" s="1385"/>
      <c r="AS142" s="1385"/>
      <c r="AT142" s="1385"/>
      <c r="AU142" s="1385"/>
      <c r="AV142" s="1385"/>
      <c r="AW142" s="1385"/>
      <c r="AX142" s="1385"/>
      <c r="AY142" s="1385"/>
      <c r="AZ142" s="1385"/>
      <c r="BA142" s="1385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>
      <c r="A143" s="579"/>
      <c r="P143" s="1390" t="s">
        <v>400</v>
      </c>
      <c r="Q143" s="1390"/>
      <c r="R143" s="1390"/>
      <c r="S143" s="1390"/>
      <c r="T143" s="1390"/>
      <c r="U143" s="1390"/>
      <c r="V143" s="1390"/>
      <c r="W143" s="1390"/>
      <c r="X143" s="1390"/>
      <c r="Y143" s="1390"/>
      <c r="Z143" s="1390"/>
      <c r="AA143" s="1390"/>
      <c r="AB143" s="1390"/>
      <c r="AE143" s="1390" t="s">
        <v>401</v>
      </c>
      <c r="AF143" s="1390"/>
      <c r="AG143" s="1390"/>
      <c r="AH143" s="1390"/>
      <c r="AI143" s="1390"/>
      <c r="AJ143" s="1390"/>
      <c r="AK143" s="1390"/>
      <c r="AL143" s="1390"/>
      <c r="AM143" s="1390"/>
      <c r="AN143" s="1390"/>
      <c r="AO143" s="1390"/>
      <c r="AP143" s="1390"/>
      <c r="AQ143" s="1390"/>
      <c r="AR143" s="1390"/>
      <c r="AS143" s="1390"/>
      <c r="AT143" s="1390"/>
      <c r="AU143" s="1390"/>
      <c r="AV143" s="1390"/>
      <c r="AW143" s="1390"/>
      <c r="AX143" s="1390"/>
      <c r="AY143" s="1390"/>
      <c r="AZ143" s="1390"/>
      <c r="BA143" s="1390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>
      <c r="A145" s="554"/>
      <c r="B145" s="1383" t="s">
        <v>511</v>
      </c>
      <c r="C145" s="1383"/>
      <c r="D145" s="1006" t="s">
        <v>1578</v>
      </c>
      <c r="E145" s="1006"/>
      <c r="F145" s="1006"/>
      <c r="G145" s="1006"/>
      <c r="H145" s="1384" t="s">
        <v>511</v>
      </c>
      <c r="I145" s="1384"/>
      <c r="K145" s="1385" t="s">
        <v>1576</v>
      </c>
      <c r="L145" s="1385"/>
      <c r="M145" s="1385"/>
      <c r="N145" s="1385"/>
      <c r="O145" s="1385"/>
      <c r="P145" s="1385"/>
      <c r="Q145" s="1385"/>
      <c r="R145" s="1385"/>
      <c r="S145" s="1385"/>
      <c r="T145" s="1385"/>
      <c r="U145" s="1385"/>
      <c r="V145" s="1385"/>
      <c r="W145" s="1385"/>
      <c r="X145" s="1385"/>
      <c r="Y145" s="1385"/>
      <c r="Z145" s="1385"/>
      <c r="AA145" s="1383">
        <v>20</v>
      </c>
      <c r="AB145" s="1383"/>
      <c r="AC145" s="1383"/>
      <c r="AD145" s="1383"/>
      <c r="AE145" s="1389" t="s">
        <v>1524</v>
      </c>
      <c r="AF145" s="1389"/>
      <c r="AG145" s="1389"/>
      <c r="AI145" s="583" t="s">
        <v>38</v>
      </c>
    </row>
    <row r="146" spans="1:158" s="583" customFormat="1" ht="1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>
      <c r="A149" s="585"/>
      <c r="B149" s="62"/>
      <c r="C149" s="62"/>
      <c r="D149" s="1391" t="s">
        <v>509</v>
      </c>
      <c r="E149" s="1391"/>
      <c r="F149" s="1391"/>
      <c r="G149" s="1391"/>
      <c r="H149" s="1391"/>
      <c r="I149" s="1391"/>
      <c r="J149" s="1391"/>
      <c r="K149" s="1391"/>
      <c r="L149" s="1391"/>
      <c r="M149" s="1391"/>
      <c r="N149" s="1391"/>
      <c r="O149" s="1391"/>
      <c r="P149" s="1391"/>
      <c r="Q149" s="1391"/>
      <c r="R149" s="1391"/>
      <c r="S149" s="1391"/>
      <c r="T149" s="1391"/>
      <c r="U149" s="1391"/>
      <c r="V149" s="1391"/>
      <c r="W149" s="1391"/>
      <c r="X149" s="1391"/>
      <c r="Y149" s="1391"/>
      <c r="Z149" s="1391"/>
      <c r="AA149" s="1391"/>
      <c r="AB149" s="1391"/>
      <c r="AC149" s="1391"/>
      <c r="AD149" s="1391"/>
      <c r="AE149" s="1391"/>
      <c r="AF149" s="1391"/>
      <c r="AG149" s="1391"/>
      <c r="AH149" s="1391"/>
      <c r="AI149" s="1391"/>
      <c r="AJ149" s="1391"/>
      <c r="AK149" s="1391"/>
      <c r="AL149" s="1391"/>
      <c r="AM149" s="1391"/>
      <c r="AN149" s="1391"/>
      <c r="AO149" s="1391"/>
      <c r="AP149" s="1391"/>
      <c r="AQ149" s="1391"/>
      <c r="AR149" s="1391"/>
      <c r="AS149" s="1391"/>
      <c r="AT149" s="1391"/>
      <c r="AU149" s="1391"/>
      <c r="AV149" s="1391"/>
      <c r="AW149" s="1391"/>
      <c r="AX149" s="1391"/>
      <c r="AY149" s="1391"/>
      <c r="AZ149" s="1391"/>
      <c r="BA149" s="1391"/>
      <c r="BB149" s="1391"/>
      <c r="BC149" s="1391"/>
      <c r="BD149" s="1391"/>
      <c r="BE149" s="1391"/>
      <c r="BF149" s="1391"/>
      <c r="BG149" s="1391"/>
      <c r="BH149" s="1391"/>
      <c r="BI149" s="1391"/>
      <c r="BJ149" s="1391"/>
      <c r="BK149" s="1391"/>
      <c r="BL149" s="1391"/>
      <c r="BM149" s="1391"/>
      <c r="BN149" s="1391"/>
      <c r="BO149" s="1391"/>
      <c r="BP149" s="1391"/>
      <c r="BQ149" s="1391"/>
      <c r="BR149" s="1391"/>
      <c r="BS149" s="1391"/>
      <c r="BT149" s="1391"/>
      <c r="BU149" s="1391"/>
      <c r="BV149" s="1391"/>
      <c r="BW149" s="1391"/>
      <c r="BX149" s="1391"/>
      <c r="BY149" s="1391"/>
      <c r="BZ149" s="1391"/>
      <c r="CA149" s="1391"/>
      <c r="CB149" s="1391"/>
      <c r="CC149" s="1391"/>
      <c r="CD149" s="1391"/>
      <c r="CE149" s="1391"/>
      <c r="CF149" s="1391"/>
      <c r="CG149" s="1391"/>
      <c r="CH149" s="1391"/>
      <c r="CI149" s="1391"/>
      <c r="CJ149" s="1391"/>
      <c r="CK149" s="1391"/>
      <c r="CL149" s="1391"/>
      <c r="CM149" s="1391"/>
      <c r="CN149" s="1391"/>
      <c r="CO149" s="1391"/>
      <c r="CP149" s="1391"/>
      <c r="CQ149" s="1391"/>
      <c r="CR149" s="1391"/>
      <c r="CS149" s="1391"/>
      <c r="CT149" s="1391"/>
      <c r="CU149" s="1391"/>
      <c r="CV149" s="1391"/>
      <c r="CW149" s="1391"/>
      <c r="CX149" s="1391"/>
      <c r="CY149" s="1391"/>
      <c r="CZ149" s="1391"/>
      <c r="DA149" s="1391"/>
      <c r="DB149" s="1391"/>
      <c r="DC149" s="1391"/>
      <c r="DD149" s="1391"/>
      <c r="DE149" s="1391"/>
      <c r="DF149" s="1391"/>
      <c r="DG149" s="1391"/>
      <c r="DH149" s="1391"/>
      <c r="DI149" s="1391"/>
      <c r="DJ149" s="1391"/>
      <c r="DK149" s="1391"/>
      <c r="DL149" s="1391"/>
      <c r="DM149" s="1391"/>
      <c r="DN149" s="1391"/>
      <c r="DO149" s="1391"/>
      <c r="DP149" s="1391"/>
      <c r="DQ149" s="1391"/>
      <c r="DR149" s="1391"/>
      <c r="DS149" s="1391"/>
      <c r="DT149" s="1391"/>
      <c r="DU149" s="1391"/>
      <c r="DV149" s="1391"/>
      <c r="DW149" s="1391"/>
      <c r="DX149" s="1391"/>
      <c r="DY149" s="1391"/>
      <c r="DZ149" s="1391"/>
      <c r="EA149" s="1391"/>
      <c r="EB149" s="1391"/>
      <c r="EC149" s="1391"/>
      <c r="ED149" s="1391"/>
      <c r="EE149" s="1391"/>
      <c r="EF149" s="1391"/>
      <c r="EG149" s="1391"/>
      <c r="EH149" s="1391"/>
      <c r="EI149" s="1391"/>
      <c r="EJ149" s="1391"/>
      <c r="EK149" s="1391"/>
      <c r="EL149" s="1391"/>
      <c r="EM149" s="1391"/>
      <c r="EN149" s="1391"/>
      <c r="EO149" s="1391"/>
      <c r="EP149" s="1391"/>
      <c r="EQ149" s="1391"/>
      <c r="ER149" s="1391"/>
      <c r="ES149" s="1391"/>
      <c r="ET149" s="1391"/>
      <c r="EU149" s="1391"/>
      <c r="EV149" s="1391"/>
      <c r="EW149" s="1391"/>
      <c r="EX149" s="1391"/>
      <c r="EY149" s="1391"/>
      <c r="EZ149" s="1391"/>
      <c r="FA149" s="1391"/>
      <c r="FB149" s="1391"/>
    </row>
    <row r="150" spans="1:158" s="52" customFormat="1" ht="12.75" customHeight="1">
      <c r="A150" s="585"/>
      <c r="D150" s="1392" t="s">
        <v>432</v>
      </c>
      <c r="E150" s="1392"/>
      <c r="F150" s="1392"/>
      <c r="G150" s="1392"/>
      <c r="H150" s="1392"/>
      <c r="I150" s="1392"/>
      <c r="J150" s="1392"/>
      <c r="K150" s="1392"/>
      <c r="L150" s="1392"/>
      <c r="M150" s="1392"/>
      <c r="N150" s="1392"/>
      <c r="O150" s="1392"/>
      <c r="P150" s="1392"/>
      <c r="Q150" s="1392"/>
      <c r="R150" s="1392"/>
      <c r="S150" s="1392"/>
      <c r="T150" s="1392"/>
      <c r="U150" s="1392"/>
      <c r="V150" s="1392"/>
      <c r="W150" s="1392"/>
      <c r="X150" s="1392"/>
      <c r="Y150" s="1392"/>
      <c r="Z150" s="1392"/>
      <c r="AA150" s="1392"/>
      <c r="AB150" s="1392"/>
      <c r="AC150" s="1392"/>
      <c r="AD150" s="1392"/>
      <c r="AE150" s="1392"/>
      <c r="AF150" s="1392"/>
      <c r="AG150" s="1392"/>
      <c r="AH150" s="1392"/>
      <c r="AI150" s="1392"/>
      <c r="AJ150" s="1392"/>
      <c r="AK150" s="1392"/>
      <c r="AL150" s="1392"/>
      <c r="AM150" s="1392"/>
      <c r="AN150" s="1392"/>
      <c r="AO150" s="1392"/>
      <c r="AP150" s="1392"/>
      <c r="AQ150" s="1392"/>
      <c r="AR150" s="1392"/>
      <c r="AS150" s="1392"/>
      <c r="AT150" s="1392"/>
      <c r="AU150" s="1392"/>
      <c r="AV150" s="1392"/>
      <c r="AW150" s="1392"/>
      <c r="AX150" s="1392"/>
      <c r="AY150" s="1392"/>
      <c r="AZ150" s="1392"/>
      <c r="BA150" s="1392"/>
      <c r="BB150" s="1392"/>
      <c r="BC150" s="1392"/>
      <c r="BD150" s="1392"/>
      <c r="BE150" s="1392"/>
      <c r="BF150" s="1392"/>
      <c r="BG150" s="1392"/>
      <c r="BH150" s="1392"/>
      <c r="BI150" s="1392"/>
      <c r="BJ150" s="1392"/>
      <c r="BK150" s="1392"/>
      <c r="BL150" s="1392"/>
      <c r="BM150" s="1392"/>
      <c r="BN150" s="1392"/>
      <c r="BO150" s="1392"/>
      <c r="BP150" s="1392"/>
      <c r="BQ150" s="1392"/>
      <c r="BR150" s="1392"/>
      <c r="BS150" s="1392"/>
      <c r="BT150" s="1392"/>
      <c r="BU150" s="1392"/>
      <c r="BV150" s="1392"/>
      <c r="BW150" s="1392"/>
      <c r="BX150" s="1392"/>
      <c r="BY150" s="1392"/>
      <c r="BZ150" s="1392"/>
      <c r="CA150" s="1392"/>
      <c r="CB150" s="1392"/>
      <c r="CC150" s="1392"/>
      <c r="CD150" s="1392"/>
      <c r="CE150" s="1392"/>
      <c r="CF150" s="1392"/>
      <c r="CG150" s="1392"/>
      <c r="CH150" s="1392"/>
      <c r="CI150" s="1392"/>
      <c r="CJ150" s="1392"/>
      <c r="CK150" s="1392"/>
      <c r="CL150" s="1392"/>
      <c r="CM150" s="1392"/>
      <c r="CN150" s="1392"/>
      <c r="CO150" s="1392"/>
      <c r="CP150" s="1392"/>
      <c r="CQ150" s="1392"/>
      <c r="CR150" s="1392"/>
      <c r="CS150" s="1392"/>
      <c r="CT150" s="1392"/>
      <c r="CU150" s="1392"/>
      <c r="CV150" s="1392"/>
      <c r="CW150" s="1392"/>
      <c r="CX150" s="1392"/>
      <c r="CY150" s="1392"/>
      <c r="CZ150" s="1392"/>
      <c r="DA150" s="1392"/>
      <c r="DB150" s="1392"/>
      <c r="DC150" s="1392"/>
      <c r="DD150" s="1392"/>
      <c r="DE150" s="1392"/>
      <c r="DF150" s="1392"/>
      <c r="DG150" s="1392"/>
      <c r="DH150" s="1392"/>
      <c r="DI150" s="1392"/>
      <c r="DJ150" s="1392"/>
      <c r="DK150" s="1392"/>
      <c r="DL150" s="1392"/>
      <c r="DM150" s="1392"/>
      <c r="DN150" s="1392"/>
      <c r="DO150" s="1392"/>
      <c r="DP150" s="1392"/>
      <c r="DQ150" s="1392"/>
      <c r="DR150" s="1392"/>
      <c r="DS150" s="1392"/>
      <c r="DT150" s="1392"/>
      <c r="DU150" s="1392"/>
      <c r="DV150" s="1392"/>
      <c r="DW150" s="1392"/>
      <c r="DX150" s="1392"/>
      <c r="DY150" s="1392"/>
      <c r="DZ150" s="1392"/>
      <c r="EA150" s="1392"/>
      <c r="EB150" s="1392"/>
      <c r="EC150" s="1392"/>
      <c r="ED150" s="1392"/>
      <c r="EE150" s="1392"/>
      <c r="EF150" s="1392"/>
      <c r="EG150" s="1392"/>
      <c r="EH150" s="1392"/>
      <c r="EI150" s="1392"/>
      <c r="EJ150" s="1392"/>
      <c r="EK150" s="1392"/>
      <c r="EL150" s="1392"/>
      <c r="EM150" s="1392"/>
      <c r="EN150" s="1392"/>
      <c r="EO150" s="1392"/>
      <c r="EP150" s="1392"/>
      <c r="EQ150" s="1392"/>
      <c r="ER150" s="1392"/>
      <c r="ES150" s="1392"/>
      <c r="ET150" s="1392"/>
      <c r="EU150" s="1392"/>
      <c r="EV150" s="1392"/>
      <c r="EW150" s="1392"/>
      <c r="EX150" s="1392"/>
      <c r="EY150" s="1392"/>
      <c r="EZ150" s="1392"/>
      <c r="FA150" s="1392"/>
      <c r="FB150" s="1392"/>
    </row>
    <row r="151" spans="1:158" s="52" customFormat="1" ht="12.75" customHeight="1">
      <c r="A151" s="585"/>
      <c r="D151" s="1392" t="s">
        <v>510</v>
      </c>
      <c r="E151" s="1392"/>
      <c r="F151" s="1392"/>
      <c r="G151" s="1392"/>
      <c r="H151" s="1392"/>
      <c r="I151" s="1392"/>
      <c r="J151" s="1392"/>
      <c r="K151" s="1392"/>
      <c r="L151" s="1392"/>
      <c r="M151" s="1392"/>
      <c r="N151" s="1392"/>
      <c r="O151" s="1392"/>
      <c r="P151" s="1392"/>
      <c r="Q151" s="1392"/>
      <c r="R151" s="1392"/>
      <c r="S151" s="1392"/>
      <c r="T151" s="1392"/>
      <c r="U151" s="1392"/>
      <c r="V151" s="1392"/>
      <c r="W151" s="1392"/>
      <c r="X151" s="1392"/>
      <c r="Y151" s="1392"/>
      <c r="Z151" s="1392"/>
      <c r="AA151" s="1392"/>
      <c r="AB151" s="1392"/>
      <c r="AC151" s="1392"/>
      <c r="AD151" s="1392"/>
      <c r="AE151" s="1392"/>
      <c r="AF151" s="1392"/>
      <c r="AG151" s="1392"/>
      <c r="AH151" s="1392"/>
      <c r="AI151" s="1392"/>
      <c r="AJ151" s="1392"/>
      <c r="AK151" s="1392"/>
      <c r="AL151" s="1392"/>
      <c r="AM151" s="1392"/>
      <c r="AN151" s="1392"/>
      <c r="AO151" s="1392"/>
      <c r="AP151" s="1392"/>
      <c r="AQ151" s="1392"/>
      <c r="AR151" s="1392"/>
      <c r="AS151" s="1392"/>
      <c r="AT151" s="1392"/>
      <c r="AU151" s="1392"/>
      <c r="AV151" s="1392"/>
      <c r="AW151" s="1392"/>
      <c r="AX151" s="1392"/>
      <c r="AY151" s="1392"/>
      <c r="AZ151" s="1392"/>
      <c r="BA151" s="1392"/>
      <c r="BB151" s="1392"/>
      <c r="BC151" s="1392"/>
      <c r="BD151" s="1392"/>
      <c r="BE151" s="1392"/>
      <c r="BF151" s="1392"/>
      <c r="BG151" s="1392"/>
      <c r="BH151" s="1392"/>
      <c r="BI151" s="1392"/>
      <c r="BJ151" s="1392"/>
      <c r="BK151" s="1392"/>
      <c r="BL151" s="1392"/>
      <c r="BM151" s="1392"/>
      <c r="BN151" s="1392"/>
      <c r="BO151" s="1392"/>
      <c r="BP151" s="1392"/>
      <c r="BQ151" s="1392"/>
      <c r="BR151" s="1392"/>
      <c r="BS151" s="1392"/>
      <c r="BT151" s="1392"/>
      <c r="BU151" s="1392"/>
      <c r="BV151" s="1392"/>
      <c r="BW151" s="1392"/>
      <c r="BX151" s="1392"/>
      <c r="BY151" s="1392"/>
      <c r="BZ151" s="1392"/>
      <c r="CA151" s="1392"/>
      <c r="CB151" s="1392"/>
      <c r="CC151" s="1392"/>
      <c r="CD151" s="1392"/>
      <c r="CE151" s="1392"/>
      <c r="CF151" s="1392"/>
      <c r="CG151" s="1392"/>
      <c r="CH151" s="1392"/>
      <c r="CI151" s="1392"/>
      <c r="CJ151" s="1392"/>
      <c r="CK151" s="1392"/>
      <c r="CL151" s="1392"/>
      <c r="CM151" s="1392"/>
      <c r="CN151" s="1392"/>
      <c r="CO151" s="1392"/>
      <c r="CP151" s="1392"/>
      <c r="CQ151" s="1392"/>
      <c r="CR151" s="1392"/>
      <c r="CS151" s="1392"/>
      <c r="CT151" s="1392"/>
      <c r="CU151" s="1392"/>
      <c r="CV151" s="1392"/>
      <c r="CW151" s="1392"/>
      <c r="CX151" s="1392"/>
      <c r="CY151" s="1392"/>
      <c r="CZ151" s="1392"/>
      <c r="DA151" s="1392"/>
      <c r="DB151" s="1392"/>
      <c r="DC151" s="1392"/>
      <c r="DD151" s="1392"/>
      <c r="DE151" s="1392"/>
      <c r="DF151" s="1392"/>
      <c r="DG151" s="1392"/>
      <c r="DH151" s="1392"/>
      <c r="DI151" s="1392"/>
      <c r="DJ151" s="1392"/>
      <c r="DK151" s="1392"/>
      <c r="DL151" s="1392"/>
      <c r="DM151" s="1392"/>
      <c r="DN151" s="1392"/>
      <c r="DO151" s="1392"/>
      <c r="DP151" s="1392"/>
      <c r="DQ151" s="1392"/>
      <c r="DR151" s="1392"/>
      <c r="DS151" s="1392"/>
      <c r="DT151" s="1392"/>
      <c r="DU151" s="1392"/>
      <c r="DV151" s="1392"/>
      <c r="DW151" s="1392"/>
      <c r="DX151" s="1392"/>
      <c r="DY151" s="1392"/>
      <c r="DZ151" s="1392"/>
      <c r="EA151" s="1392"/>
      <c r="EB151" s="1392"/>
      <c r="EC151" s="1392"/>
      <c r="ED151" s="1392"/>
      <c r="EE151" s="1392"/>
      <c r="EF151" s="1392"/>
      <c r="EG151" s="1392"/>
      <c r="EH151" s="1392"/>
      <c r="EI151" s="1392"/>
      <c r="EJ151" s="1392"/>
      <c r="EK151" s="1392"/>
      <c r="EL151" s="1392"/>
      <c r="EM151" s="1392"/>
      <c r="EN151" s="1392"/>
      <c r="EO151" s="1392"/>
      <c r="EP151" s="1392"/>
      <c r="EQ151" s="1392"/>
      <c r="ER151" s="1392"/>
      <c r="ES151" s="1392"/>
      <c r="ET151" s="1392"/>
      <c r="EU151" s="1392"/>
      <c r="EV151" s="1392"/>
      <c r="EW151" s="1392"/>
      <c r="EX151" s="1392"/>
      <c r="EY151" s="1392"/>
      <c r="EZ151" s="1392"/>
      <c r="FA151" s="1392"/>
      <c r="FB151" s="1392"/>
    </row>
    <row r="152" spans="1:158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>
      <c r="A1" s="720"/>
      <c r="FD1" s="211"/>
    </row>
    <row r="2" spans="1:162" s="210" customFormat="1" ht="6" customHeight="1">
      <c r="A2" s="720"/>
      <c r="FD2" s="211"/>
    </row>
    <row r="3" spans="1:162" s="179" customFormat="1" ht="12" customHeight="1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>
      <c r="A4" s="698"/>
      <c r="C4" s="2897" t="s">
        <v>1471</v>
      </c>
      <c r="D4" s="2897"/>
      <c r="E4" s="2897"/>
      <c r="F4" s="2897"/>
      <c r="G4" s="2897"/>
      <c r="H4" s="2897"/>
      <c r="I4" s="2897"/>
      <c r="J4" s="2897"/>
      <c r="K4" s="2897"/>
      <c r="L4" s="2897"/>
      <c r="M4" s="2897"/>
      <c r="N4" s="2897"/>
      <c r="O4" s="2897"/>
      <c r="P4" s="2897"/>
      <c r="Q4" s="2897"/>
      <c r="R4" s="2897"/>
      <c r="S4" s="2897"/>
      <c r="T4" s="2897"/>
      <c r="U4" s="2897"/>
      <c r="V4" s="2897"/>
      <c r="W4" s="2897"/>
      <c r="X4" s="2897"/>
      <c r="Y4" s="2897"/>
      <c r="Z4" s="2897"/>
      <c r="AA4" s="2897"/>
      <c r="AB4" s="2897"/>
      <c r="AC4" s="2897"/>
      <c r="AD4" s="2897"/>
      <c r="AE4" s="2897"/>
      <c r="AF4" s="2897"/>
      <c r="AG4" s="2897"/>
      <c r="AH4" s="2897"/>
      <c r="AI4" s="2897"/>
      <c r="AJ4" s="2897"/>
      <c r="AK4" s="2897"/>
      <c r="AL4" s="2897"/>
      <c r="AM4" s="2897"/>
      <c r="AN4" s="2897"/>
      <c r="AO4" s="2897"/>
      <c r="AP4" s="2897"/>
      <c r="AQ4" s="2897"/>
      <c r="AR4" s="2897"/>
      <c r="AS4" s="2897"/>
      <c r="AT4" s="2897"/>
      <c r="AU4" s="2897"/>
      <c r="AV4" s="2897"/>
      <c r="AW4" s="2897"/>
      <c r="AX4" s="2897"/>
      <c r="AY4" s="2897"/>
      <c r="AZ4" s="2897"/>
      <c r="BA4" s="2897"/>
      <c r="BB4" s="2897"/>
      <c r="BC4" s="2897"/>
      <c r="BD4" s="2897"/>
      <c r="BE4" s="2897"/>
      <c r="BF4" s="2897"/>
      <c r="BG4" s="2897"/>
      <c r="BH4" s="2897"/>
      <c r="BI4" s="2897"/>
      <c r="BJ4" s="2897"/>
      <c r="BK4" s="2897"/>
      <c r="BL4" s="2897"/>
      <c r="BM4" s="2897"/>
      <c r="BN4" s="2897"/>
      <c r="BO4" s="2897"/>
      <c r="BP4" s="2897"/>
      <c r="BQ4" s="2897"/>
      <c r="BR4" s="2897"/>
      <c r="BS4" s="2897"/>
      <c r="BT4" s="2897"/>
      <c r="BU4" s="2897"/>
      <c r="BV4" s="2897"/>
      <c r="BW4" s="2897"/>
      <c r="BX4" s="2897"/>
      <c r="BY4" s="2897"/>
      <c r="BZ4" s="2897"/>
      <c r="CA4" s="2897"/>
      <c r="CB4" s="2897"/>
      <c r="CC4" s="2897"/>
      <c r="CD4" s="2897"/>
      <c r="CE4" s="2897"/>
      <c r="CF4" s="2897"/>
      <c r="CG4" s="2897"/>
      <c r="CH4" s="2897"/>
      <c r="CI4" s="2897"/>
      <c r="CJ4" s="2897"/>
      <c r="CK4" s="2897"/>
      <c r="CL4" s="2897"/>
      <c r="CM4" s="2897"/>
      <c r="CN4" s="2897"/>
      <c r="CO4" s="2897"/>
      <c r="CP4" s="2897"/>
      <c r="CQ4" s="2897"/>
      <c r="CR4" s="2897"/>
      <c r="CS4" s="2897"/>
      <c r="CT4" s="2897"/>
      <c r="CU4" s="2897"/>
      <c r="CV4" s="2897"/>
      <c r="CW4" s="2897"/>
      <c r="CX4" s="2897"/>
      <c r="CY4" s="2897"/>
      <c r="CZ4" s="2897"/>
      <c r="DA4" s="2897"/>
      <c r="DB4" s="2897"/>
      <c r="DC4" s="2897"/>
      <c r="DD4" s="2897"/>
      <c r="DE4" s="2897"/>
      <c r="DF4" s="2897"/>
      <c r="DG4" s="2897"/>
      <c r="DH4" s="2897"/>
      <c r="DI4" s="2897"/>
      <c r="DJ4" s="2897"/>
      <c r="DK4" s="2897"/>
      <c r="DL4" s="2897"/>
      <c r="DM4" s="2897"/>
      <c r="DN4" s="2897"/>
      <c r="DO4" s="2897"/>
      <c r="DP4" s="2897"/>
      <c r="DQ4" s="2897"/>
      <c r="DR4" s="2897"/>
      <c r="DS4" s="2897"/>
      <c r="DT4" s="2897"/>
      <c r="DU4" s="2897"/>
      <c r="DV4" s="2897"/>
      <c r="DW4" s="2897"/>
      <c r="DX4" s="2897"/>
      <c r="DY4" s="2897"/>
      <c r="DZ4" s="2897"/>
      <c r="EA4" s="2897"/>
      <c r="EB4" s="2897"/>
      <c r="EC4" s="2897"/>
      <c r="ED4" s="2897"/>
      <c r="EE4" s="2897"/>
      <c r="EF4" s="2897"/>
      <c r="EG4" s="2897"/>
      <c r="EH4" s="2897"/>
      <c r="EI4" s="2897"/>
      <c r="EJ4" s="2897"/>
      <c r="EK4" s="2897"/>
      <c r="EL4" s="2897"/>
      <c r="EM4" s="2897"/>
      <c r="EN4" s="2897"/>
      <c r="EO4" s="2897"/>
      <c r="EP4" s="2897"/>
      <c r="EQ4" s="2897"/>
      <c r="ER4" s="2897"/>
      <c r="ES4" s="2897"/>
      <c r="ET4" s="2897"/>
      <c r="EU4" s="2897"/>
      <c r="EV4" s="2897"/>
      <c r="EW4" s="2897"/>
      <c r="EX4" s="2897"/>
      <c r="EY4" s="2897"/>
      <c r="EZ4" s="2897"/>
      <c r="FA4" s="2897"/>
      <c r="FB4" s="2897"/>
      <c r="FC4" s="2897"/>
      <c r="FD4" s="2897"/>
    </row>
    <row r="5" spans="1:162" s="210" customFormat="1" ht="9.75" customHeight="1" thickBot="1">
      <c r="A5" s="720"/>
      <c r="FD5" s="211"/>
    </row>
    <row r="6" spans="1:162" s="212" customFormat="1" ht="14.25" customHeight="1">
      <c r="A6" s="738"/>
      <c r="C6" s="2898" t="s">
        <v>26</v>
      </c>
      <c r="D6" s="2899"/>
      <c r="E6" s="2899"/>
      <c r="F6" s="2899"/>
      <c r="G6" s="2899"/>
      <c r="H6" s="2899"/>
      <c r="I6" s="2899"/>
      <c r="J6" s="2899"/>
      <c r="K6" s="2899"/>
      <c r="L6" s="2899"/>
      <c r="M6" s="2899"/>
      <c r="N6" s="2899"/>
      <c r="O6" s="2899"/>
      <c r="P6" s="2899"/>
      <c r="Q6" s="2899"/>
      <c r="R6" s="2899"/>
      <c r="S6" s="2899"/>
      <c r="T6" s="2899"/>
      <c r="U6" s="2899"/>
      <c r="V6" s="2899"/>
      <c r="W6" s="2899"/>
      <c r="X6" s="2899"/>
      <c r="Y6" s="2904" t="s">
        <v>10</v>
      </c>
      <c r="Z6" s="2899"/>
      <c r="AA6" s="2899"/>
      <c r="AB6" s="2899"/>
      <c r="AC6" s="2905"/>
      <c r="AD6" s="2898" t="s">
        <v>27</v>
      </c>
      <c r="AE6" s="2899"/>
      <c r="AF6" s="2899"/>
      <c r="AG6" s="2899"/>
      <c r="AH6" s="2899"/>
      <c r="AI6" s="2899"/>
      <c r="AJ6" s="2899"/>
      <c r="AK6" s="2899"/>
      <c r="AL6" s="2899"/>
      <c r="AM6" s="2899"/>
      <c r="AN6" s="2899"/>
      <c r="AO6" s="2899"/>
      <c r="AP6" s="2905"/>
      <c r="AQ6" s="2898" t="s">
        <v>28</v>
      </c>
      <c r="AR6" s="2899"/>
      <c r="AS6" s="2899"/>
      <c r="AT6" s="2899"/>
      <c r="AU6" s="2899"/>
      <c r="AV6" s="2899"/>
      <c r="AW6" s="2899"/>
      <c r="AX6" s="2899"/>
      <c r="AY6" s="2899"/>
      <c r="AZ6" s="2899"/>
      <c r="BA6" s="2899"/>
      <c r="BB6" s="2899"/>
      <c r="BC6" s="2899"/>
      <c r="BD6" s="2899"/>
      <c r="BE6" s="2899"/>
      <c r="BF6" s="2899"/>
      <c r="BG6" s="2899"/>
      <c r="BH6" s="2899"/>
      <c r="BI6" s="2899"/>
      <c r="BJ6" s="2899"/>
      <c r="BK6" s="2899"/>
      <c r="BL6" s="2899"/>
      <c r="BM6" s="2899"/>
      <c r="BN6" s="2899"/>
      <c r="BO6" s="2910"/>
      <c r="BP6" s="2911" t="s">
        <v>3</v>
      </c>
      <c r="BQ6" s="2912"/>
      <c r="BR6" s="2912"/>
      <c r="BS6" s="2912"/>
      <c r="BT6" s="2912"/>
      <c r="BU6" s="2912"/>
      <c r="BV6" s="2912"/>
      <c r="BW6" s="2912"/>
      <c r="BX6" s="2912"/>
      <c r="BY6" s="2912"/>
      <c r="BZ6" s="2912"/>
      <c r="CA6" s="2912"/>
      <c r="CB6" s="2912"/>
      <c r="CC6" s="2912"/>
      <c r="CD6" s="2912"/>
      <c r="CE6" s="2912"/>
      <c r="CF6" s="2912"/>
      <c r="CG6" s="2912"/>
      <c r="CH6" s="2912"/>
      <c r="CI6" s="2912"/>
      <c r="CJ6" s="2912"/>
      <c r="CK6" s="2912"/>
      <c r="CL6" s="2912"/>
      <c r="CM6" s="2912"/>
      <c r="CN6" s="2912"/>
      <c r="CO6" s="2912"/>
      <c r="CP6" s="2912"/>
      <c r="CQ6" s="2912"/>
      <c r="CR6" s="2912"/>
      <c r="CS6" s="2912"/>
      <c r="CT6" s="2912"/>
      <c r="CU6" s="2912"/>
      <c r="CV6" s="2912"/>
      <c r="CW6" s="2912"/>
      <c r="CX6" s="2912"/>
      <c r="CY6" s="2912"/>
      <c r="CZ6" s="2912"/>
      <c r="DA6" s="2912"/>
      <c r="DB6" s="2912"/>
      <c r="DC6" s="2912"/>
      <c r="DD6" s="2912"/>
      <c r="DE6" s="2912"/>
      <c r="DF6" s="2912"/>
      <c r="DG6" s="2912"/>
      <c r="DH6" s="2912"/>
      <c r="DI6" s="2912"/>
      <c r="DJ6" s="2912"/>
      <c r="DK6" s="2912"/>
      <c r="DL6" s="2912"/>
      <c r="DM6" s="2912"/>
      <c r="DN6" s="2912"/>
      <c r="DO6" s="2912"/>
      <c r="DP6" s="2912"/>
      <c r="DQ6" s="2912"/>
      <c r="DR6" s="2912"/>
      <c r="DS6" s="2912"/>
      <c r="DT6" s="2912"/>
      <c r="DU6" s="2912"/>
      <c r="DV6" s="2912"/>
      <c r="DW6" s="2912"/>
      <c r="DX6" s="2912"/>
      <c r="DY6" s="2912"/>
      <c r="DZ6" s="2912"/>
      <c r="EA6" s="2912"/>
      <c r="EB6" s="2912"/>
      <c r="EC6" s="2912"/>
      <c r="ED6" s="2912"/>
      <c r="EE6" s="2912"/>
      <c r="EF6" s="2904" t="s">
        <v>29</v>
      </c>
      <c r="EG6" s="2899"/>
      <c r="EH6" s="2899"/>
      <c r="EI6" s="2899"/>
      <c r="EJ6" s="2899"/>
      <c r="EK6" s="2899"/>
      <c r="EL6" s="2899"/>
      <c r="EM6" s="2899"/>
      <c r="EN6" s="2899"/>
      <c r="EO6" s="2899"/>
      <c r="EP6" s="2899"/>
      <c r="EQ6" s="2899"/>
      <c r="ER6" s="2899"/>
      <c r="ES6" s="2899"/>
      <c r="ET6" s="2899"/>
      <c r="EU6" s="2899"/>
      <c r="EV6" s="2899"/>
      <c r="EW6" s="2899"/>
      <c r="EX6" s="2899"/>
      <c r="EY6" s="2899"/>
      <c r="EZ6" s="2899"/>
      <c r="FA6" s="2899"/>
      <c r="FB6" s="2899"/>
      <c r="FC6" s="2899"/>
      <c r="FD6" s="2905"/>
      <c r="FF6" s="809" t="s">
        <v>1344</v>
      </c>
    </row>
    <row r="7" spans="1:162" s="212" customFormat="1" ht="14.25" customHeight="1">
      <c r="A7" s="738"/>
      <c r="C7" s="2900"/>
      <c r="D7" s="2901"/>
      <c r="E7" s="2901"/>
      <c r="F7" s="2901"/>
      <c r="G7" s="2901"/>
      <c r="H7" s="2901"/>
      <c r="I7" s="2901"/>
      <c r="J7" s="2901"/>
      <c r="K7" s="2901"/>
      <c r="L7" s="2901"/>
      <c r="M7" s="2901"/>
      <c r="N7" s="2901"/>
      <c r="O7" s="2901"/>
      <c r="P7" s="2901"/>
      <c r="Q7" s="2901"/>
      <c r="R7" s="2901"/>
      <c r="S7" s="2901"/>
      <c r="T7" s="2901"/>
      <c r="U7" s="2901"/>
      <c r="V7" s="2901"/>
      <c r="W7" s="2901"/>
      <c r="X7" s="2901"/>
      <c r="Y7" s="2906"/>
      <c r="Z7" s="2901"/>
      <c r="AA7" s="2901"/>
      <c r="AB7" s="2901"/>
      <c r="AC7" s="2907"/>
      <c r="AD7" s="2900"/>
      <c r="AE7" s="2901"/>
      <c r="AF7" s="2901"/>
      <c r="AG7" s="2901"/>
      <c r="AH7" s="2901"/>
      <c r="AI7" s="2901"/>
      <c r="AJ7" s="2901"/>
      <c r="AK7" s="2901"/>
      <c r="AL7" s="2901"/>
      <c r="AM7" s="2901"/>
      <c r="AN7" s="2901"/>
      <c r="AO7" s="2901"/>
      <c r="AP7" s="2907"/>
      <c r="AQ7" s="2913" t="s">
        <v>1475</v>
      </c>
      <c r="AR7" s="2914"/>
      <c r="AS7" s="2914"/>
      <c r="AT7" s="2914"/>
      <c r="AU7" s="2914"/>
      <c r="AV7" s="2914"/>
      <c r="AW7" s="2914"/>
      <c r="AX7" s="2914"/>
      <c r="AY7" s="2914"/>
      <c r="AZ7" s="2914"/>
      <c r="BA7" s="2914"/>
      <c r="BB7" s="2915"/>
      <c r="BC7" s="2919" t="s">
        <v>180</v>
      </c>
      <c r="BD7" s="2914"/>
      <c r="BE7" s="2914"/>
      <c r="BF7" s="2914"/>
      <c r="BG7" s="2914"/>
      <c r="BH7" s="2914"/>
      <c r="BI7" s="2914"/>
      <c r="BJ7" s="2914"/>
      <c r="BK7" s="2914"/>
      <c r="BL7" s="2914"/>
      <c r="BM7" s="2914"/>
      <c r="BN7" s="2914"/>
      <c r="BO7" s="2915"/>
      <c r="BP7" s="2921" t="s">
        <v>181</v>
      </c>
      <c r="BQ7" s="2922"/>
      <c r="BR7" s="2922"/>
      <c r="BS7" s="2922"/>
      <c r="BT7" s="2922"/>
      <c r="BU7" s="2922"/>
      <c r="BV7" s="2922"/>
      <c r="BW7" s="2922"/>
      <c r="BX7" s="2922"/>
      <c r="BY7" s="2922"/>
      <c r="BZ7" s="2922"/>
      <c r="CA7" s="2922"/>
      <c r="CB7" s="2922"/>
      <c r="CC7" s="2923"/>
      <c r="CD7" s="2923"/>
      <c r="CE7" s="2923"/>
      <c r="CF7" s="2923"/>
      <c r="CG7" s="2923"/>
      <c r="CH7" s="2923"/>
      <c r="CI7" s="2923"/>
      <c r="CJ7" s="2923"/>
      <c r="CK7" s="2923"/>
      <c r="CL7" s="2923"/>
      <c r="CM7" s="2923"/>
      <c r="CN7" s="2923"/>
      <c r="CO7" s="2923"/>
      <c r="CP7" s="2923"/>
      <c r="CQ7" s="2924"/>
      <c r="CR7" s="2935" t="s">
        <v>182</v>
      </c>
      <c r="CS7" s="2936"/>
      <c r="CT7" s="2936"/>
      <c r="CU7" s="2936"/>
      <c r="CV7" s="2936"/>
      <c r="CW7" s="2936"/>
      <c r="CX7" s="2936"/>
      <c r="CY7" s="2936"/>
      <c r="CZ7" s="2936"/>
      <c r="DA7" s="2936"/>
      <c r="DB7" s="2936"/>
      <c r="DC7" s="2936"/>
      <c r="DD7" s="2936"/>
      <c r="DE7" s="2936"/>
      <c r="DF7" s="2936"/>
      <c r="DG7" s="2936"/>
      <c r="DH7" s="2936"/>
      <c r="DI7" s="2936"/>
      <c r="DJ7" s="2936"/>
      <c r="DK7" s="2936"/>
      <c r="DL7" s="2936"/>
      <c r="DM7" s="2936"/>
      <c r="DN7" s="2936"/>
      <c r="DO7" s="2936"/>
      <c r="DP7" s="2936"/>
      <c r="DQ7" s="2936"/>
      <c r="DR7" s="2936"/>
      <c r="DS7" s="2936"/>
      <c r="DT7" s="2936"/>
      <c r="DU7" s="2936"/>
      <c r="DV7" s="2936"/>
      <c r="DW7" s="2936"/>
      <c r="DX7" s="2936"/>
      <c r="DY7" s="2936"/>
      <c r="DZ7" s="2936"/>
      <c r="EA7" s="2936"/>
      <c r="EB7" s="2936"/>
      <c r="EC7" s="2936"/>
      <c r="ED7" s="2936"/>
      <c r="EE7" s="2937"/>
      <c r="EF7" s="2919" t="s">
        <v>1475</v>
      </c>
      <c r="EG7" s="2914"/>
      <c r="EH7" s="2914"/>
      <c r="EI7" s="2914"/>
      <c r="EJ7" s="2914"/>
      <c r="EK7" s="2914"/>
      <c r="EL7" s="2914"/>
      <c r="EM7" s="2914"/>
      <c r="EN7" s="2914"/>
      <c r="EO7" s="2914"/>
      <c r="EP7" s="2914"/>
      <c r="EQ7" s="2915"/>
      <c r="ER7" s="2919" t="s">
        <v>180</v>
      </c>
      <c r="ES7" s="2914"/>
      <c r="ET7" s="2914"/>
      <c r="EU7" s="2914"/>
      <c r="EV7" s="2914"/>
      <c r="EW7" s="2914"/>
      <c r="EX7" s="2914"/>
      <c r="EY7" s="2914"/>
      <c r="EZ7" s="2914"/>
      <c r="FA7" s="2914"/>
      <c r="FB7" s="2914"/>
      <c r="FC7" s="2914"/>
      <c r="FD7" s="2987"/>
      <c r="FF7" s="819" t="s">
        <v>29</v>
      </c>
    </row>
    <row r="8" spans="1:162" s="212" customFormat="1" ht="67.5" customHeight="1">
      <c r="A8" s="738"/>
      <c r="C8" s="2902"/>
      <c r="D8" s="2903"/>
      <c r="E8" s="2903"/>
      <c r="F8" s="2903"/>
      <c r="G8" s="2903"/>
      <c r="H8" s="2903"/>
      <c r="I8" s="2903"/>
      <c r="J8" s="2903"/>
      <c r="K8" s="2903"/>
      <c r="L8" s="2903"/>
      <c r="M8" s="2903"/>
      <c r="N8" s="2903"/>
      <c r="O8" s="2903"/>
      <c r="P8" s="2903"/>
      <c r="Q8" s="2903"/>
      <c r="R8" s="2903"/>
      <c r="S8" s="2903"/>
      <c r="T8" s="2903"/>
      <c r="U8" s="2903"/>
      <c r="V8" s="2903"/>
      <c r="W8" s="2903"/>
      <c r="X8" s="2903"/>
      <c r="Y8" s="2908"/>
      <c r="Z8" s="2903"/>
      <c r="AA8" s="2903"/>
      <c r="AB8" s="2903"/>
      <c r="AC8" s="2909"/>
      <c r="AD8" s="2902"/>
      <c r="AE8" s="2903"/>
      <c r="AF8" s="2903"/>
      <c r="AG8" s="2903"/>
      <c r="AH8" s="2903"/>
      <c r="AI8" s="2903"/>
      <c r="AJ8" s="2903"/>
      <c r="AK8" s="2903"/>
      <c r="AL8" s="2903"/>
      <c r="AM8" s="2903"/>
      <c r="AN8" s="2903"/>
      <c r="AO8" s="2903"/>
      <c r="AP8" s="2909"/>
      <c r="AQ8" s="2916"/>
      <c r="AR8" s="2917"/>
      <c r="AS8" s="2917"/>
      <c r="AT8" s="2917"/>
      <c r="AU8" s="2917"/>
      <c r="AV8" s="2917"/>
      <c r="AW8" s="2917"/>
      <c r="AX8" s="2917"/>
      <c r="AY8" s="2917"/>
      <c r="AZ8" s="2917"/>
      <c r="BA8" s="2917"/>
      <c r="BB8" s="2918"/>
      <c r="BC8" s="2920"/>
      <c r="BD8" s="2917"/>
      <c r="BE8" s="2917"/>
      <c r="BF8" s="2917"/>
      <c r="BG8" s="2917"/>
      <c r="BH8" s="2917"/>
      <c r="BI8" s="2917"/>
      <c r="BJ8" s="2917"/>
      <c r="BK8" s="2917"/>
      <c r="BL8" s="2917"/>
      <c r="BM8" s="2917"/>
      <c r="BN8" s="2917"/>
      <c r="BO8" s="2918"/>
      <c r="BP8" s="2920" t="s">
        <v>184</v>
      </c>
      <c r="BQ8" s="2917"/>
      <c r="BR8" s="2917"/>
      <c r="BS8" s="2917"/>
      <c r="BT8" s="2917"/>
      <c r="BU8" s="2917"/>
      <c r="BV8" s="2917"/>
      <c r="BW8" s="2917"/>
      <c r="BX8" s="2917"/>
      <c r="BY8" s="2917"/>
      <c r="BZ8" s="2917"/>
      <c r="CA8" s="2917"/>
      <c r="CB8" s="2918"/>
      <c r="CC8" s="2925" t="s">
        <v>1484</v>
      </c>
      <c r="CD8" s="2926"/>
      <c r="CE8" s="2926"/>
      <c r="CF8" s="2926"/>
      <c r="CG8" s="2926"/>
      <c r="CH8" s="2926"/>
      <c r="CI8" s="2926"/>
      <c r="CJ8" s="2926"/>
      <c r="CK8" s="2926"/>
      <c r="CL8" s="2926"/>
      <c r="CM8" s="2926"/>
      <c r="CN8" s="2927"/>
      <c r="CO8" s="2925" t="s">
        <v>1496</v>
      </c>
      <c r="CP8" s="2926"/>
      <c r="CQ8" s="2927"/>
      <c r="CR8" s="2917" t="s">
        <v>186</v>
      </c>
      <c r="CS8" s="2917"/>
      <c r="CT8" s="2917"/>
      <c r="CU8" s="2917"/>
      <c r="CV8" s="2917"/>
      <c r="CW8" s="2917"/>
      <c r="CX8" s="2917"/>
      <c r="CY8" s="2917"/>
      <c r="CZ8" s="2917"/>
      <c r="DA8" s="2917"/>
      <c r="DB8" s="2917"/>
      <c r="DC8" s="2918"/>
      <c r="DD8" s="2925" t="s">
        <v>1497</v>
      </c>
      <c r="DE8" s="2926"/>
      <c r="DF8" s="2927"/>
      <c r="DG8" s="2925" t="s">
        <v>187</v>
      </c>
      <c r="DH8" s="2926"/>
      <c r="DI8" s="2926"/>
      <c r="DJ8" s="2926"/>
      <c r="DK8" s="2926"/>
      <c r="DL8" s="2926"/>
      <c r="DM8" s="2926"/>
      <c r="DN8" s="2926"/>
      <c r="DO8" s="2926"/>
      <c r="DP8" s="2926"/>
      <c r="DQ8" s="2926"/>
      <c r="DR8" s="2926"/>
      <c r="DS8" s="2927"/>
      <c r="DT8" s="2925" t="s">
        <v>1474</v>
      </c>
      <c r="DU8" s="2926"/>
      <c r="DV8" s="2926"/>
      <c r="DW8" s="2926"/>
      <c r="DX8" s="2926"/>
      <c r="DY8" s="2926"/>
      <c r="DZ8" s="2926"/>
      <c r="EA8" s="2926"/>
      <c r="EB8" s="2926"/>
      <c r="EC8" s="2926"/>
      <c r="ED8" s="2926"/>
      <c r="EE8" s="2927"/>
      <c r="EF8" s="2920"/>
      <c r="EG8" s="2917"/>
      <c r="EH8" s="2917"/>
      <c r="EI8" s="2917"/>
      <c r="EJ8" s="2917"/>
      <c r="EK8" s="2917"/>
      <c r="EL8" s="2917"/>
      <c r="EM8" s="2917"/>
      <c r="EN8" s="2917"/>
      <c r="EO8" s="2917"/>
      <c r="EP8" s="2917"/>
      <c r="EQ8" s="2918"/>
      <c r="ER8" s="2920"/>
      <c r="ES8" s="2917"/>
      <c r="ET8" s="2917"/>
      <c r="EU8" s="2917"/>
      <c r="EV8" s="2917"/>
      <c r="EW8" s="2917"/>
      <c r="EX8" s="2917"/>
      <c r="EY8" s="2917"/>
      <c r="EZ8" s="2917"/>
      <c r="FA8" s="2917"/>
      <c r="FB8" s="2917"/>
      <c r="FC8" s="2917"/>
      <c r="FD8" s="2988"/>
      <c r="FF8" s="213" t="s">
        <v>1347</v>
      </c>
    </row>
    <row r="9" spans="1:162" s="812" customFormat="1" ht="12.75">
      <c r="A9" s="932" t="s">
        <v>1373</v>
      </c>
      <c r="C9" s="2928">
        <v>1</v>
      </c>
      <c r="D9" s="2929"/>
      <c r="E9" s="2929"/>
      <c r="F9" s="2929"/>
      <c r="G9" s="2929"/>
      <c r="H9" s="2929"/>
      <c r="I9" s="2929"/>
      <c r="J9" s="2929"/>
      <c r="K9" s="2929"/>
      <c r="L9" s="2929"/>
      <c r="M9" s="2929"/>
      <c r="N9" s="2929"/>
      <c r="O9" s="2929"/>
      <c r="P9" s="2929"/>
      <c r="Q9" s="2929"/>
      <c r="R9" s="2929"/>
      <c r="S9" s="2929"/>
      <c r="T9" s="2929"/>
      <c r="U9" s="2929"/>
      <c r="V9" s="2929"/>
      <c r="W9" s="2929"/>
      <c r="X9" s="2929"/>
      <c r="Y9" s="2930">
        <v>2</v>
      </c>
      <c r="Z9" s="2931"/>
      <c r="AA9" s="2931"/>
      <c r="AB9" s="2931"/>
      <c r="AC9" s="2932"/>
      <c r="AD9" s="2933">
        <v>3</v>
      </c>
      <c r="AE9" s="2931"/>
      <c r="AF9" s="2931"/>
      <c r="AG9" s="2931"/>
      <c r="AH9" s="2931"/>
      <c r="AI9" s="2931"/>
      <c r="AJ9" s="2931"/>
      <c r="AK9" s="2931"/>
      <c r="AL9" s="2931"/>
      <c r="AM9" s="2931"/>
      <c r="AN9" s="2931"/>
      <c r="AO9" s="2931"/>
      <c r="AP9" s="2932"/>
      <c r="AQ9" s="2933">
        <v>4</v>
      </c>
      <c r="AR9" s="2931"/>
      <c r="AS9" s="2931"/>
      <c r="AT9" s="2931"/>
      <c r="AU9" s="2931"/>
      <c r="AV9" s="2931"/>
      <c r="AW9" s="2931"/>
      <c r="AX9" s="2931"/>
      <c r="AY9" s="2931"/>
      <c r="AZ9" s="2931"/>
      <c r="BA9" s="2931"/>
      <c r="BB9" s="2934"/>
      <c r="BC9" s="2930">
        <v>5</v>
      </c>
      <c r="BD9" s="2931"/>
      <c r="BE9" s="2931"/>
      <c r="BF9" s="2931"/>
      <c r="BG9" s="2931"/>
      <c r="BH9" s="2931"/>
      <c r="BI9" s="2931"/>
      <c r="BJ9" s="2931"/>
      <c r="BK9" s="2931"/>
      <c r="BL9" s="2931"/>
      <c r="BM9" s="2931"/>
      <c r="BN9" s="2931"/>
      <c r="BO9" s="2934"/>
      <c r="BP9" s="2930">
        <v>6</v>
      </c>
      <c r="BQ9" s="2931"/>
      <c r="BR9" s="2931"/>
      <c r="BS9" s="2931"/>
      <c r="BT9" s="2931"/>
      <c r="BU9" s="2931"/>
      <c r="BV9" s="2931"/>
      <c r="BW9" s="2931"/>
      <c r="BX9" s="2931"/>
      <c r="BY9" s="2931"/>
      <c r="BZ9" s="2931"/>
      <c r="CA9" s="2931"/>
      <c r="CB9" s="2934"/>
      <c r="CC9" s="2930">
        <v>7</v>
      </c>
      <c r="CD9" s="2931"/>
      <c r="CE9" s="2931"/>
      <c r="CF9" s="2931"/>
      <c r="CG9" s="2931"/>
      <c r="CH9" s="2931"/>
      <c r="CI9" s="2931"/>
      <c r="CJ9" s="2931"/>
      <c r="CK9" s="2931"/>
      <c r="CL9" s="2931"/>
      <c r="CM9" s="2931"/>
      <c r="CN9" s="2934"/>
      <c r="CO9" s="2930">
        <v>8</v>
      </c>
      <c r="CP9" s="2938"/>
      <c r="CQ9" s="2939"/>
      <c r="CR9" s="2931">
        <v>9</v>
      </c>
      <c r="CS9" s="2931"/>
      <c r="CT9" s="2931"/>
      <c r="CU9" s="2931"/>
      <c r="CV9" s="2931"/>
      <c r="CW9" s="2931"/>
      <c r="CX9" s="2931"/>
      <c r="CY9" s="2931"/>
      <c r="CZ9" s="2931"/>
      <c r="DA9" s="2931"/>
      <c r="DB9" s="2931"/>
      <c r="DC9" s="2934"/>
      <c r="DD9" s="2930">
        <v>10</v>
      </c>
      <c r="DE9" s="2931"/>
      <c r="DF9" s="2934"/>
      <c r="DG9" s="2930">
        <v>11</v>
      </c>
      <c r="DH9" s="2931"/>
      <c r="DI9" s="2931"/>
      <c r="DJ9" s="2931"/>
      <c r="DK9" s="2931"/>
      <c r="DL9" s="2931"/>
      <c r="DM9" s="2931"/>
      <c r="DN9" s="2931"/>
      <c r="DO9" s="2931"/>
      <c r="DP9" s="2931"/>
      <c r="DQ9" s="2931"/>
      <c r="DR9" s="2931"/>
      <c r="DS9" s="2934"/>
      <c r="DT9" s="2930">
        <v>12</v>
      </c>
      <c r="DU9" s="2931"/>
      <c r="DV9" s="2931"/>
      <c r="DW9" s="2931"/>
      <c r="DX9" s="2931"/>
      <c r="DY9" s="2931"/>
      <c r="DZ9" s="2931"/>
      <c r="EA9" s="2931"/>
      <c r="EB9" s="2931"/>
      <c r="EC9" s="2931"/>
      <c r="ED9" s="2931"/>
      <c r="EE9" s="2934"/>
      <c r="EF9" s="2930">
        <v>13</v>
      </c>
      <c r="EG9" s="2931"/>
      <c r="EH9" s="2931"/>
      <c r="EI9" s="2931"/>
      <c r="EJ9" s="2931"/>
      <c r="EK9" s="2931"/>
      <c r="EL9" s="2931"/>
      <c r="EM9" s="2931"/>
      <c r="EN9" s="2931"/>
      <c r="EO9" s="2931"/>
      <c r="EP9" s="2931"/>
      <c r="EQ9" s="2934"/>
      <c r="ER9" s="2930">
        <v>14</v>
      </c>
      <c r="ES9" s="2931"/>
      <c r="ET9" s="2931"/>
      <c r="EU9" s="2931"/>
      <c r="EV9" s="2931"/>
      <c r="EW9" s="2931"/>
      <c r="EX9" s="2931"/>
      <c r="EY9" s="2931"/>
      <c r="EZ9" s="2931"/>
      <c r="FA9" s="2931"/>
      <c r="FB9" s="2931"/>
      <c r="FC9" s="2931"/>
      <c r="FD9" s="2932"/>
    </row>
    <row r="10" spans="1:162" ht="18" customHeight="1">
      <c r="C10" s="182"/>
      <c r="D10" s="2955" t="s">
        <v>1470</v>
      </c>
      <c r="E10" s="2966"/>
      <c r="F10" s="2966"/>
      <c r="G10" s="2966"/>
      <c r="H10" s="2966"/>
      <c r="I10" s="2966"/>
      <c r="J10" s="2966"/>
      <c r="K10" s="2966"/>
      <c r="L10" s="2966"/>
      <c r="M10" s="2966"/>
      <c r="N10" s="2966"/>
      <c r="O10" s="2966"/>
      <c r="P10" s="2966"/>
      <c r="Q10" s="2966"/>
      <c r="R10" s="2966"/>
      <c r="S10" s="2966"/>
      <c r="T10" s="2966"/>
      <c r="U10" s="2966"/>
      <c r="V10" s="2966"/>
      <c r="W10" s="2966"/>
      <c r="X10" s="2967"/>
      <c r="Y10" s="2930">
        <v>5291</v>
      </c>
      <c r="Z10" s="2931"/>
      <c r="AA10" s="2931"/>
      <c r="AB10" s="2931"/>
      <c r="AC10" s="2932"/>
      <c r="AD10" s="180"/>
      <c r="AE10" s="811"/>
      <c r="AF10" s="811"/>
      <c r="AG10" s="811"/>
      <c r="AH10" s="811"/>
      <c r="AI10" s="810" t="s">
        <v>37</v>
      </c>
      <c r="AJ10" s="2825" t="s">
        <v>1350</v>
      </c>
      <c r="AK10" s="2825"/>
      <c r="AL10" s="2825"/>
      <c r="AM10" s="813" t="s">
        <v>38</v>
      </c>
      <c r="AN10" s="813"/>
      <c r="AO10" s="2844" t="s">
        <v>435</v>
      </c>
      <c r="AP10" s="2945"/>
      <c r="AQ10" s="2357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58"/>
      <c r="BC10" s="2083" t="s">
        <v>39</v>
      </c>
      <c r="BD10" s="2083"/>
      <c r="BE10" s="2084">
        <f>BE13+BE17+BE15</f>
        <v>0</v>
      </c>
      <c r="BF10" s="2084"/>
      <c r="BG10" s="2084"/>
      <c r="BH10" s="2084"/>
      <c r="BI10" s="2084"/>
      <c r="BJ10" s="2084"/>
      <c r="BK10" s="2084"/>
      <c r="BL10" s="2084"/>
      <c r="BM10" s="2084"/>
      <c r="BN10" s="2087" t="s">
        <v>40</v>
      </c>
      <c r="BO10" s="2087"/>
      <c r="BP10" s="2942">
        <f>BP13+BP17+BP15</f>
        <v>42099</v>
      </c>
      <c r="BQ10" s="2942"/>
      <c r="BR10" s="2942"/>
      <c r="BS10" s="2942"/>
      <c r="BT10" s="2942"/>
      <c r="BU10" s="2942"/>
      <c r="BV10" s="2942"/>
      <c r="BW10" s="2942"/>
      <c r="BX10" s="2942"/>
      <c r="BY10" s="2942"/>
      <c r="BZ10" s="2942"/>
      <c r="CA10" s="2942"/>
      <c r="CB10" s="2942"/>
      <c r="CC10" s="2970">
        <f>CC13+CC15+CC17</f>
        <v>0</v>
      </c>
      <c r="CD10" s="2971"/>
      <c r="CE10" s="2971"/>
      <c r="CF10" s="2971"/>
      <c r="CG10" s="2971"/>
      <c r="CH10" s="2971"/>
      <c r="CI10" s="2971"/>
      <c r="CJ10" s="2971"/>
      <c r="CK10" s="2971"/>
      <c r="CL10" s="2971"/>
      <c r="CM10" s="2971"/>
      <c r="CN10" s="2972"/>
      <c r="CO10" s="903" t="s">
        <v>39</v>
      </c>
      <c r="CP10" s="902">
        <f>CP13+CP15+CP17</f>
        <v>2746</v>
      </c>
      <c r="CQ10" s="904" t="s">
        <v>40</v>
      </c>
      <c r="CR10" s="2083" t="s">
        <v>39</v>
      </c>
      <c r="CS10" s="2083"/>
      <c r="CT10" s="2084">
        <f>CT13+CT17+CT15</f>
        <v>31681</v>
      </c>
      <c r="CU10" s="2084"/>
      <c r="CV10" s="2084"/>
      <c r="CW10" s="2084"/>
      <c r="CX10" s="2084"/>
      <c r="CY10" s="2084"/>
      <c r="CZ10" s="2084"/>
      <c r="DA10" s="2084"/>
      <c r="DB10" s="2087" t="s">
        <v>40</v>
      </c>
      <c r="DC10" s="2087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83"/>
      <c r="DI10" s="2084">
        <f>DI13+DI17+DI15</f>
        <v>3091</v>
      </c>
      <c r="DJ10" s="2084"/>
      <c r="DK10" s="2084"/>
      <c r="DL10" s="2084"/>
      <c r="DM10" s="2084"/>
      <c r="DN10" s="2084"/>
      <c r="DO10" s="2084"/>
      <c r="DP10" s="2084"/>
      <c r="DQ10" s="2084"/>
      <c r="DR10" s="2087" t="s">
        <v>40</v>
      </c>
      <c r="DS10" s="2793"/>
      <c r="DT10" s="2799"/>
      <c r="DU10" s="2083"/>
      <c r="DV10" s="2084">
        <f>DV13+DV17+DV15</f>
        <v>0</v>
      </c>
      <c r="DW10" s="2084"/>
      <c r="DX10" s="2084"/>
      <c r="DY10" s="2084"/>
      <c r="DZ10" s="2084"/>
      <c r="EA10" s="2084"/>
      <c r="EB10" s="2084"/>
      <c r="EC10" s="2084"/>
      <c r="ED10" s="2084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58"/>
      <c r="ER10" s="2083" t="s">
        <v>39</v>
      </c>
      <c r="ES10" s="2083"/>
      <c r="ET10" s="2084">
        <f>ET13+ET17+ET15</f>
        <v>2746</v>
      </c>
      <c r="EU10" s="2084"/>
      <c r="EV10" s="2084"/>
      <c r="EW10" s="2084"/>
      <c r="EX10" s="2084"/>
      <c r="EY10" s="2084"/>
      <c r="EZ10" s="2084"/>
      <c r="FA10" s="2084"/>
      <c r="FB10" s="2084"/>
      <c r="FC10" s="2087" t="s">
        <v>40</v>
      </c>
      <c r="FD10" s="2088"/>
      <c r="FF10" s="159">
        <f>AQ10+BP10+CC10-CT10-DI10-EF10</f>
        <v>0</v>
      </c>
    </row>
    <row r="11" spans="1:162" ht="17.25" customHeight="1">
      <c r="C11" s="182"/>
      <c r="D11" s="2968"/>
      <c r="E11" s="2968"/>
      <c r="F11" s="2968"/>
      <c r="G11" s="2968"/>
      <c r="H11" s="2968"/>
      <c r="I11" s="2968"/>
      <c r="J11" s="2968"/>
      <c r="K11" s="2968"/>
      <c r="L11" s="2968"/>
      <c r="M11" s="2968"/>
      <c r="N11" s="2968"/>
      <c r="O11" s="2968"/>
      <c r="P11" s="2968"/>
      <c r="Q11" s="2968"/>
      <c r="R11" s="2968"/>
      <c r="S11" s="2968"/>
      <c r="T11" s="2968"/>
      <c r="U11" s="2968"/>
      <c r="V11" s="2968"/>
      <c r="W11" s="2968"/>
      <c r="X11" s="2969"/>
      <c r="Y11" s="2837">
        <v>5292</v>
      </c>
      <c r="Z11" s="2838"/>
      <c r="AA11" s="2838"/>
      <c r="AB11" s="2838"/>
      <c r="AC11" s="2951"/>
      <c r="AD11" s="180"/>
      <c r="AE11" s="811"/>
      <c r="AF11" s="811"/>
      <c r="AG11" s="811"/>
      <c r="AH11" s="811"/>
      <c r="AI11" s="810" t="s">
        <v>37</v>
      </c>
      <c r="AJ11" s="2825" t="s">
        <v>1351</v>
      </c>
      <c r="AK11" s="2825"/>
      <c r="AL11" s="2825"/>
      <c r="AM11" s="813" t="s">
        <v>38</v>
      </c>
      <c r="AN11" s="813"/>
      <c r="AO11" s="2844" t="s">
        <v>436</v>
      </c>
      <c r="AP11" s="2945"/>
      <c r="AQ11" s="2357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58"/>
      <c r="BC11" s="2083" t="s">
        <v>39</v>
      </c>
      <c r="BD11" s="2083"/>
      <c r="BE11" s="2084">
        <f>BE14+BE18+BE16</f>
        <v>0</v>
      </c>
      <c r="BF11" s="2084"/>
      <c r="BG11" s="2084"/>
      <c r="BH11" s="2084"/>
      <c r="BI11" s="2084"/>
      <c r="BJ11" s="2084"/>
      <c r="BK11" s="2084"/>
      <c r="BL11" s="2084"/>
      <c r="BM11" s="2084"/>
      <c r="BN11" s="2087" t="s">
        <v>40</v>
      </c>
      <c r="BO11" s="2087"/>
      <c r="BP11" s="2942">
        <f>BP14+BP18+BP16</f>
        <v>34753</v>
      </c>
      <c r="BQ11" s="2942"/>
      <c r="BR11" s="2942"/>
      <c r="BS11" s="2942"/>
      <c r="BT11" s="2942"/>
      <c r="BU11" s="2942"/>
      <c r="BV11" s="2942"/>
      <c r="BW11" s="2942"/>
      <c r="BX11" s="2942"/>
      <c r="BY11" s="2942"/>
      <c r="BZ11" s="2942"/>
      <c r="CA11" s="2942"/>
      <c r="CB11" s="2942"/>
      <c r="CC11" s="2970">
        <f>CC14+CC16+CC18</f>
        <v>0</v>
      </c>
      <c r="CD11" s="2971"/>
      <c r="CE11" s="2971"/>
      <c r="CF11" s="2971"/>
      <c r="CG11" s="2971"/>
      <c r="CH11" s="2971"/>
      <c r="CI11" s="2971"/>
      <c r="CJ11" s="2971"/>
      <c r="CK11" s="2971"/>
      <c r="CL11" s="2971"/>
      <c r="CM11" s="2971"/>
      <c r="CN11" s="2972"/>
      <c r="CO11" s="903" t="s">
        <v>39</v>
      </c>
      <c r="CP11" s="902">
        <f>CP14+CP16+CP18</f>
        <v>0</v>
      </c>
      <c r="CQ11" s="904" t="s">
        <v>40</v>
      </c>
      <c r="CR11" s="2083" t="s">
        <v>39</v>
      </c>
      <c r="CS11" s="2083"/>
      <c r="CT11" s="2084">
        <f>CT14+CT18+CT16</f>
        <v>46662</v>
      </c>
      <c r="CU11" s="2084"/>
      <c r="CV11" s="2084"/>
      <c r="CW11" s="2084"/>
      <c r="CX11" s="2084"/>
      <c r="CY11" s="2084"/>
      <c r="CZ11" s="2084"/>
      <c r="DA11" s="2084"/>
      <c r="DB11" s="2087" t="s">
        <v>40</v>
      </c>
      <c r="DC11" s="2087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83"/>
      <c r="DI11" s="2084">
        <f>DI14+DI18+DI16</f>
        <v>3516</v>
      </c>
      <c r="DJ11" s="2084"/>
      <c r="DK11" s="2084"/>
      <c r="DL11" s="2084"/>
      <c r="DM11" s="2084"/>
      <c r="DN11" s="2084"/>
      <c r="DO11" s="2084"/>
      <c r="DP11" s="2084"/>
      <c r="DQ11" s="2084"/>
      <c r="DR11" s="2087" t="s">
        <v>40</v>
      </c>
      <c r="DS11" s="2793"/>
      <c r="DT11" s="2940"/>
      <c r="DU11" s="2941"/>
      <c r="DV11" s="2162">
        <f>DV14+DV18+DV16</f>
        <v>0</v>
      </c>
      <c r="DW11" s="2162"/>
      <c r="DX11" s="2162"/>
      <c r="DY11" s="2162"/>
      <c r="DZ11" s="2162"/>
      <c r="EA11" s="2162"/>
      <c r="EB11" s="2162"/>
      <c r="EC11" s="2162"/>
      <c r="ED11" s="2162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58"/>
      <c r="ER11" s="2083" t="s">
        <v>39</v>
      </c>
      <c r="ES11" s="2083"/>
      <c r="ET11" s="2084">
        <f>ET14+ET18+ET16</f>
        <v>0</v>
      </c>
      <c r="EU11" s="2084"/>
      <c r="EV11" s="2084"/>
      <c r="EW11" s="2084"/>
      <c r="EX11" s="2084"/>
      <c r="EY11" s="2084"/>
      <c r="EZ11" s="2084"/>
      <c r="FA11" s="2084"/>
      <c r="FB11" s="2084"/>
      <c r="FC11" s="2087" t="s">
        <v>40</v>
      </c>
      <c r="FD11" s="2088"/>
      <c r="FF11" s="159">
        <f>AQ11+BP11+CC11-CT11-DI11-EF11</f>
        <v>0</v>
      </c>
    </row>
    <row r="12" spans="1:162" ht="15.75" customHeight="1">
      <c r="C12" s="184"/>
      <c r="D12" s="2955" t="s">
        <v>17</v>
      </c>
      <c r="E12" s="2955"/>
      <c r="F12" s="2955"/>
      <c r="G12" s="2955"/>
      <c r="H12" s="2955"/>
      <c r="I12" s="2955"/>
      <c r="J12" s="2955"/>
      <c r="K12" s="2955"/>
      <c r="L12" s="2955"/>
      <c r="M12" s="2955"/>
      <c r="N12" s="2955"/>
      <c r="O12" s="2955"/>
      <c r="P12" s="2955"/>
      <c r="Q12" s="2955"/>
      <c r="R12" s="2955"/>
      <c r="S12" s="2955"/>
      <c r="T12" s="2955"/>
      <c r="U12" s="2955"/>
      <c r="V12" s="2955"/>
      <c r="W12" s="2955"/>
      <c r="X12" s="2956"/>
      <c r="Y12" s="2930"/>
      <c r="Z12" s="2931"/>
      <c r="AA12" s="2931"/>
      <c r="AB12" s="2931"/>
      <c r="AC12" s="2932"/>
      <c r="AD12" s="2957"/>
      <c r="AE12" s="2958"/>
      <c r="AF12" s="2958"/>
      <c r="AG12" s="2958"/>
      <c r="AH12" s="2958"/>
      <c r="AI12" s="2958"/>
      <c r="AJ12" s="2958"/>
      <c r="AK12" s="2958"/>
      <c r="AL12" s="2958"/>
      <c r="AM12" s="2958"/>
      <c r="AN12" s="2958"/>
      <c r="AO12" s="2958"/>
      <c r="AP12" s="2959"/>
      <c r="AQ12" s="2960"/>
      <c r="AR12" s="2961"/>
      <c r="AS12" s="2961"/>
      <c r="AT12" s="2961"/>
      <c r="AU12" s="2961"/>
      <c r="AV12" s="2961"/>
      <c r="AW12" s="2961"/>
      <c r="AX12" s="2961"/>
      <c r="AY12" s="2961"/>
      <c r="AZ12" s="2961"/>
      <c r="BA12" s="2961"/>
      <c r="BB12" s="2962"/>
      <c r="BC12" s="923"/>
      <c r="BD12" s="923"/>
      <c r="BE12" s="2963"/>
      <c r="BF12" s="2963"/>
      <c r="BG12" s="2963"/>
      <c r="BH12" s="2963"/>
      <c r="BI12" s="2963"/>
      <c r="BJ12" s="2963"/>
      <c r="BK12" s="2963"/>
      <c r="BL12" s="2963"/>
      <c r="BM12" s="2963"/>
      <c r="BN12" s="917"/>
      <c r="BO12" s="917"/>
      <c r="BP12" s="2964"/>
      <c r="BQ12" s="2961"/>
      <c r="BR12" s="2961"/>
      <c r="BS12" s="2961"/>
      <c r="BT12" s="2961"/>
      <c r="BU12" s="2961"/>
      <c r="BV12" s="2961"/>
      <c r="BW12" s="2961"/>
      <c r="BX12" s="2961"/>
      <c r="BY12" s="2961"/>
      <c r="BZ12" s="2961"/>
      <c r="CA12" s="2961"/>
      <c r="CB12" s="2962"/>
      <c r="CC12" s="2930"/>
      <c r="CD12" s="2931"/>
      <c r="CE12" s="2931"/>
      <c r="CF12" s="2931"/>
      <c r="CG12" s="2931"/>
      <c r="CH12" s="2931"/>
      <c r="CI12" s="2931"/>
      <c r="CJ12" s="2931"/>
      <c r="CK12" s="2931"/>
      <c r="CL12" s="2931"/>
      <c r="CM12" s="2931"/>
      <c r="CN12" s="2934"/>
      <c r="CO12" s="919"/>
      <c r="CP12" s="920"/>
      <c r="CQ12" s="921"/>
      <c r="CR12" s="923"/>
      <c r="CS12" s="923"/>
      <c r="CT12" s="2963"/>
      <c r="CU12" s="2963"/>
      <c r="CV12" s="2963"/>
      <c r="CW12" s="2963"/>
      <c r="CX12" s="2963"/>
      <c r="CY12" s="2963"/>
      <c r="CZ12" s="2963"/>
      <c r="DA12" s="2963"/>
      <c r="DB12" s="917"/>
      <c r="DC12" s="917"/>
      <c r="DD12" s="919"/>
      <c r="DE12" s="917"/>
      <c r="DF12" s="921"/>
      <c r="DG12" s="922"/>
      <c r="DH12" s="923"/>
      <c r="DI12" s="2963"/>
      <c r="DJ12" s="2963"/>
      <c r="DK12" s="2963"/>
      <c r="DL12" s="2963"/>
      <c r="DM12" s="2963"/>
      <c r="DN12" s="2963"/>
      <c r="DO12" s="2963"/>
      <c r="DP12" s="2963"/>
      <c r="DQ12" s="2963"/>
      <c r="DR12" s="917"/>
      <c r="DS12" s="918"/>
      <c r="DT12" s="922"/>
      <c r="DU12" s="923"/>
      <c r="DV12" s="2963"/>
      <c r="DW12" s="2963"/>
      <c r="DX12" s="2963"/>
      <c r="DY12" s="2963"/>
      <c r="DZ12" s="2963"/>
      <c r="EA12" s="2963"/>
      <c r="EB12" s="2963"/>
      <c r="EC12" s="2963"/>
      <c r="ED12" s="2963"/>
      <c r="EE12" s="917"/>
      <c r="EF12" s="2964"/>
      <c r="EG12" s="2961"/>
      <c r="EH12" s="2961"/>
      <c r="EI12" s="2961"/>
      <c r="EJ12" s="2961"/>
      <c r="EK12" s="2961"/>
      <c r="EL12" s="2961"/>
      <c r="EM12" s="2961"/>
      <c r="EN12" s="2961"/>
      <c r="EO12" s="2961"/>
      <c r="EP12" s="2961"/>
      <c r="EQ12" s="2962"/>
      <c r="ER12" s="923"/>
      <c r="ES12" s="923"/>
      <c r="ET12" s="2963"/>
      <c r="EU12" s="2963"/>
      <c r="EV12" s="2963"/>
      <c r="EW12" s="2963"/>
      <c r="EX12" s="2963"/>
      <c r="EY12" s="2963"/>
      <c r="EZ12" s="2963"/>
      <c r="FA12" s="2963"/>
      <c r="FB12" s="2963"/>
      <c r="FC12" s="917"/>
      <c r="FD12" s="470"/>
    </row>
    <row r="13" spans="1:162" ht="12.75" customHeight="1">
      <c r="C13" s="182"/>
      <c r="D13" s="2946" t="s">
        <v>1472</v>
      </c>
      <c r="E13" s="2946"/>
      <c r="F13" s="2946"/>
      <c r="G13" s="2946"/>
      <c r="H13" s="2946"/>
      <c r="I13" s="2946"/>
      <c r="J13" s="2946"/>
      <c r="K13" s="2946"/>
      <c r="L13" s="2946"/>
      <c r="M13" s="2946"/>
      <c r="N13" s="2946"/>
      <c r="O13" s="2946"/>
      <c r="P13" s="2946"/>
      <c r="Q13" s="2946"/>
      <c r="R13" s="2946"/>
      <c r="S13" s="2946"/>
      <c r="T13" s="2946"/>
      <c r="U13" s="2946"/>
      <c r="V13" s="2946"/>
      <c r="W13" s="2946"/>
      <c r="X13" s="2947"/>
      <c r="Y13" s="2930">
        <v>52911</v>
      </c>
      <c r="Z13" s="2931"/>
      <c r="AA13" s="2931"/>
      <c r="AB13" s="2931"/>
      <c r="AC13" s="2932"/>
      <c r="AD13" s="180"/>
      <c r="AE13" s="811"/>
      <c r="AF13" s="811"/>
      <c r="AG13" s="811"/>
      <c r="AH13" s="811"/>
      <c r="AI13" s="810" t="s">
        <v>37</v>
      </c>
      <c r="AJ13" s="2825" t="s">
        <v>1350</v>
      </c>
      <c r="AK13" s="2825"/>
      <c r="AL13" s="2825"/>
      <c r="AM13" s="813" t="s">
        <v>38</v>
      </c>
      <c r="AN13" s="813"/>
      <c r="AO13" s="2844" t="s">
        <v>435</v>
      </c>
      <c r="AP13" s="2945"/>
      <c r="AQ13" s="2357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58"/>
      <c r="BC13" s="2950" t="s">
        <v>39</v>
      </c>
      <c r="BD13" s="2950"/>
      <c r="BE13" s="2084">
        <f>ET14</f>
        <v>0</v>
      </c>
      <c r="BF13" s="2084"/>
      <c r="BG13" s="2084"/>
      <c r="BH13" s="2084"/>
      <c r="BI13" s="2084"/>
      <c r="BJ13" s="2084"/>
      <c r="BK13" s="2084"/>
      <c r="BL13" s="2084"/>
      <c r="BM13" s="2084"/>
      <c r="BN13" s="2087" t="s">
        <v>40</v>
      </c>
      <c r="BO13" s="2087"/>
      <c r="BP13" s="2943">
        <v>29272</v>
      </c>
      <c r="BQ13" s="2943"/>
      <c r="BR13" s="2943"/>
      <c r="BS13" s="2943"/>
      <c r="BT13" s="2943"/>
      <c r="BU13" s="2943"/>
      <c r="BV13" s="2943"/>
      <c r="BW13" s="2943"/>
      <c r="BX13" s="2943"/>
      <c r="BY13" s="2943"/>
      <c r="BZ13" s="2943"/>
      <c r="CA13" s="2943"/>
      <c r="CB13" s="2943"/>
      <c r="CC13" s="2952"/>
      <c r="CD13" s="2953"/>
      <c r="CE13" s="2953"/>
      <c r="CF13" s="2953"/>
      <c r="CG13" s="2953"/>
      <c r="CH13" s="2953"/>
      <c r="CI13" s="2953"/>
      <c r="CJ13" s="2953"/>
      <c r="CK13" s="2953"/>
      <c r="CL13" s="2953"/>
      <c r="CM13" s="2953"/>
      <c r="CN13" s="2954"/>
      <c r="CO13" s="841" t="s">
        <v>39</v>
      </c>
      <c r="CP13" s="933"/>
      <c r="CQ13" s="842" t="s">
        <v>40</v>
      </c>
      <c r="CR13" s="2083" t="s">
        <v>39</v>
      </c>
      <c r="CS13" s="2083"/>
      <c r="CT13" s="2965">
        <v>15021</v>
      </c>
      <c r="CU13" s="2965"/>
      <c r="CV13" s="2965"/>
      <c r="CW13" s="2965"/>
      <c r="CX13" s="2965"/>
      <c r="CY13" s="2965"/>
      <c r="CZ13" s="2965"/>
      <c r="DA13" s="2965"/>
      <c r="DB13" s="2087" t="s">
        <v>40</v>
      </c>
      <c r="DC13" s="2087"/>
      <c r="DD13" s="841" t="s">
        <v>39</v>
      </c>
      <c r="DE13" s="906"/>
      <c r="DF13" s="842" t="s">
        <v>40</v>
      </c>
      <c r="DG13" s="2799" t="s">
        <v>39</v>
      </c>
      <c r="DH13" s="2083"/>
      <c r="DI13" s="1493">
        <v>2707</v>
      </c>
      <c r="DJ13" s="1493"/>
      <c r="DK13" s="1493"/>
      <c r="DL13" s="1493"/>
      <c r="DM13" s="1493"/>
      <c r="DN13" s="1493"/>
      <c r="DO13" s="1493"/>
      <c r="DP13" s="1493"/>
      <c r="DQ13" s="1493"/>
      <c r="DR13" s="2087" t="s">
        <v>40</v>
      </c>
      <c r="DS13" s="2793"/>
      <c r="DT13" s="2799"/>
      <c r="DU13" s="2083"/>
      <c r="DV13" s="1493"/>
      <c r="DW13" s="1493"/>
      <c r="DX13" s="1493"/>
      <c r="DY13" s="1493"/>
      <c r="DZ13" s="1493"/>
      <c r="EA13" s="1493"/>
      <c r="EB13" s="1493"/>
      <c r="EC13" s="1493"/>
      <c r="ED13" s="1493"/>
      <c r="EE13" s="807"/>
      <c r="EF13" s="2942">
        <f>AQ13+BP13+CC13-CT13-DE13-DI13</f>
        <v>30774</v>
      </c>
      <c r="EG13" s="2942"/>
      <c r="EH13" s="2942"/>
      <c r="EI13" s="2942"/>
      <c r="EJ13" s="2942"/>
      <c r="EK13" s="2942"/>
      <c r="EL13" s="2942"/>
      <c r="EM13" s="2942"/>
      <c r="EN13" s="2942"/>
      <c r="EO13" s="2942"/>
      <c r="EP13" s="2942"/>
      <c r="EQ13" s="2942"/>
      <c r="ER13" s="2083" t="s">
        <v>39</v>
      </c>
      <c r="ES13" s="2083"/>
      <c r="ET13" s="2085">
        <f>BE13+CP13-DE13-DV13</f>
        <v>0</v>
      </c>
      <c r="EU13" s="2085"/>
      <c r="EV13" s="2085"/>
      <c r="EW13" s="2085"/>
      <c r="EX13" s="2085"/>
      <c r="EY13" s="2085"/>
      <c r="EZ13" s="2085"/>
      <c r="FA13" s="2085"/>
      <c r="FB13" s="2085"/>
      <c r="FC13" s="2087" t="s">
        <v>40</v>
      </c>
      <c r="FD13" s="2088"/>
    </row>
    <row r="14" spans="1:162" ht="12.75">
      <c r="C14" s="184"/>
      <c r="D14" s="2948"/>
      <c r="E14" s="2948"/>
      <c r="F14" s="2948"/>
      <c r="G14" s="2948"/>
      <c r="H14" s="2948"/>
      <c r="I14" s="2948"/>
      <c r="J14" s="2948"/>
      <c r="K14" s="2948"/>
      <c r="L14" s="2948"/>
      <c r="M14" s="2948"/>
      <c r="N14" s="2948"/>
      <c r="O14" s="2948"/>
      <c r="P14" s="2948"/>
      <c r="Q14" s="2948"/>
      <c r="R14" s="2948"/>
      <c r="S14" s="2948"/>
      <c r="T14" s="2948"/>
      <c r="U14" s="2948"/>
      <c r="V14" s="2948"/>
      <c r="W14" s="2948"/>
      <c r="X14" s="2949"/>
      <c r="Y14" s="2837">
        <v>52921</v>
      </c>
      <c r="Z14" s="2838"/>
      <c r="AA14" s="2838"/>
      <c r="AB14" s="2838"/>
      <c r="AC14" s="2951"/>
      <c r="AD14" s="180"/>
      <c r="AE14" s="811"/>
      <c r="AF14" s="811"/>
      <c r="AG14" s="811"/>
      <c r="AH14" s="811"/>
      <c r="AI14" s="810" t="s">
        <v>37</v>
      </c>
      <c r="AJ14" s="2825" t="s">
        <v>1351</v>
      </c>
      <c r="AK14" s="2825"/>
      <c r="AL14" s="2825"/>
      <c r="AM14" s="813" t="s">
        <v>38</v>
      </c>
      <c r="AN14" s="813"/>
      <c r="AO14" s="2844" t="s">
        <v>436</v>
      </c>
      <c r="AP14" s="2945"/>
      <c r="AQ14" s="2856">
        <v>23816</v>
      </c>
      <c r="AR14" s="2803"/>
      <c r="AS14" s="2803"/>
      <c r="AT14" s="2803"/>
      <c r="AU14" s="2803"/>
      <c r="AV14" s="2803"/>
      <c r="AW14" s="2803"/>
      <c r="AX14" s="2803"/>
      <c r="AY14" s="2803"/>
      <c r="AZ14" s="2803"/>
      <c r="BA14" s="2803"/>
      <c r="BB14" s="2804"/>
      <c r="BC14" s="2083" t="s">
        <v>39</v>
      </c>
      <c r="BD14" s="2083"/>
      <c r="BE14" s="1493"/>
      <c r="BF14" s="1493"/>
      <c r="BG14" s="1493"/>
      <c r="BH14" s="1493"/>
      <c r="BI14" s="1493"/>
      <c r="BJ14" s="1493"/>
      <c r="BK14" s="1493"/>
      <c r="BL14" s="1493"/>
      <c r="BM14" s="1493"/>
      <c r="BN14" s="2087" t="s">
        <v>40</v>
      </c>
      <c r="BO14" s="2087"/>
      <c r="BP14" s="2943">
        <v>18085</v>
      </c>
      <c r="BQ14" s="2943"/>
      <c r="BR14" s="2943"/>
      <c r="BS14" s="2943"/>
      <c r="BT14" s="2943"/>
      <c r="BU14" s="2943"/>
      <c r="BV14" s="2943"/>
      <c r="BW14" s="2943"/>
      <c r="BX14" s="2943"/>
      <c r="BY14" s="2943"/>
      <c r="BZ14" s="2943"/>
      <c r="CA14" s="2943"/>
      <c r="CB14" s="2943"/>
      <c r="CC14" s="2952"/>
      <c r="CD14" s="2953"/>
      <c r="CE14" s="2953"/>
      <c r="CF14" s="2953"/>
      <c r="CG14" s="2953"/>
      <c r="CH14" s="2953"/>
      <c r="CI14" s="2953"/>
      <c r="CJ14" s="2953"/>
      <c r="CK14" s="2953"/>
      <c r="CL14" s="2953"/>
      <c r="CM14" s="2953"/>
      <c r="CN14" s="2954"/>
      <c r="CO14" s="841" t="s">
        <v>39</v>
      </c>
      <c r="CP14" s="933"/>
      <c r="CQ14" s="842" t="s">
        <v>40</v>
      </c>
      <c r="CR14" s="2083" t="s">
        <v>39</v>
      </c>
      <c r="CS14" s="2083"/>
      <c r="CT14" s="2944">
        <v>19581</v>
      </c>
      <c r="CU14" s="2944"/>
      <c r="CV14" s="2944"/>
      <c r="CW14" s="2944"/>
      <c r="CX14" s="2944"/>
      <c r="CY14" s="2944"/>
      <c r="CZ14" s="2944"/>
      <c r="DA14" s="2944"/>
      <c r="DB14" s="2087" t="s">
        <v>40</v>
      </c>
      <c r="DC14" s="2087"/>
      <c r="DD14" s="841" t="s">
        <v>39</v>
      </c>
      <c r="DE14" s="906"/>
      <c r="DF14" s="842" t="s">
        <v>40</v>
      </c>
      <c r="DG14" s="2799" t="s">
        <v>39</v>
      </c>
      <c r="DH14" s="2083"/>
      <c r="DI14" s="1493">
        <v>3090</v>
      </c>
      <c r="DJ14" s="1493"/>
      <c r="DK14" s="1493"/>
      <c r="DL14" s="1493"/>
      <c r="DM14" s="1493"/>
      <c r="DN14" s="1493"/>
      <c r="DO14" s="1493"/>
      <c r="DP14" s="1493"/>
      <c r="DQ14" s="1493"/>
      <c r="DR14" s="2087" t="s">
        <v>40</v>
      </c>
      <c r="DS14" s="2793"/>
      <c r="DT14" s="2799"/>
      <c r="DU14" s="2083"/>
      <c r="DV14" s="1493"/>
      <c r="DW14" s="1493"/>
      <c r="DX14" s="1493"/>
      <c r="DY14" s="1493"/>
      <c r="DZ14" s="1493"/>
      <c r="EA14" s="1493"/>
      <c r="EB14" s="1493"/>
      <c r="EC14" s="1493"/>
      <c r="ED14" s="1493"/>
      <c r="EE14" s="807"/>
      <c r="EF14" s="2942">
        <f t="shared" ref="EF14:EF18" si="0">AQ14+BP14+CC14-CT14-DE14-DI14</f>
        <v>19230</v>
      </c>
      <c r="EG14" s="2942"/>
      <c r="EH14" s="2942"/>
      <c r="EI14" s="2942"/>
      <c r="EJ14" s="2942"/>
      <c r="EK14" s="2942"/>
      <c r="EL14" s="2942"/>
      <c r="EM14" s="2942"/>
      <c r="EN14" s="2942"/>
      <c r="EO14" s="2942"/>
      <c r="EP14" s="2942"/>
      <c r="EQ14" s="2942"/>
      <c r="ER14" s="2083" t="s">
        <v>39</v>
      </c>
      <c r="ES14" s="2083"/>
      <c r="ET14" s="2085">
        <f t="shared" ref="ET14:ET18" si="1">BE14+CP14-DE14-DV14</f>
        <v>0</v>
      </c>
      <c r="EU14" s="2085"/>
      <c r="EV14" s="2085"/>
      <c r="EW14" s="2085"/>
      <c r="EX14" s="2085"/>
      <c r="EY14" s="2085"/>
      <c r="EZ14" s="2085"/>
      <c r="FA14" s="2085"/>
      <c r="FB14" s="2085"/>
      <c r="FC14" s="2087" t="s">
        <v>40</v>
      </c>
      <c r="FD14" s="2088"/>
    </row>
    <row r="15" spans="1:162" ht="12.75">
      <c r="C15" s="182"/>
      <c r="D15" s="2985" t="s">
        <v>1468</v>
      </c>
      <c r="E15" s="2985"/>
      <c r="F15" s="2985"/>
      <c r="G15" s="2985"/>
      <c r="H15" s="2985"/>
      <c r="I15" s="2985"/>
      <c r="J15" s="2985"/>
      <c r="K15" s="2985"/>
      <c r="L15" s="2985"/>
      <c r="M15" s="2985"/>
      <c r="N15" s="2985"/>
      <c r="O15" s="2985"/>
      <c r="P15" s="2985"/>
      <c r="Q15" s="2985"/>
      <c r="R15" s="2985"/>
      <c r="S15" s="2985"/>
      <c r="T15" s="2985"/>
      <c r="U15" s="2985"/>
      <c r="V15" s="2985"/>
      <c r="W15" s="2985"/>
      <c r="X15" s="2986"/>
      <c r="Y15" s="2930">
        <v>52912</v>
      </c>
      <c r="Z15" s="2931"/>
      <c r="AA15" s="2931"/>
      <c r="AB15" s="2931"/>
      <c r="AC15" s="2932"/>
      <c r="AD15" s="180"/>
      <c r="AE15" s="811"/>
      <c r="AF15" s="811"/>
      <c r="AG15" s="811"/>
      <c r="AH15" s="811"/>
      <c r="AI15" s="810" t="s">
        <v>37</v>
      </c>
      <c r="AJ15" s="2825" t="s">
        <v>1350</v>
      </c>
      <c r="AK15" s="2825"/>
      <c r="AL15" s="2825"/>
      <c r="AM15" s="813" t="s">
        <v>38</v>
      </c>
      <c r="AN15" s="813"/>
      <c r="AO15" s="2844" t="s">
        <v>435</v>
      </c>
      <c r="AP15" s="2945"/>
      <c r="AQ15" s="2357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58"/>
      <c r="BC15" s="2083" t="s">
        <v>39</v>
      </c>
      <c r="BD15" s="2083"/>
      <c r="BE15" s="2084">
        <f>ET16</f>
        <v>0</v>
      </c>
      <c r="BF15" s="2084"/>
      <c r="BG15" s="2084"/>
      <c r="BH15" s="2084"/>
      <c r="BI15" s="2084"/>
      <c r="BJ15" s="2084"/>
      <c r="BK15" s="2084"/>
      <c r="BL15" s="2084"/>
      <c r="BM15" s="2084"/>
      <c r="BN15" s="2087" t="s">
        <v>40</v>
      </c>
      <c r="BO15" s="2087"/>
      <c r="BP15" s="2943">
        <v>1028</v>
      </c>
      <c r="BQ15" s="2943"/>
      <c r="BR15" s="2943"/>
      <c r="BS15" s="2943"/>
      <c r="BT15" s="2943"/>
      <c r="BU15" s="2943"/>
      <c r="BV15" s="2943"/>
      <c r="BW15" s="2943"/>
      <c r="BX15" s="2943"/>
      <c r="BY15" s="2943"/>
      <c r="BZ15" s="2943"/>
      <c r="CA15" s="2943"/>
      <c r="CB15" s="2943"/>
      <c r="CC15" s="2952"/>
      <c r="CD15" s="2953"/>
      <c r="CE15" s="2953"/>
      <c r="CF15" s="2953"/>
      <c r="CG15" s="2953"/>
      <c r="CH15" s="2953"/>
      <c r="CI15" s="2953"/>
      <c r="CJ15" s="2953"/>
      <c r="CK15" s="2953"/>
      <c r="CL15" s="2953"/>
      <c r="CM15" s="2953"/>
      <c r="CN15" s="2954"/>
      <c r="CO15" s="841" t="s">
        <v>39</v>
      </c>
      <c r="CP15" s="933">
        <v>2746</v>
      </c>
      <c r="CQ15" s="842" t="s">
        <v>40</v>
      </c>
      <c r="CR15" s="2083" t="s">
        <v>39</v>
      </c>
      <c r="CS15" s="2083"/>
      <c r="CT15" s="2944">
        <v>2005</v>
      </c>
      <c r="CU15" s="2944"/>
      <c r="CV15" s="2944"/>
      <c r="CW15" s="2944"/>
      <c r="CX15" s="2944"/>
      <c r="CY15" s="2944"/>
      <c r="CZ15" s="2944"/>
      <c r="DA15" s="2944"/>
      <c r="DB15" s="2087" t="s">
        <v>40</v>
      </c>
      <c r="DC15" s="2087"/>
      <c r="DD15" s="841" t="s">
        <v>39</v>
      </c>
      <c r="DE15" s="906"/>
      <c r="DF15" s="842" t="s">
        <v>40</v>
      </c>
      <c r="DG15" s="2799" t="s">
        <v>39</v>
      </c>
      <c r="DH15" s="2083"/>
      <c r="DI15" s="1493">
        <v>384</v>
      </c>
      <c r="DJ15" s="1493"/>
      <c r="DK15" s="1493"/>
      <c r="DL15" s="1493"/>
      <c r="DM15" s="1493"/>
      <c r="DN15" s="1493"/>
      <c r="DO15" s="1493"/>
      <c r="DP15" s="1493"/>
      <c r="DQ15" s="1493"/>
      <c r="DR15" s="2087" t="s">
        <v>40</v>
      </c>
      <c r="DS15" s="2793"/>
      <c r="DT15" s="2799"/>
      <c r="DU15" s="2083"/>
      <c r="DV15" s="1493"/>
      <c r="DW15" s="1493"/>
      <c r="DX15" s="1493"/>
      <c r="DY15" s="1493"/>
      <c r="DZ15" s="1493"/>
      <c r="EA15" s="1493"/>
      <c r="EB15" s="1493"/>
      <c r="EC15" s="1493"/>
      <c r="ED15" s="1493"/>
      <c r="EE15" s="807"/>
      <c r="EF15" s="2942">
        <f t="shared" si="0"/>
        <v>4550</v>
      </c>
      <c r="EG15" s="2942"/>
      <c r="EH15" s="2942"/>
      <c r="EI15" s="2942"/>
      <c r="EJ15" s="2942"/>
      <c r="EK15" s="2942"/>
      <c r="EL15" s="2942"/>
      <c r="EM15" s="2942"/>
      <c r="EN15" s="2942"/>
      <c r="EO15" s="2942"/>
      <c r="EP15" s="2942"/>
      <c r="EQ15" s="2942"/>
      <c r="ER15" s="2083" t="s">
        <v>39</v>
      </c>
      <c r="ES15" s="2083"/>
      <c r="ET15" s="2085">
        <f t="shared" si="1"/>
        <v>2746</v>
      </c>
      <c r="EU15" s="2085"/>
      <c r="EV15" s="2085"/>
      <c r="EW15" s="2085"/>
      <c r="EX15" s="2085"/>
      <c r="EY15" s="2085"/>
      <c r="EZ15" s="2085"/>
      <c r="FA15" s="2085"/>
      <c r="FB15" s="2085"/>
      <c r="FC15" s="2087" t="s">
        <v>40</v>
      </c>
      <c r="FD15" s="2088"/>
    </row>
    <row r="16" spans="1:162" ht="12.75">
      <c r="C16" s="184"/>
      <c r="D16" s="2985"/>
      <c r="E16" s="2985"/>
      <c r="F16" s="2985"/>
      <c r="G16" s="2985"/>
      <c r="H16" s="2985"/>
      <c r="I16" s="2985"/>
      <c r="J16" s="2985"/>
      <c r="K16" s="2985"/>
      <c r="L16" s="2985"/>
      <c r="M16" s="2985"/>
      <c r="N16" s="2985"/>
      <c r="O16" s="2985"/>
      <c r="P16" s="2985"/>
      <c r="Q16" s="2985"/>
      <c r="R16" s="2985"/>
      <c r="S16" s="2985"/>
      <c r="T16" s="2985"/>
      <c r="U16" s="2985"/>
      <c r="V16" s="2985"/>
      <c r="W16" s="2985"/>
      <c r="X16" s="2986"/>
      <c r="Y16" s="2837">
        <v>52922</v>
      </c>
      <c r="Z16" s="2838"/>
      <c r="AA16" s="2838"/>
      <c r="AB16" s="2838"/>
      <c r="AC16" s="2951"/>
      <c r="AD16" s="180"/>
      <c r="AE16" s="811"/>
      <c r="AF16" s="811"/>
      <c r="AG16" s="811"/>
      <c r="AH16" s="811"/>
      <c r="AI16" s="810" t="s">
        <v>37</v>
      </c>
      <c r="AJ16" s="2825" t="s">
        <v>1351</v>
      </c>
      <c r="AK16" s="2825"/>
      <c r="AL16" s="2825"/>
      <c r="AM16" s="813" t="s">
        <v>38</v>
      </c>
      <c r="AN16" s="813"/>
      <c r="AO16" s="2844" t="s">
        <v>436</v>
      </c>
      <c r="AP16" s="2945"/>
      <c r="AQ16" s="2856">
        <v>11030</v>
      </c>
      <c r="AR16" s="2803"/>
      <c r="AS16" s="2803"/>
      <c r="AT16" s="2803"/>
      <c r="AU16" s="2803"/>
      <c r="AV16" s="2803"/>
      <c r="AW16" s="2803"/>
      <c r="AX16" s="2803"/>
      <c r="AY16" s="2803"/>
      <c r="AZ16" s="2803"/>
      <c r="BA16" s="2803"/>
      <c r="BB16" s="2804"/>
      <c r="BC16" s="2083" t="s">
        <v>39</v>
      </c>
      <c r="BD16" s="2083"/>
      <c r="BE16" s="1493"/>
      <c r="BF16" s="1493"/>
      <c r="BG16" s="1493"/>
      <c r="BH16" s="1493"/>
      <c r="BI16" s="1493"/>
      <c r="BJ16" s="1493"/>
      <c r="BK16" s="1493"/>
      <c r="BL16" s="1493"/>
      <c r="BM16" s="1493"/>
      <c r="BN16" s="2087" t="s">
        <v>40</v>
      </c>
      <c r="BO16" s="2087"/>
      <c r="BP16" s="2943">
        <v>2013</v>
      </c>
      <c r="BQ16" s="2943"/>
      <c r="BR16" s="2943"/>
      <c r="BS16" s="2943"/>
      <c r="BT16" s="2943"/>
      <c r="BU16" s="2943"/>
      <c r="BV16" s="2943"/>
      <c r="BW16" s="2943"/>
      <c r="BX16" s="2943"/>
      <c r="BY16" s="2943"/>
      <c r="BZ16" s="2943"/>
      <c r="CA16" s="2943"/>
      <c r="CB16" s="2943"/>
      <c r="CC16" s="2952"/>
      <c r="CD16" s="2953"/>
      <c r="CE16" s="2953"/>
      <c r="CF16" s="2953"/>
      <c r="CG16" s="2953"/>
      <c r="CH16" s="2953"/>
      <c r="CI16" s="2953"/>
      <c r="CJ16" s="2953"/>
      <c r="CK16" s="2953"/>
      <c r="CL16" s="2953"/>
      <c r="CM16" s="2953"/>
      <c r="CN16" s="2954"/>
      <c r="CO16" s="841" t="s">
        <v>39</v>
      </c>
      <c r="CP16" s="933"/>
      <c r="CQ16" s="842" t="s">
        <v>40</v>
      </c>
      <c r="CR16" s="2083" t="s">
        <v>39</v>
      </c>
      <c r="CS16" s="2083"/>
      <c r="CT16" s="2944">
        <v>6706</v>
      </c>
      <c r="CU16" s="2944"/>
      <c r="CV16" s="2944"/>
      <c r="CW16" s="2944"/>
      <c r="CX16" s="2944"/>
      <c r="CY16" s="2944"/>
      <c r="CZ16" s="2944"/>
      <c r="DA16" s="2944"/>
      <c r="DB16" s="2087" t="s">
        <v>40</v>
      </c>
      <c r="DC16" s="2087"/>
      <c r="DD16" s="841" t="s">
        <v>39</v>
      </c>
      <c r="DE16" s="906"/>
      <c r="DF16" s="842" t="s">
        <v>40</v>
      </c>
      <c r="DG16" s="2799" t="s">
        <v>39</v>
      </c>
      <c r="DH16" s="2083"/>
      <c r="DI16" s="1493">
        <v>426</v>
      </c>
      <c r="DJ16" s="1493"/>
      <c r="DK16" s="1493"/>
      <c r="DL16" s="1493"/>
      <c r="DM16" s="1493"/>
      <c r="DN16" s="1493"/>
      <c r="DO16" s="1493"/>
      <c r="DP16" s="1493"/>
      <c r="DQ16" s="1493"/>
      <c r="DR16" s="2087" t="s">
        <v>40</v>
      </c>
      <c r="DS16" s="2793"/>
      <c r="DT16" s="2799"/>
      <c r="DU16" s="2083"/>
      <c r="DV16" s="1493"/>
      <c r="DW16" s="1493"/>
      <c r="DX16" s="1493"/>
      <c r="DY16" s="1493"/>
      <c r="DZ16" s="1493"/>
      <c r="EA16" s="1493"/>
      <c r="EB16" s="1493"/>
      <c r="EC16" s="1493"/>
      <c r="ED16" s="1493"/>
      <c r="EE16" s="807"/>
      <c r="EF16" s="2942">
        <f t="shared" si="0"/>
        <v>5911</v>
      </c>
      <c r="EG16" s="2942"/>
      <c r="EH16" s="2942"/>
      <c r="EI16" s="2942"/>
      <c r="EJ16" s="2942"/>
      <c r="EK16" s="2942"/>
      <c r="EL16" s="2942"/>
      <c r="EM16" s="2942"/>
      <c r="EN16" s="2942"/>
      <c r="EO16" s="2942"/>
      <c r="EP16" s="2942"/>
      <c r="EQ16" s="2942"/>
      <c r="ER16" s="2083" t="s">
        <v>39</v>
      </c>
      <c r="ES16" s="2083"/>
      <c r="ET16" s="2085">
        <f t="shared" si="1"/>
        <v>0</v>
      </c>
      <c r="EU16" s="2085"/>
      <c r="EV16" s="2085"/>
      <c r="EW16" s="2085"/>
      <c r="EX16" s="2085"/>
      <c r="EY16" s="2085"/>
      <c r="EZ16" s="2085"/>
      <c r="FA16" s="2085"/>
      <c r="FB16" s="2085"/>
      <c r="FC16" s="2087" t="s">
        <v>40</v>
      </c>
      <c r="FD16" s="2088"/>
    </row>
    <row r="17" spans="1:160" ht="12.75" customHeight="1">
      <c r="C17" s="182"/>
      <c r="D17" s="2946" t="s">
        <v>105</v>
      </c>
      <c r="E17" s="2946"/>
      <c r="F17" s="2946"/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7"/>
      <c r="Y17" s="2930">
        <v>52913</v>
      </c>
      <c r="Z17" s="2931"/>
      <c r="AA17" s="2931"/>
      <c r="AB17" s="2931"/>
      <c r="AC17" s="2932"/>
      <c r="AD17" s="180"/>
      <c r="AE17" s="811"/>
      <c r="AF17" s="811"/>
      <c r="AG17" s="811"/>
      <c r="AH17" s="811"/>
      <c r="AI17" s="810" t="s">
        <v>37</v>
      </c>
      <c r="AJ17" s="2825" t="s">
        <v>1350</v>
      </c>
      <c r="AK17" s="2825"/>
      <c r="AL17" s="2825"/>
      <c r="AM17" s="813" t="s">
        <v>38</v>
      </c>
      <c r="AN17" s="813"/>
      <c r="AO17" s="2844" t="s">
        <v>435</v>
      </c>
      <c r="AP17" s="2945"/>
      <c r="AQ17" s="2357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58"/>
      <c r="BC17" s="2083" t="s">
        <v>39</v>
      </c>
      <c r="BD17" s="2083"/>
      <c r="BE17" s="2084">
        <f>ET18</f>
        <v>0</v>
      </c>
      <c r="BF17" s="2084"/>
      <c r="BG17" s="2084"/>
      <c r="BH17" s="2084"/>
      <c r="BI17" s="2084"/>
      <c r="BJ17" s="2084"/>
      <c r="BK17" s="2084"/>
      <c r="BL17" s="2084"/>
      <c r="BM17" s="2084"/>
      <c r="BN17" s="2087" t="s">
        <v>40</v>
      </c>
      <c r="BO17" s="2087"/>
      <c r="BP17" s="2943">
        <v>11799</v>
      </c>
      <c r="BQ17" s="2943"/>
      <c r="BR17" s="2943"/>
      <c r="BS17" s="2943"/>
      <c r="BT17" s="2943"/>
      <c r="BU17" s="2943"/>
      <c r="BV17" s="2943"/>
      <c r="BW17" s="2943"/>
      <c r="BX17" s="2943"/>
      <c r="BY17" s="2943"/>
      <c r="BZ17" s="2943"/>
      <c r="CA17" s="2943"/>
      <c r="CB17" s="2943"/>
      <c r="CC17" s="2952"/>
      <c r="CD17" s="2953"/>
      <c r="CE17" s="2953"/>
      <c r="CF17" s="2953"/>
      <c r="CG17" s="2953"/>
      <c r="CH17" s="2953"/>
      <c r="CI17" s="2953"/>
      <c r="CJ17" s="2953"/>
      <c r="CK17" s="2953"/>
      <c r="CL17" s="2953"/>
      <c r="CM17" s="2953"/>
      <c r="CN17" s="2954"/>
      <c r="CO17" s="841" t="s">
        <v>39</v>
      </c>
      <c r="CP17" s="933"/>
      <c r="CQ17" s="842" t="s">
        <v>40</v>
      </c>
      <c r="CR17" s="2083" t="s">
        <v>39</v>
      </c>
      <c r="CS17" s="2083"/>
      <c r="CT17" s="2944">
        <v>14655</v>
      </c>
      <c r="CU17" s="2944"/>
      <c r="CV17" s="2944"/>
      <c r="CW17" s="2944"/>
      <c r="CX17" s="2944"/>
      <c r="CY17" s="2944"/>
      <c r="CZ17" s="2944"/>
      <c r="DA17" s="2944"/>
      <c r="DB17" s="2087" t="s">
        <v>40</v>
      </c>
      <c r="DC17" s="2087"/>
      <c r="DD17" s="841" t="s">
        <v>39</v>
      </c>
      <c r="DE17" s="906"/>
      <c r="DF17" s="842" t="s">
        <v>40</v>
      </c>
      <c r="DG17" s="2799" t="s">
        <v>39</v>
      </c>
      <c r="DH17" s="2083"/>
      <c r="DI17" s="1493"/>
      <c r="DJ17" s="1493"/>
      <c r="DK17" s="1493"/>
      <c r="DL17" s="1493"/>
      <c r="DM17" s="1493"/>
      <c r="DN17" s="1493"/>
      <c r="DO17" s="1493"/>
      <c r="DP17" s="1493"/>
      <c r="DQ17" s="1493"/>
      <c r="DR17" s="2087" t="s">
        <v>40</v>
      </c>
      <c r="DS17" s="2793"/>
      <c r="DT17" s="2799"/>
      <c r="DU17" s="2083"/>
      <c r="DV17" s="1493"/>
      <c r="DW17" s="1493"/>
      <c r="DX17" s="1493"/>
      <c r="DY17" s="1493"/>
      <c r="DZ17" s="1493"/>
      <c r="EA17" s="1493"/>
      <c r="EB17" s="1493"/>
      <c r="EC17" s="1493"/>
      <c r="ED17" s="1493"/>
      <c r="EE17" s="807"/>
      <c r="EF17" s="2942">
        <f t="shared" si="0"/>
        <v>11799</v>
      </c>
      <c r="EG17" s="2942"/>
      <c r="EH17" s="2942"/>
      <c r="EI17" s="2942"/>
      <c r="EJ17" s="2942"/>
      <c r="EK17" s="2942"/>
      <c r="EL17" s="2942"/>
      <c r="EM17" s="2942"/>
      <c r="EN17" s="2942"/>
      <c r="EO17" s="2942"/>
      <c r="EP17" s="2942"/>
      <c r="EQ17" s="2942"/>
      <c r="ER17" s="2083" t="s">
        <v>39</v>
      </c>
      <c r="ES17" s="2083"/>
      <c r="ET17" s="2085">
        <f t="shared" si="1"/>
        <v>0</v>
      </c>
      <c r="EU17" s="2085"/>
      <c r="EV17" s="2085"/>
      <c r="EW17" s="2085"/>
      <c r="EX17" s="2085"/>
      <c r="EY17" s="2085"/>
      <c r="EZ17" s="2085"/>
      <c r="FA17" s="2085"/>
      <c r="FB17" s="2085"/>
      <c r="FC17" s="2087" t="s">
        <v>40</v>
      </c>
      <c r="FD17" s="2088"/>
    </row>
    <row r="18" spans="1:160" ht="18" customHeight="1" thickBot="1">
      <c r="C18" s="187"/>
      <c r="D18" s="2979"/>
      <c r="E18" s="2979"/>
      <c r="F18" s="2979"/>
      <c r="G18" s="2979"/>
      <c r="H18" s="2979"/>
      <c r="I18" s="2979"/>
      <c r="J18" s="2979"/>
      <c r="K18" s="2979"/>
      <c r="L18" s="2979"/>
      <c r="M18" s="2979"/>
      <c r="N18" s="2979"/>
      <c r="O18" s="2979"/>
      <c r="P18" s="2979"/>
      <c r="Q18" s="2979"/>
      <c r="R18" s="2979"/>
      <c r="S18" s="2979"/>
      <c r="T18" s="2979"/>
      <c r="U18" s="2979"/>
      <c r="V18" s="2979"/>
      <c r="W18" s="2979"/>
      <c r="X18" s="2980"/>
      <c r="Y18" s="2888">
        <v>52923</v>
      </c>
      <c r="Z18" s="2889"/>
      <c r="AA18" s="2889"/>
      <c r="AB18" s="2889"/>
      <c r="AC18" s="2984"/>
      <c r="AD18" s="222"/>
      <c r="AE18" s="816"/>
      <c r="AF18" s="816"/>
      <c r="AG18" s="816"/>
      <c r="AH18" s="816"/>
      <c r="AI18" s="815" t="s">
        <v>37</v>
      </c>
      <c r="AJ18" s="2805" t="s">
        <v>1351</v>
      </c>
      <c r="AK18" s="2805"/>
      <c r="AL18" s="2805"/>
      <c r="AM18" s="189" t="s">
        <v>38</v>
      </c>
      <c r="AN18" s="189"/>
      <c r="AO18" s="2973" t="s">
        <v>436</v>
      </c>
      <c r="AP18" s="2974"/>
      <c r="AQ18" s="2800">
        <v>20375</v>
      </c>
      <c r="AR18" s="2801"/>
      <c r="AS18" s="2801"/>
      <c r="AT18" s="2801"/>
      <c r="AU18" s="2801"/>
      <c r="AV18" s="2801"/>
      <c r="AW18" s="2801"/>
      <c r="AX18" s="2801"/>
      <c r="AY18" s="2801"/>
      <c r="AZ18" s="2801"/>
      <c r="BA18" s="2801"/>
      <c r="BB18" s="2802"/>
      <c r="BC18" s="2795" t="s">
        <v>39</v>
      </c>
      <c r="BD18" s="2795"/>
      <c r="BE18" s="2796"/>
      <c r="BF18" s="2796"/>
      <c r="BG18" s="2796"/>
      <c r="BH18" s="2796"/>
      <c r="BI18" s="2796"/>
      <c r="BJ18" s="2796"/>
      <c r="BK18" s="2796"/>
      <c r="BL18" s="2796"/>
      <c r="BM18" s="2796"/>
      <c r="BN18" s="2797" t="s">
        <v>40</v>
      </c>
      <c r="BO18" s="2797"/>
      <c r="BP18" s="2977">
        <v>14655</v>
      </c>
      <c r="BQ18" s="2977"/>
      <c r="BR18" s="2977"/>
      <c r="BS18" s="2977"/>
      <c r="BT18" s="2977"/>
      <c r="BU18" s="2977"/>
      <c r="BV18" s="2977"/>
      <c r="BW18" s="2977"/>
      <c r="BX18" s="2977"/>
      <c r="BY18" s="2977"/>
      <c r="BZ18" s="2977"/>
      <c r="CA18" s="2977"/>
      <c r="CB18" s="2977"/>
      <c r="CC18" s="2981"/>
      <c r="CD18" s="2982"/>
      <c r="CE18" s="2982"/>
      <c r="CF18" s="2982"/>
      <c r="CG18" s="2982"/>
      <c r="CH18" s="2982"/>
      <c r="CI18" s="2982"/>
      <c r="CJ18" s="2982"/>
      <c r="CK18" s="2982"/>
      <c r="CL18" s="2982"/>
      <c r="CM18" s="2982"/>
      <c r="CN18" s="2983"/>
      <c r="CO18" s="846" t="s">
        <v>39</v>
      </c>
      <c r="CP18" s="934"/>
      <c r="CQ18" s="847" t="s">
        <v>40</v>
      </c>
      <c r="CR18" s="2795" t="s">
        <v>39</v>
      </c>
      <c r="CS18" s="2795"/>
      <c r="CT18" s="2978">
        <v>20375</v>
      </c>
      <c r="CU18" s="2978"/>
      <c r="CV18" s="2978"/>
      <c r="CW18" s="2978"/>
      <c r="CX18" s="2978"/>
      <c r="CY18" s="2978"/>
      <c r="CZ18" s="2978"/>
      <c r="DA18" s="2978"/>
      <c r="DB18" s="2797" t="s">
        <v>40</v>
      </c>
      <c r="DC18" s="2797"/>
      <c r="DD18" s="846" t="s">
        <v>39</v>
      </c>
      <c r="DE18" s="916"/>
      <c r="DF18" s="847" t="s">
        <v>40</v>
      </c>
      <c r="DG18" s="2794" t="s">
        <v>39</v>
      </c>
      <c r="DH18" s="2795"/>
      <c r="DI18" s="2796"/>
      <c r="DJ18" s="2796"/>
      <c r="DK18" s="2796"/>
      <c r="DL18" s="2796"/>
      <c r="DM18" s="2796"/>
      <c r="DN18" s="2796"/>
      <c r="DO18" s="2796"/>
      <c r="DP18" s="2796"/>
      <c r="DQ18" s="2796"/>
      <c r="DR18" s="2797" t="s">
        <v>40</v>
      </c>
      <c r="DS18" s="2798"/>
      <c r="DT18" s="2794"/>
      <c r="DU18" s="2795"/>
      <c r="DV18" s="2796"/>
      <c r="DW18" s="2796"/>
      <c r="DX18" s="2796"/>
      <c r="DY18" s="2796"/>
      <c r="DZ18" s="2796"/>
      <c r="EA18" s="2796"/>
      <c r="EB18" s="2796"/>
      <c r="EC18" s="2796"/>
      <c r="ED18" s="2796"/>
      <c r="EE18" s="817"/>
      <c r="EF18" s="1972">
        <f t="shared" si="0"/>
        <v>14655</v>
      </c>
      <c r="EG18" s="1972"/>
      <c r="EH18" s="1972"/>
      <c r="EI18" s="1972"/>
      <c r="EJ18" s="1972"/>
      <c r="EK18" s="1972"/>
      <c r="EL18" s="1972"/>
      <c r="EM18" s="1972"/>
      <c r="EN18" s="1972"/>
      <c r="EO18" s="1972"/>
      <c r="EP18" s="1972"/>
      <c r="EQ18" s="1972"/>
      <c r="ER18" s="2795" t="s">
        <v>39</v>
      </c>
      <c r="ES18" s="2795"/>
      <c r="ET18" s="2975">
        <f t="shared" si="1"/>
        <v>0</v>
      </c>
      <c r="EU18" s="2975"/>
      <c r="EV18" s="2975"/>
      <c r="EW18" s="2975"/>
      <c r="EX18" s="2975"/>
      <c r="EY18" s="2975"/>
      <c r="EZ18" s="2975"/>
      <c r="FA18" s="2975"/>
      <c r="FB18" s="2975"/>
      <c r="FC18" s="2797" t="s">
        <v>40</v>
      </c>
      <c r="FD18" s="2976"/>
    </row>
    <row r="19" spans="1:160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>
      <c r="A20" s="699"/>
      <c r="G20" s="1392" t="s">
        <v>431</v>
      </c>
      <c r="H20" s="1392"/>
      <c r="I20" s="1392"/>
      <c r="J20" s="1392"/>
      <c r="K20" s="1392"/>
      <c r="L20" s="1392"/>
      <c r="M20" s="1392"/>
      <c r="N20" s="1392"/>
      <c r="O20" s="1392"/>
      <c r="P20" s="1392"/>
      <c r="Q20" s="1392"/>
      <c r="R20" s="1392"/>
      <c r="S20" s="1392"/>
      <c r="T20" s="1392"/>
      <c r="U20" s="1392"/>
      <c r="V20" s="1392"/>
      <c r="W20" s="1392"/>
      <c r="X20" s="1392"/>
      <c r="Y20" s="1392"/>
      <c r="Z20" s="1392"/>
      <c r="AA20" s="1392"/>
      <c r="AB20" s="1392"/>
      <c r="AC20" s="1392"/>
      <c r="AD20" s="1392"/>
      <c r="AE20" s="1392"/>
      <c r="AF20" s="1392"/>
      <c r="AG20" s="1392"/>
      <c r="AH20" s="1392"/>
      <c r="AI20" s="1392"/>
      <c r="AJ20" s="1392"/>
      <c r="AK20" s="1392"/>
      <c r="AL20" s="1392"/>
      <c r="AM20" s="1392"/>
      <c r="AN20" s="1392"/>
      <c r="AO20" s="1392"/>
      <c r="AP20" s="1392"/>
      <c r="AQ20" s="1392"/>
      <c r="AR20" s="1392"/>
      <c r="AS20" s="1392"/>
      <c r="AT20" s="1392"/>
      <c r="AU20" s="1392"/>
      <c r="AV20" s="1392"/>
      <c r="AW20" s="1392"/>
      <c r="AX20" s="1392"/>
      <c r="AY20" s="1392"/>
      <c r="AZ20" s="1392"/>
      <c r="BA20" s="1392"/>
      <c r="BB20" s="1392"/>
      <c r="BC20" s="1392"/>
      <c r="BD20" s="1392"/>
      <c r="BE20" s="1392"/>
      <c r="BF20" s="1392"/>
      <c r="BG20" s="1392"/>
      <c r="BH20" s="1392"/>
      <c r="BI20" s="1392"/>
      <c r="BJ20" s="1392"/>
      <c r="BK20" s="1392"/>
      <c r="BL20" s="1392"/>
      <c r="BM20" s="1392"/>
      <c r="BN20" s="1392"/>
      <c r="BO20" s="1392"/>
      <c r="BP20" s="1392"/>
      <c r="BQ20" s="1392"/>
      <c r="BR20" s="1392"/>
      <c r="BS20" s="1392"/>
      <c r="BT20" s="1392"/>
      <c r="BU20" s="1392"/>
      <c r="BV20" s="1392"/>
      <c r="BW20" s="1392"/>
      <c r="BX20" s="1392"/>
      <c r="BY20" s="1392"/>
      <c r="BZ20" s="1392"/>
      <c r="CA20" s="1392"/>
      <c r="CB20" s="1392"/>
      <c r="CC20" s="1392"/>
      <c r="CD20" s="1392"/>
      <c r="CE20" s="1392"/>
      <c r="CF20" s="1392"/>
      <c r="CG20" s="1392"/>
      <c r="CH20" s="1392"/>
      <c r="CI20" s="1392"/>
      <c r="CJ20" s="1392"/>
      <c r="CK20" s="1392"/>
      <c r="CL20" s="1392"/>
      <c r="CM20" s="1392"/>
      <c r="CN20" s="1392"/>
      <c r="CO20" s="1392"/>
      <c r="CP20" s="1392"/>
      <c r="CQ20" s="1392"/>
      <c r="CR20" s="1392"/>
      <c r="CS20" s="1392"/>
      <c r="CT20" s="1392"/>
      <c r="CU20" s="1392"/>
      <c r="CV20" s="1392"/>
      <c r="CW20" s="1392"/>
      <c r="CX20" s="1392"/>
      <c r="CY20" s="1392"/>
      <c r="CZ20" s="1392"/>
      <c r="DA20" s="1392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>
      <c r="A21" s="701"/>
      <c r="G21" s="1392" t="s">
        <v>432</v>
      </c>
      <c r="H21" s="1392"/>
      <c r="I21" s="1392"/>
      <c r="J21" s="1392"/>
      <c r="K21" s="1392"/>
      <c r="L21" s="1392"/>
      <c r="M21" s="1392"/>
      <c r="N21" s="1392"/>
      <c r="O21" s="1392"/>
      <c r="P21" s="1392"/>
      <c r="Q21" s="1392"/>
      <c r="R21" s="1392"/>
      <c r="S21" s="1392"/>
      <c r="T21" s="1392"/>
      <c r="U21" s="1392"/>
      <c r="V21" s="1392"/>
      <c r="W21" s="1392"/>
      <c r="X21" s="1392"/>
      <c r="Y21" s="1392"/>
      <c r="Z21" s="1392"/>
      <c r="AA21" s="1392"/>
      <c r="AB21" s="1392"/>
      <c r="AC21" s="1392"/>
      <c r="AD21" s="1392"/>
      <c r="AE21" s="1392"/>
      <c r="AF21" s="1392"/>
      <c r="AG21" s="1392"/>
      <c r="AH21" s="1392"/>
      <c r="AI21" s="1392"/>
      <c r="AJ21" s="1392"/>
      <c r="AK21" s="1392"/>
      <c r="AL21" s="1392"/>
      <c r="AM21" s="1392"/>
      <c r="AN21" s="1392"/>
      <c r="AO21" s="1392"/>
      <c r="AP21" s="1392"/>
      <c r="AQ21" s="1392"/>
      <c r="AR21" s="1392"/>
      <c r="AS21" s="1392"/>
      <c r="AT21" s="1392"/>
      <c r="AU21" s="1392"/>
      <c r="AV21" s="1392"/>
      <c r="AW21" s="1392"/>
      <c r="AX21" s="1392"/>
      <c r="AY21" s="1392"/>
      <c r="AZ21" s="1392"/>
      <c r="BA21" s="1392"/>
      <c r="BB21" s="1392"/>
      <c r="BC21" s="1392"/>
      <c r="BD21" s="1392"/>
      <c r="BE21" s="1392"/>
      <c r="BF21" s="1392"/>
      <c r="BG21" s="1392"/>
      <c r="BH21" s="1392"/>
      <c r="BI21" s="1392"/>
      <c r="BJ21" s="1392"/>
      <c r="BK21" s="1392"/>
      <c r="BL21" s="1392"/>
      <c r="BM21" s="1392"/>
      <c r="BN21" s="1392"/>
      <c r="BO21" s="1392"/>
      <c r="BP21" s="1392"/>
      <c r="BQ21" s="1392"/>
      <c r="BR21" s="1392"/>
      <c r="BS21" s="1392"/>
      <c r="BT21" s="1392"/>
      <c r="BU21" s="1392"/>
      <c r="BV21" s="1392"/>
      <c r="BW21" s="1392"/>
      <c r="BX21" s="1392"/>
      <c r="BY21" s="1392"/>
      <c r="BZ21" s="1392"/>
      <c r="CA21" s="1392"/>
      <c r="CB21" s="1392"/>
      <c r="CC21" s="1392"/>
      <c r="CD21" s="1392"/>
      <c r="CE21" s="1392"/>
      <c r="CF21" s="1392"/>
      <c r="CG21" s="1392"/>
      <c r="CH21" s="1392"/>
      <c r="CI21" s="1392"/>
      <c r="CJ21" s="1392"/>
      <c r="CK21" s="1392"/>
      <c r="CL21" s="1392"/>
      <c r="CM21" s="1392"/>
      <c r="CN21" s="1392"/>
      <c r="CO21" s="1392"/>
      <c r="CP21" s="1392"/>
      <c r="CQ21" s="1392"/>
      <c r="CR21" s="1392"/>
      <c r="CS21" s="1392"/>
      <c r="CT21" s="1392"/>
      <c r="CU21" s="1392"/>
      <c r="CV21" s="1392"/>
      <c r="CW21" s="1392"/>
      <c r="CX21" s="1392"/>
      <c r="CY21" s="1392"/>
      <c r="CZ21" s="1392"/>
      <c r="DA21" s="1392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>
      <c r="A22" s="703"/>
    </row>
    <row r="23" spans="1:160" s="191" customFormat="1">
      <c r="A23" s="554"/>
    </row>
  </sheetData>
  <sheetProtection password="CF7A" sheet="1" objects="1" scenarios="1" formatCells="0" formatColumns="0" autoFilter="0"/>
  <mergeCells count="220"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>
      <c r="B2" s="2317" t="s">
        <v>108</v>
      </c>
      <c r="C2" s="2317"/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  <c r="P2" s="2317"/>
      <c r="Q2" s="2317"/>
      <c r="R2" s="2317"/>
      <c r="S2" s="2317"/>
      <c r="T2" s="2317"/>
      <c r="U2" s="2317"/>
      <c r="V2" s="2317"/>
      <c r="W2" s="2317"/>
      <c r="X2" s="2317"/>
      <c r="Y2" s="2317"/>
      <c r="Z2" s="2317"/>
      <c r="AA2" s="2317"/>
      <c r="AB2" s="2317"/>
      <c r="AC2" s="2317"/>
      <c r="AD2" s="2317"/>
      <c r="AE2" s="2317"/>
      <c r="AF2" s="2317"/>
      <c r="AG2" s="2317"/>
      <c r="AH2" s="2317"/>
      <c r="AI2" s="2317"/>
      <c r="AJ2" s="2317"/>
      <c r="AK2" s="2317"/>
      <c r="AL2" s="2317"/>
      <c r="AM2" s="2317"/>
      <c r="AN2" s="2317"/>
      <c r="AO2" s="2317"/>
      <c r="AP2" s="2317"/>
      <c r="AQ2" s="2317"/>
      <c r="AR2" s="2317"/>
      <c r="AS2" s="2317"/>
      <c r="AT2" s="2317"/>
      <c r="AU2" s="2317"/>
      <c r="AV2" s="2317"/>
      <c r="AW2" s="2317"/>
      <c r="AX2" s="2317"/>
      <c r="AY2" s="2317"/>
      <c r="AZ2" s="2317"/>
      <c r="BA2" s="2317"/>
      <c r="BB2" s="2317"/>
      <c r="BC2" s="2317"/>
      <c r="BD2" s="2317"/>
      <c r="BE2" s="2317"/>
      <c r="BF2" s="2317"/>
      <c r="BG2" s="2317"/>
      <c r="BH2" s="2317"/>
      <c r="BI2" s="2317"/>
      <c r="BJ2" s="2317"/>
      <c r="BK2" s="2317"/>
      <c r="BL2" s="2317"/>
      <c r="BM2" s="2317"/>
      <c r="BN2" s="2317"/>
      <c r="BO2" s="2317"/>
      <c r="BP2" s="2317"/>
      <c r="BQ2" s="2317"/>
      <c r="BR2" s="2317"/>
      <c r="BS2" s="2317"/>
      <c r="BT2" s="2317"/>
      <c r="BU2" s="2317"/>
      <c r="BV2" s="2317"/>
      <c r="BW2" s="2317"/>
      <c r="BX2" s="2317"/>
      <c r="BY2" s="2317"/>
      <c r="BZ2" s="2317"/>
      <c r="CA2" s="2317"/>
      <c r="CB2" s="2317"/>
      <c r="CC2" s="2317"/>
      <c r="CD2" s="2317"/>
      <c r="CE2" s="2317"/>
      <c r="CF2" s="2317"/>
      <c r="CG2" s="2317"/>
      <c r="CH2" s="2317"/>
      <c r="CI2" s="2317"/>
      <c r="CJ2" s="2317"/>
      <c r="CK2" s="2317"/>
      <c r="CL2" s="2317"/>
      <c r="CM2" s="2317"/>
      <c r="CN2" s="2317"/>
      <c r="CO2" s="2317"/>
      <c r="CP2" s="2317"/>
      <c r="CQ2" s="2317"/>
      <c r="CR2" s="2317"/>
      <c r="CS2" s="2317"/>
      <c r="CT2" s="2317"/>
      <c r="CU2" s="2317"/>
      <c r="CV2" s="2317"/>
      <c r="CW2" s="2317"/>
      <c r="CX2" s="2317"/>
      <c r="CY2" s="2317"/>
      <c r="CZ2" s="2317"/>
      <c r="DA2" s="2317"/>
      <c r="DB2" s="2317"/>
      <c r="DC2" s="2317"/>
      <c r="DD2" s="2317"/>
      <c r="DE2" s="2317"/>
      <c r="DF2" s="2317"/>
      <c r="DG2" s="2317"/>
      <c r="DH2" s="2317"/>
      <c r="DI2" s="2317"/>
      <c r="DJ2" s="2317"/>
      <c r="DK2" s="2317"/>
      <c r="DL2" s="2317"/>
      <c r="DM2" s="2317"/>
      <c r="DN2" s="2317"/>
      <c r="DO2" s="2317"/>
      <c r="DP2" s="2317"/>
      <c r="DQ2" s="2317"/>
      <c r="DR2" s="2317"/>
      <c r="DS2" s="2317"/>
      <c r="DT2" s="2317"/>
      <c r="DU2" s="2317"/>
      <c r="DV2" s="2317"/>
      <c r="DW2" s="2317"/>
      <c r="DX2" s="2317"/>
      <c r="DY2" s="2317"/>
      <c r="DZ2" s="2317"/>
      <c r="EA2" s="2317"/>
      <c r="EB2" s="2317"/>
      <c r="EC2" s="2317"/>
      <c r="ED2" s="2317"/>
      <c r="EE2" s="2317"/>
      <c r="EF2" s="2317"/>
      <c r="EG2" s="2317"/>
      <c r="EH2" s="2317"/>
      <c r="EI2" s="2317"/>
      <c r="EJ2" s="2317"/>
      <c r="EK2" s="2317"/>
      <c r="EL2" s="2317"/>
      <c r="EM2" s="2317"/>
      <c r="EN2" s="2317"/>
      <c r="EO2" s="2317"/>
      <c r="EP2" s="2317"/>
      <c r="EQ2" s="2317"/>
      <c r="ER2" s="2317"/>
      <c r="ES2" s="2317"/>
      <c r="ET2" s="2317"/>
      <c r="EU2" s="2317"/>
      <c r="EV2" s="2317"/>
      <c r="EW2" s="2317"/>
      <c r="EX2" s="2317"/>
      <c r="EY2" s="2317"/>
      <c r="EZ2" s="2317"/>
      <c r="FA2" s="2317"/>
      <c r="FB2" s="2317"/>
      <c r="FC2" s="2317"/>
      <c r="FD2" s="2317"/>
      <c r="FE2" s="2317"/>
      <c r="FF2" s="2317"/>
      <c r="FG2" s="2317"/>
      <c r="FH2" s="2317"/>
      <c r="FI2" s="2317"/>
      <c r="FJ2" s="2317"/>
      <c r="FK2" s="2317"/>
      <c r="FL2" s="2317"/>
      <c r="FM2" s="2317"/>
      <c r="FN2" s="2317"/>
      <c r="FO2" s="2317"/>
    </row>
    <row r="3" spans="1:173" ht="15" customHeight="1"/>
    <row r="4" spans="1:173" ht="13.5" customHeight="1">
      <c r="B4" s="2317" t="s">
        <v>109</v>
      </c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  <c r="T4" s="2317"/>
      <c r="U4" s="2317"/>
      <c r="V4" s="2317"/>
      <c r="W4" s="2317"/>
      <c r="X4" s="2317"/>
      <c r="Y4" s="2317"/>
      <c r="Z4" s="2317"/>
      <c r="AA4" s="2317"/>
      <c r="AB4" s="2317"/>
      <c r="AC4" s="2317"/>
      <c r="AD4" s="2317"/>
      <c r="AE4" s="2317"/>
      <c r="AF4" s="2317"/>
      <c r="AG4" s="2317"/>
      <c r="AH4" s="2317"/>
      <c r="AI4" s="2317"/>
      <c r="AJ4" s="2317"/>
      <c r="AK4" s="2317"/>
      <c r="AL4" s="2317"/>
      <c r="AM4" s="2317"/>
      <c r="AN4" s="2317"/>
      <c r="AO4" s="2317"/>
      <c r="AP4" s="2317"/>
      <c r="AQ4" s="2317"/>
      <c r="AR4" s="2317"/>
      <c r="AS4" s="2317"/>
      <c r="AT4" s="2317"/>
      <c r="AU4" s="2317"/>
      <c r="AV4" s="2317"/>
      <c r="AW4" s="2317"/>
      <c r="AX4" s="2317"/>
      <c r="AY4" s="2317"/>
      <c r="AZ4" s="2317"/>
      <c r="BA4" s="2317"/>
      <c r="BB4" s="2317"/>
      <c r="BC4" s="2317"/>
      <c r="BD4" s="2317"/>
      <c r="BE4" s="2317"/>
      <c r="BF4" s="2317"/>
      <c r="BG4" s="2317"/>
      <c r="BH4" s="2317"/>
      <c r="BI4" s="2317"/>
      <c r="BJ4" s="2317"/>
      <c r="BK4" s="2317"/>
      <c r="BL4" s="2317"/>
      <c r="BM4" s="2317"/>
      <c r="BN4" s="2317"/>
      <c r="BO4" s="2317"/>
      <c r="BP4" s="2317"/>
      <c r="BQ4" s="2317"/>
      <c r="BR4" s="2317"/>
      <c r="BS4" s="2317"/>
      <c r="BT4" s="2317"/>
      <c r="BU4" s="2317"/>
      <c r="BV4" s="2317"/>
      <c r="BW4" s="2317"/>
      <c r="BX4" s="2317"/>
      <c r="BY4" s="2317"/>
      <c r="BZ4" s="2317"/>
      <c r="CA4" s="2317"/>
      <c r="CB4" s="2317"/>
      <c r="CC4" s="2317"/>
      <c r="CD4" s="2317"/>
      <c r="CE4" s="2317"/>
      <c r="CF4" s="2317"/>
      <c r="CG4" s="2317"/>
      <c r="CH4" s="2317"/>
      <c r="CI4" s="2317"/>
      <c r="CJ4" s="2317"/>
      <c r="CK4" s="2317"/>
      <c r="CL4" s="2317"/>
      <c r="CM4" s="2317"/>
      <c r="CN4" s="2317"/>
      <c r="CO4" s="2317"/>
      <c r="CP4" s="2317"/>
      <c r="CQ4" s="2317"/>
      <c r="CR4" s="2317"/>
      <c r="CS4" s="2317"/>
      <c r="CT4" s="2317"/>
      <c r="CU4" s="2317"/>
      <c r="CV4" s="2317"/>
      <c r="CW4" s="2317"/>
      <c r="CX4" s="2317"/>
      <c r="CY4" s="2317"/>
      <c r="CZ4" s="2317"/>
      <c r="DA4" s="2317"/>
      <c r="DB4" s="2317"/>
      <c r="DC4" s="2317"/>
      <c r="DD4" s="2317"/>
      <c r="DE4" s="2317"/>
      <c r="DF4" s="2317"/>
      <c r="DG4" s="2317"/>
      <c r="DH4" s="2317"/>
      <c r="DI4" s="2317"/>
      <c r="DJ4" s="2317"/>
      <c r="DK4" s="2317"/>
      <c r="DL4" s="2317"/>
      <c r="DM4" s="2317"/>
      <c r="DN4" s="2317"/>
      <c r="DO4" s="2317"/>
      <c r="DP4" s="2317"/>
      <c r="DQ4" s="2317"/>
      <c r="DR4" s="2317"/>
      <c r="DS4" s="2317"/>
      <c r="DT4" s="2317"/>
      <c r="DU4" s="2317"/>
      <c r="DV4" s="2317"/>
      <c r="DW4" s="2317"/>
      <c r="DX4" s="2317"/>
      <c r="DY4" s="2317"/>
      <c r="DZ4" s="2317"/>
      <c r="EA4" s="2317"/>
      <c r="EB4" s="2317"/>
      <c r="EC4" s="2317"/>
      <c r="ED4" s="2317"/>
      <c r="EE4" s="2317"/>
      <c r="EF4" s="2317"/>
      <c r="EG4" s="2317"/>
      <c r="EH4" s="2317"/>
      <c r="EI4" s="2317"/>
      <c r="EJ4" s="2317"/>
      <c r="EK4" s="2317"/>
      <c r="EL4" s="2317"/>
      <c r="EM4" s="2317"/>
      <c r="EN4" s="2317"/>
      <c r="EO4" s="2317"/>
      <c r="EP4" s="2317"/>
      <c r="EQ4" s="2317"/>
      <c r="ER4" s="2317"/>
      <c r="ES4" s="2317"/>
      <c r="ET4" s="2317"/>
      <c r="EU4" s="2317"/>
      <c r="EV4" s="2317"/>
      <c r="EW4" s="2317"/>
      <c r="EX4" s="2317"/>
      <c r="EY4" s="2317"/>
      <c r="EZ4" s="2317"/>
      <c r="FA4" s="2317"/>
      <c r="FB4" s="2317"/>
      <c r="FC4" s="2317"/>
      <c r="FD4" s="2317"/>
      <c r="FE4" s="2317"/>
      <c r="FF4" s="2317"/>
      <c r="FG4" s="2317"/>
      <c r="FH4" s="2317"/>
      <c r="FI4" s="2317"/>
      <c r="FJ4" s="2317"/>
      <c r="FK4" s="2317"/>
      <c r="FL4" s="2317"/>
      <c r="FM4" s="2317"/>
      <c r="FN4" s="2317"/>
      <c r="FO4" s="2317"/>
    </row>
    <row r="5" spans="1:173" ht="24.75" customHeight="1" thickBot="1"/>
    <row r="6" spans="1:173" ht="13.5" customHeight="1">
      <c r="B6" s="2318" t="s">
        <v>26</v>
      </c>
      <c r="C6" s="2319"/>
      <c r="D6" s="2319"/>
      <c r="E6" s="2319"/>
      <c r="F6" s="2319"/>
      <c r="G6" s="2319"/>
      <c r="H6" s="2319"/>
      <c r="I6" s="2319"/>
      <c r="J6" s="2319"/>
      <c r="K6" s="2319"/>
      <c r="L6" s="2319"/>
      <c r="M6" s="2319"/>
      <c r="N6" s="2319"/>
      <c r="O6" s="2319"/>
      <c r="P6" s="2319"/>
      <c r="Q6" s="2319"/>
      <c r="R6" s="2319"/>
      <c r="S6" s="2319"/>
      <c r="T6" s="2319"/>
      <c r="U6" s="2319"/>
      <c r="V6" s="2319"/>
      <c r="W6" s="2320"/>
      <c r="X6" s="2324" t="s">
        <v>10</v>
      </c>
      <c r="Y6" s="2319"/>
      <c r="Z6" s="2319"/>
      <c r="AA6" s="2319"/>
      <c r="AB6" s="2320"/>
      <c r="AC6" s="2324" t="s">
        <v>27</v>
      </c>
      <c r="AD6" s="2319"/>
      <c r="AE6" s="2319"/>
      <c r="AF6" s="2319"/>
      <c r="AG6" s="2319"/>
      <c r="AH6" s="2319"/>
      <c r="AI6" s="2319"/>
      <c r="AJ6" s="2319"/>
      <c r="AK6" s="2319"/>
      <c r="AL6" s="2319"/>
      <c r="AM6" s="2319"/>
      <c r="AN6" s="2319"/>
      <c r="AO6" s="2320"/>
      <c r="AP6" s="2326" t="s">
        <v>28</v>
      </c>
      <c r="AQ6" s="2327"/>
      <c r="AR6" s="2327"/>
      <c r="AS6" s="2327"/>
      <c r="AT6" s="2327"/>
      <c r="AU6" s="2327"/>
      <c r="AV6" s="2327"/>
      <c r="AW6" s="2327"/>
      <c r="AX6" s="2327"/>
      <c r="AY6" s="2327"/>
      <c r="AZ6" s="2327"/>
      <c r="BA6" s="2327"/>
      <c r="BB6" s="2327"/>
      <c r="BC6" s="2327"/>
      <c r="BD6" s="2327"/>
      <c r="BE6" s="2327"/>
      <c r="BF6" s="2327"/>
      <c r="BG6" s="2327"/>
      <c r="BH6" s="2327"/>
      <c r="BI6" s="2327"/>
      <c r="BJ6" s="2327"/>
      <c r="BK6" s="2327"/>
      <c r="BL6" s="2327"/>
      <c r="BM6" s="2327"/>
      <c r="BN6" s="2327"/>
      <c r="BO6" s="2327"/>
      <c r="BP6" s="2328"/>
      <c r="BQ6" s="2329" t="s">
        <v>3</v>
      </c>
      <c r="BR6" s="2330"/>
      <c r="BS6" s="2330"/>
      <c r="BT6" s="2330"/>
      <c r="BU6" s="2330"/>
      <c r="BV6" s="2330"/>
      <c r="BW6" s="2330"/>
      <c r="BX6" s="2330"/>
      <c r="BY6" s="2330"/>
      <c r="BZ6" s="2330"/>
      <c r="CA6" s="2330"/>
      <c r="CB6" s="2330"/>
      <c r="CC6" s="2330"/>
      <c r="CD6" s="2330"/>
      <c r="CE6" s="2330"/>
      <c r="CF6" s="2330"/>
      <c r="CG6" s="2330"/>
      <c r="CH6" s="2330"/>
      <c r="CI6" s="2330"/>
      <c r="CJ6" s="2330"/>
      <c r="CK6" s="2330"/>
      <c r="CL6" s="2330"/>
      <c r="CM6" s="2330"/>
      <c r="CN6" s="2330"/>
      <c r="CO6" s="2330"/>
      <c r="CP6" s="2330"/>
      <c r="CQ6" s="2330"/>
      <c r="CR6" s="2330"/>
      <c r="CS6" s="2330"/>
      <c r="CT6" s="2330"/>
      <c r="CU6" s="2330"/>
      <c r="CV6" s="2330"/>
      <c r="CW6" s="2330"/>
      <c r="CX6" s="2330"/>
      <c r="CY6" s="2330"/>
      <c r="CZ6" s="2330"/>
      <c r="DA6" s="2330"/>
      <c r="DB6" s="2330"/>
      <c r="DC6" s="2330"/>
      <c r="DD6" s="2330"/>
      <c r="DE6" s="2330"/>
      <c r="DF6" s="2330"/>
      <c r="DG6" s="2330"/>
      <c r="DH6" s="2330"/>
      <c r="DI6" s="2330"/>
      <c r="DJ6" s="2330"/>
      <c r="DK6" s="2330"/>
      <c r="DL6" s="2330"/>
      <c r="DM6" s="2330"/>
      <c r="DN6" s="2330"/>
      <c r="DO6" s="2330"/>
      <c r="DP6" s="2330"/>
      <c r="DQ6" s="2330"/>
      <c r="DR6" s="2330"/>
      <c r="DS6" s="2330"/>
      <c r="DT6" s="2330"/>
      <c r="DU6" s="2330"/>
      <c r="DV6" s="2330"/>
      <c r="DW6" s="2330"/>
      <c r="DX6" s="2330"/>
      <c r="DY6" s="2330"/>
      <c r="DZ6" s="2330"/>
      <c r="EA6" s="2330"/>
      <c r="EB6" s="2330"/>
      <c r="EC6" s="2330"/>
      <c r="ED6" s="2330"/>
      <c r="EE6" s="2330"/>
      <c r="EF6" s="2330"/>
      <c r="EG6" s="2330"/>
      <c r="EH6" s="2330"/>
      <c r="EI6" s="2330"/>
      <c r="EJ6" s="2330"/>
      <c r="EK6" s="2330"/>
      <c r="EL6" s="2331"/>
      <c r="EM6" s="2326" t="s">
        <v>29</v>
      </c>
      <c r="EN6" s="2327"/>
      <c r="EO6" s="2327"/>
      <c r="EP6" s="2327"/>
      <c r="EQ6" s="2327"/>
      <c r="ER6" s="2327"/>
      <c r="ES6" s="2327"/>
      <c r="ET6" s="2327"/>
      <c r="EU6" s="2327"/>
      <c r="EV6" s="2327"/>
      <c r="EW6" s="2327"/>
      <c r="EX6" s="2327"/>
      <c r="EY6" s="2327"/>
      <c r="EZ6" s="2327"/>
      <c r="FA6" s="2327"/>
      <c r="FB6" s="2327"/>
      <c r="FC6" s="2327"/>
      <c r="FD6" s="2327"/>
      <c r="FE6" s="2327"/>
      <c r="FF6" s="2327"/>
      <c r="FG6" s="2327"/>
      <c r="FH6" s="2327"/>
      <c r="FI6" s="2327"/>
      <c r="FJ6" s="2327"/>
      <c r="FK6" s="2327"/>
      <c r="FL6" s="2327"/>
      <c r="FM6" s="2327"/>
      <c r="FN6" s="2327"/>
      <c r="FO6" s="2332"/>
      <c r="FQ6" s="508" t="s">
        <v>1344</v>
      </c>
    </row>
    <row r="7" spans="1:173" ht="49.5" customHeight="1">
      <c r="B7" s="2321"/>
      <c r="C7" s="2322"/>
      <c r="D7" s="2322"/>
      <c r="E7" s="2322"/>
      <c r="F7" s="2322"/>
      <c r="G7" s="2322"/>
      <c r="H7" s="2322"/>
      <c r="I7" s="2322"/>
      <c r="J7" s="2322"/>
      <c r="K7" s="2322"/>
      <c r="L7" s="2322"/>
      <c r="M7" s="2322"/>
      <c r="N7" s="2322"/>
      <c r="O7" s="2322"/>
      <c r="P7" s="2322"/>
      <c r="Q7" s="2322"/>
      <c r="R7" s="2322"/>
      <c r="S7" s="2322"/>
      <c r="T7" s="2322"/>
      <c r="U7" s="2322"/>
      <c r="V7" s="2322"/>
      <c r="W7" s="2323"/>
      <c r="X7" s="2325"/>
      <c r="Y7" s="2322"/>
      <c r="Z7" s="2322"/>
      <c r="AA7" s="2322"/>
      <c r="AB7" s="2323"/>
      <c r="AC7" s="2325"/>
      <c r="AD7" s="2322"/>
      <c r="AE7" s="2322"/>
      <c r="AF7" s="2322"/>
      <c r="AG7" s="2322"/>
      <c r="AH7" s="2322"/>
      <c r="AI7" s="2322"/>
      <c r="AJ7" s="2322"/>
      <c r="AK7" s="2322"/>
      <c r="AL7" s="2322"/>
      <c r="AM7" s="2322"/>
      <c r="AN7" s="2322"/>
      <c r="AO7" s="2323"/>
      <c r="AP7" s="2333" t="s">
        <v>110</v>
      </c>
      <c r="AQ7" s="2334"/>
      <c r="AR7" s="2334"/>
      <c r="AS7" s="2334"/>
      <c r="AT7" s="2334"/>
      <c r="AU7" s="2334"/>
      <c r="AV7" s="2334"/>
      <c r="AW7" s="2334"/>
      <c r="AX7" s="2334"/>
      <c r="AY7" s="2334"/>
      <c r="AZ7" s="2334"/>
      <c r="BA7" s="2334"/>
      <c r="BB7" s="2335"/>
      <c r="BC7" s="2333" t="s">
        <v>111</v>
      </c>
      <c r="BD7" s="2334"/>
      <c r="BE7" s="2334"/>
      <c r="BF7" s="2334"/>
      <c r="BG7" s="2334"/>
      <c r="BH7" s="2334"/>
      <c r="BI7" s="2334"/>
      <c r="BJ7" s="2334"/>
      <c r="BK7" s="2334"/>
      <c r="BL7" s="2334"/>
      <c r="BM7" s="2334"/>
      <c r="BN7" s="2334"/>
      <c r="BO7" s="2334"/>
      <c r="BP7" s="2335"/>
      <c r="BQ7" s="2333" t="s">
        <v>32</v>
      </c>
      <c r="BR7" s="2334"/>
      <c r="BS7" s="2334"/>
      <c r="BT7" s="2334"/>
      <c r="BU7" s="2334"/>
      <c r="BV7" s="2334"/>
      <c r="BW7" s="2334"/>
      <c r="BX7" s="2334"/>
      <c r="BY7" s="2334"/>
      <c r="BZ7" s="2334"/>
      <c r="CA7" s="2334"/>
      <c r="CB7" s="2335"/>
      <c r="CC7" s="3064" t="s">
        <v>112</v>
      </c>
      <c r="CD7" s="3065"/>
      <c r="CE7" s="3065"/>
      <c r="CF7" s="3065"/>
      <c r="CG7" s="3065"/>
      <c r="CH7" s="3065"/>
      <c r="CI7" s="3065"/>
      <c r="CJ7" s="3065"/>
      <c r="CK7" s="3065"/>
      <c r="CL7" s="3065"/>
      <c r="CM7" s="3065"/>
      <c r="CN7" s="3065"/>
      <c r="CO7" s="3065"/>
      <c r="CP7" s="3065"/>
      <c r="CQ7" s="3065"/>
      <c r="CR7" s="3065"/>
      <c r="CS7" s="3065"/>
      <c r="CT7" s="3065"/>
      <c r="CU7" s="3065"/>
      <c r="CV7" s="3065"/>
      <c r="CW7" s="3065"/>
      <c r="CX7" s="3065"/>
      <c r="CY7" s="3065"/>
      <c r="CZ7" s="3065"/>
      <c r="DA7" s="3065"/>
      <c r="DB7" s="3065"/>
      <c r="DC7" s="3065"/>
      <c r="DD7" s="3066"/>
      <c r="DE7" s="2333" t="s">
        <v>113</v>
      </c>
      <c r="DF7" s="2334"/>
      <c r="DG7" s="2334"/>
      <c r="DH7" s="2334"/>
      <c r="DI7" s="2334"/>
      <c r="DJ7" s="2334"/>
      <c r="DK7" s="2334"/>
      <c r="DL7" s="2334"/>
      <c r="DM7" s="2334"/>
      <c r="DN7" s="2334"/>
      <c r="DO7" s="2334"/>
      <c r="DP7" s="2334"/>
      <c r="DQ7" s="2334"/>
      <c r="DR7" s="2334"/>
      <c r="DS7" s="2334"/>
      <c r="DT7" s="2334"/>
      <c r="DU7" s="2334"/>
      <c r="DV7" s="2334"/>
      <c r="DW7" s="2334"/>
      <c r="DX7" s="2335"/>
      <c r="DY7" s="2333" t="s">
        <v>114</v>
      </c>
      <c r="DZ7" s="2334"/>
      <c r="EA7" s="2334"/>
      <c r="EB7" s="2334"/>
      <c r="EC7" s="2334"/>
      <c r="ED7" s="2334"/>
      <c r="EE7" s="2334"/>
      <c r="EF7" s="2334"/>
      <c r="EG7" s="2334"/>
      <c r="EH7" s="2334"/>
      <c r="EI7" s="2334"/>
      <c r="EJ7" s="2334"/>
      <c r="EK7" s="2334"/>
      <c r="EL7" s="2335"/>
      <c r="EM7" s="2333" t="s">
        <v>110</v>
      </c>
      <c r="EN7" s="2334"/>
      <c r="EO7" s="2334"/>
      <c r="EP7" s="2334"/>
      <c r="EQ7" s="2334"/>
      <c r="ER7" s="2334"/>
      <c r="ES7" s="2334"/>
      <c r="ET7" s="2334"/>
      <c r="EU7" s="2334"/>
      <c r="EV7" s="2334"/>
      <c r="EW7" s="2334"/>
      <c r="EX7" s="2334"/>
      <c r="EY7" s="2335"/>
      <c r="EZ7" s="2333" t="s">
        <v>111</v>
      </c>
      <c r="FA7" s="2334"/>
      <c r="FB7" s="2334"/>
      <c r="FC7" s="2334"/>
      <c r="FD7" s="2334"/>
      <c r="FE7" s="2334"/>
      <c r="FF7" s="2334"/>
      <c r="FG7" s="2334"/>
      <c r="FH7" s="2334"/>
      <c r="FI7" s="2334"/>
      <c r="FJ7" s="2334"/>
      <c r="FK7" s="2334"/>
      <c r="FL7" s="2334"/>
      <c r="FM7" s="2334"/>
      <c r="FN7" s="2334"/>
      <c r="FO7" s="2339"/>
      <c r="FQ7" s="151" t="s">
        <v>29</v>
      </c>
    </row>
    <row r="8" spans="1:173" ht="13.5" customHeight="1" thickBot="1">
      <c r="B8" s="2425"/>
      <c r="C8" s="2426"/>
      <c r="D8" s="2426"/>
      <c r="E8" s="2426"/>
      <c r="F8" s="2426"/>
      <c r="G8" s="2426"/>
      <c r="H8" s="2426"/>
      <c r="I8" s="2426"/>
      <c r="J8" s="2426"/>
      <c r="K8" s="2426"/>
      <c r="L8" s="2426"/>
      <c r="M8" s="2426"/>
      <c r="N8" s="2426"/>
      <c r="O8" s="2426"/>
      <c r="P8" s="2426"/>
      <c r="Q8" s="2426"/>
      <c r="R8" s="2426"/>
      <c r="S8" s="2426"/>
      <c r="T8" s="2426"/>
      <c r="U8" s="2426"/>
      <c r="V8" s="2426"/>
      <c r="W8" s="2427"/>
      <c r="X8" s="2428"/>
      <c r="Y8" s="2426"/>
      <c r="Z8" s="2426"/>
      <c r="AA8" s="2426"/>
      <c r="AB8" s="2427"/>
      <c r="AC8" s="2428"/>
      <c r="AD8" s="2426"/>
      <c r="AE8" s="2426"/>
      <c r="AF8" s="2426"/>
      <c r="AG8" s="2426"/>
      <c r="AH8" s="2426"/>
      <c r="AI8" s="2426"/>
      <c r="AJ8" s="2426"/>
      <c r="AK8" s="2426"/>
      <c r="AL8" s="2426"/>
      <c r="AM8" s="2426"/>
      <c r="AN8" s="2426"/>
      <c r="AO8" s="2427"/>
      <c r="AP8" s="3060"/>
      <c r="AQ8" s="3061"/>
      <c r="AR8" s="3061"/>
      <c r="AS8" s="3061"/>
      <c r="AT8" s="3061"/>
      <c r="AU8" s="3061"/>
      <c r="AV8" s="3061"/>
      <c r="AW8" s="3061"/>
      <c r="AX8" s="3061"/>
      <c r="AY8" s="3061"/>
      <c r="AZ8" s="3061"/>
      <c r="BA8" s="3061"/>
      <c r="BB8" s="3062"/>
      <c r="BC8" s="3060"/>
      <c r="BD8" s="3061"/>
      <c r="BE8" s="3061"/>
      <c r="BF8" s="3061"/>
      <c r="BG8" s="3061"/>
      <c r="BH8" s="3061"/>
      <c r="BI8" s="3061"/>
      <c r="BJ8" s="3061"/>
      <c r="BK8" s="3061"/>
      <c r="BL8" s="3061"/>
      <c r="BM8" s="3061"/>
      <c r="BN8" s="3061"/>
      <c r="BO8" s="3061"/>
      <c r="BP8" s="3062"/>
      <c r="BQ8" s="3060"/>
      <c r="BR8" s="3061"/>
      <c r="BS8" s="3061"/>
      <c r="BT8" s="3061"/>
      <c r="BU8" s="3061"/>
      <c r="BV8" s="3061"/>
      <c r="BW8" s="3061"/>
      <c r="BX8" s="3061"/>
      <c r="BY8" s="3061"/>
      <c r="BZ8" s="3061"/>
      <c r="CA8" s="3061"/>
      <c r="CB8" s="3062"/>
      <c r="CC8" s="3067" t="s">
        <v>30</v>
      </c>
      <c r="CD8" s="3068"/>
      <c r="CE8" s="3068"/>
      <c r="CF8" s="3068"/>
      <c r="CG8" s="3068"/>
      <c r="CH8" s="3068"/>
      <c r="CI8" s="3068"/>
      <c r="CJ8" s="3068"/>
      <c r="CK8" s="3068"/>
      <c r="CL8" s="3068"/>
      <c r="CM8" s="3068"/>
      <c r="CN8" s="3068"/>
      <c r="CO8" s="3068"/>
      <c r="CP8" s="3069"/>
      <c r="CQ8" s="3067" t="s">
        <v>111</v>
      </c>
      <c r="CR8" s="3068"/>
      <c r="CS8" s="3068"/>
      <c r="CT8" s="3068"/>
      <c r="CU8" s="3068"/>
      <c r="CV8" s="3068"/>
      <c r="CW8" s="3068"/>
      <c r="CX8" s="3068"/>
      <c r="CY8" s="3068"/>
      <c r="CZ8" s="3068"/>
      <c r="DA8" s="3068"/>
      <c r="DB8" s="3068"/>
      <c r="DC8" s="3068"/>
      <c r="DD8" s="3069"/>
      <c r="DE8" s="3060"/>
      <c r="DF8" s="3061"/>
      <c r="DG8" s="3061"/>
      <c r="DH8" s="3061"/>
      <c r="DI8" s="3061"/>
      <c r="DJ8" s="3061"/>
      <c r="DK8" s="3061"/>
      <c r="DL8" s="3061"/>
      <c r="DM8" s="3061"/>
      <c r="DN8" s="3061"/>
      <c r="DO8" s="3061"/>
      <c r="DP8" s="3061"/>
      <c r="DQ8" s="3061"/>
      <c r="DR8" s="3061"/>
      <c r="DS8" s="3061"/>
      <c r="DT8" s="3061"/>
      <c r="DU8" s="3061"/>
      <c r="DV8" s="3061"/>
      <c r="DW8" s="3061"/>
      <c r="DX8" s="3062"/>
      <c r="DY8" s="3060"/>
      <c r="DZ8" s="3061"/>
      <c r="EA8" s="3061"/>
      <c r="EB8" s="3061"/>
      <c r="EC8" s="3061"/>
      <c r="ED8" s="3061"/>
      <c r="EE8" s="3061"/>
      <c r="EF8" s="3061"/>
      <c r="EG8" s="3061"/>
      <c r="EH8" s="3061"/>
      <c r="EI8" s="3061"/>
      <c r="EJ8" s="3061"/>
      <c r="EK8" s="3061"/>
      <c r="EL8" s="3062"/>
      <c r="EM8" s="3060"/>
      <c r="EN8" s="3061"/>
      <c r="EO8" s="3061"/>
      <c r="EP8" s="3061"/>
      <c r="EQ8" s="3061"/>
      <c r="ER8" s="3061"/>
      <c r="ES8" s="3061"/>
      <c r="ET8" s="3061"/>
      <c r="EU8" s="3061"/>
      <c r="EV8" s="3061"/>
      <c r="EW8" s="3061"/>
      <c r="EX8" s="3061"/>
      <c r="EY8" s="3062"/>
      <c r="EZ8" s="3060"/>
      <c r="FA8" s="3061"/>
      <c r="FB8" s="3061"/>
      <c r="FC8" s="3061"/>
      <c r="FD8" s="3061"/>
      <c r="FE8" s="3061"/>
      <c r="FF8" s="3061"/>
      <c r="FG8" s="3061"/>
      <c r="FH8" s="3061"/>
      <c r="FI8" s="3061"/>
      <c r="FJ8" s="3061"/>
      <c r="FK8" s="3061"/>
      <c r="FL8" s="3061"/>
      <c r="FM8" s="3061"/>
      <c r="FN8" s="3061"/>
      <c r="FO8" s="3063"/>
      <c r="FQ8" s="518" t="s">
        <v>1348</v>
      </c>
    </row>
    <row r="9" spans="1:173" s="242" customFormat="1" ht="13.5" thickBot="1">
      <c r="A9" s="721"/>
      <c r="B9" s="2604">
        <v>1</v>
      </c>
      <c r="C9" s="2460"/>
      <c r="D9" s="2460"/>
      <c r="E9" s="2460"/>
      <c r="F9" s="2460"/>
      <c r="G9" s="2460"/>
      <c r="H9" s="2460"/>
      <c r="I9" s="2460"/>
      <c r="J9" s="2460"/>
      <c r="K9" s="2460"/>
      <c r="L9" s="2460"/>
      <c r="M9" s="2460"/>
      <c r="N9" s="2460"/>
      <c r="O9" s="2460"/>
      <c r="P9" s="2460"/>
      <c r="Q9" s="2460"/>
      <c r="R9" s="2460"/>
      <c r="S9" s="2460"/>
      <c r="T9" s="2460"/>
      <c r="U9" s="2460"/>
      <c r="V9" s="2460"/>
      <c r="W9" s="2461"/>
      <c r="X9" s="2459">
        <v>2</v>
      </c>
      <c r="Y9" s="2460"/>
      <c r="Z9" s="2460"/>
      <c r="AA9" s="2460"/>
      <c r="AB9" s="2461"/>
      <c r="AC9" s="2459">
        <v>3</v>
      </c>
      <c r="AD9" s="2460"/>
      <c r="AE9" s="2460"/>
      <c r="AF9" s="2460"/>
      <c r="AG9" s="2460"/>
      <c r="AH9" s="2460"/>
      <c r="AI9" s="2460"/>
      <c r="AJ9" s="2460"/>
      <c r="AK9" s="2460"/>
      <c r="AL9" s="2460"/>
      <c r="AM9" s="2460"/>
      <c r="AN9" s="2460"/>
      <c r="AO9" s="2461"/>
      <c r="AP9" s="2460">
        <v>4</v>
      </c>
      <c r="AQ9" s="2460"/>
      <c r="AR9" s="2460"/>
      <c r="AS9" s="2460"/>
      <c r="AT9" s="2460"/>
      <c r="AU9" s="2460"/>
      <c r="AV9" s="2460"/>
      <c r="AW9" s="2460"/>
      <c r="AX9" s="2460"/>
      <c r="AY9" s="2460"/>
      <c r="AZ9" s="2460"/>
      <c r="BA9" s="2460"/>
      <c r="BB9" s="2461"/>
      <c r="BC9" s="2459">
        <v>5</v>
      </c>
      <c r="BD9" s="2460"/>
      <c r="BE9" s="2460"/>
      <c r="BF9" s="2460"/>
      <c r="BG9" s="2460"/>
      <c r="BH9" s="2460"/>
      <c r="BI9" s="2460"/>
      <c r="BJ9" s="2460"/>
      <c r="BK9" s="2460"/>
      <c r="BL9" s="2460"/>
      <c r="BM9" s="2460"/>
      <c r="BN9" s="2460"/>
      <c r="BO9" s="2460"/>
      <c r="BP9" s="2461"/>
      <c r="BQ9" s="2459">
        <v>6</v>
      </c>
      <c r="BR9" s="2460"/>
      <c r="BS9" s="2460"/>
      <c r="BT9" s="2460"/>
      <c r="BU9" s="2460"/>
      <c r="BV9" s="2460"/>
      <c r="BW9" s="2460"/>
      <c r="BX9" s="2460"/>
      <c r="BY9" s="2460"/>
      <c r="BZ9" s="2460"/>
      <c r="CA9" s="2460"/>
      <c r="CB9" s="2461"/>
      <c r="CC9" s="2459">
        <v>7</v>
      </c>
      <c r="CD9" s="2460"/>
      <c r="CE9" s="2460"/>
      <c r="CF9" s="2460"/>
      <c r="CG9" s="2460"/>
      <c r="CH9" s="2460"/>
      <c r="CI9" s="2460"/>
      <c r="CJ9" s="2460"/>
      <c r="CK9" s="2460"/>
      <c r="CL9" s="2460"/>
      <c r="CM9" s="2460"/>
      <c r="CN9" s="2460"/>
      <c r="CO9" s="2460"/>
      <c r="CP9" s="2461"/>
      <c r="CQ9" s="2459">
        <v>8</v>
      </c>
      <c r="CR9" s="2460"/>
      <c r="CS9" s="2460"/>
      <c r="CT9" s="2460"/>
      <c r="CU9" s="2460"/>
      <c r="CV9" s="2460"/>
      <c r="CW9" s="2460"/>
      <c r="CX9" s="2460"/>
      <c r="CY9" s="2460"/>
      <c r="CZ9" s="2460"/>
      <c r="DA9" s="2460"/>
      <c r="DB9" s="2460"/>
      <c r="DC9" s="2460"/>
      <c r="DD9" s="2461"/>
      <c r="DE9" s="2459">
        <v>9</v>
      </c>
      <c r="DF9" s="2460"/>
      <c r="DG9" s="2460"/>
      <c r="DH9" s="2460"/>
      <c r="DI9" s="2460"/>
      <c r="DJ9" s="2460"/>
      <c r="DK9" s="2460"/>
      <c r="DL9" s="2460"/>
      <c r="DM9" s="2460"/>
      <c r="DN9" s="2460"/>
      <c r="DO9" s="2460"/>
      <c r="DP9" s="2460"/>
      <c r="DQ9" s="2460"/>
      <c r="DR9" s="2460"/>
      <c r="DS9" s="2460"/>
      <c r="DT9" s="2460"/>
      <c r="DU9" s="2460"/>
      <c r="DV9" s="2460"/>
      <c r="DW9" s="2460"/>
      <c r="DX9" s="2461"/>
      <c r="DY9" s="2459">
        <v>10</v>
      </c>
      <c r="DZ9" s="2460"/>
      <c r="EA9" s="2460"/>
      <c r="EB9" s="2460"/>
      <c r="EC9" s="2460"/>
      <c r="ED9" s="2460"/>
      <c r="EE9" s="2460"/>
      <c r="EF9" s="2460"/>
      <c r="EG9" s="2460"/>
      <c r="EH9" s="2460"/>
      <c r="EI9" s="2460"/>
      <c r="EJ9" s="2460"/>
      <c r="EK9" s="2460"/>
      <c r="EL9" s="2461"/>
      <c r="EM9" s="2459">
        <v>11</v>
      </c>
      <c r="EN9" s="2460"/>
      <c r="EO9" s="2460"/>
      <c r="EP9" s="2460"/>
      <c r="EQ9" s="2460"/>
      <c r="ER9" s="2460"/>
      <c r="ES9" s="2460"/>
      <c r="ET9" s="2460"/>
      <c r="EU9" s="2460"/>
      <c r="EV9" s="2460"/>
      <c r="EW9" s="2460"/>
      <c r="EX9" s="2460"/>
      <c r="EY9" s="2461"/>
      <c r="EZ9" s="2459">
        <v>12</v>
      </c>
      <c r="FA9" s="2460"/>
      <c r="FB9" s="2460"/>
      <c r="FC9" s="2460"/>
      <c r="FD9" s="2460"/>
      <c r="FE9" s="2460"/>
      <c r="FF9" s="2460"/>
      <c r="FG9" s="2460"/>
      <c r="FH9" s="2460"/>
      <c r="FI9" s="2460"/>
      <c r="FJ9" s="2460"/>
      <c r="FK9" s="2460"/>
      <c r="FL9" s="2460"/>
      <c r="FM9" s="2460"/>
      <c r="FN9" s="2460"/>
      <c r="FO9" s="2606"/>
      <c r="FQ9" s="518" t="s">
        <v>1349</v>
      </c>
    </row>
    <row r="10" spans="1:173" ht="18" customHeight="1">
      <c r="B10" s="160"/>
      <c r="C10" s="2599" t="s">
        <v>115</v>
      </c>
      <c r="D10" s="2599"/>
      <c r="E10" s="2599"/>
      <c r="F10" s="2599"/>
      <c r="G10" s="2599"/>
      <c r="H10" s="2599"/>
      <c r="I10" s="2599"/>
      <c r="J10" s="2599"/>
      <c r="K10" s="2599"/>
      <c r="L10" s="2599"/>
      <c r="M10" s="2599"/>
      <c r="N10" s="2599"/>
      <c r="O10" s="2599"/>
      <c r="P10" s="2599"/>
      <c r="Q10" s="2599"/>
      <c r="R10" s="2599"/>
      <c r="S10" s="2599"/>
      <c r="T10" s="2599"/>
      <c r="U10" s="2599"/>
      <c r="V10" s="2599"/>
      <c r="W10" s="2600"/>
      <c r="X10" s="2351">
        <v>5301</v>
      </c>
      <c r="Y10" s="2352"/>
      <c r="Z10" s="2352"/>
      <c r="AA10" s="2352"/>
      <c r="AB10" s="2353"/>
      <c r="AC10" s="3076" t="s">
        <v>37</v>
      </c>
      <c r="AD10" s="3077"/>
      <c r="AE10" s="3077"/>
      <c r="AF10" s="3077"/>
      <c r="AG10" s="3077"/>
      <c r="AH10" s="3077"/>
      <c r="AI10" s="3070" t="s">
        <v>1350</v>
      </c>
      <c r="AJ10" s="3070"/>
      <c r="AK10" s="3070"/>
      <c r="AL10" s="3074" t="s">
        <v>433</v>
      </c>
      <c r="AM10" s="3074"/>
      <c r="AN10" s="3074"/>
      <c r="AO10" s="3075"/>
      <c r="AP10" s="2359">
        <f>SUM(AP12,AP20,AP22,AP28,AP30,AP32)</f>
        <v>1368039</v>
      </c>
      <c r="AQ10" s="2360"/>
      <c r="AR10" s="2360"/>
      <c r="AS10" s="2360"/>
      <c r="AT10" s="2360"/>
      <c r="AU10" s="2360"/>
      <c r="AV10" s="2360"/>
      <c r="AW10" s="2360"/>
      <c r="AX10" s="2360"/>
      <c r="AY10" s="2360"/>
      <c r="AZ10" s="2360"/>
      <c r="BA10" s="2360"/>
      <c r="BB10" s="2361"/>
      <c r="BC10" s="2422">
        <f>'5.4.2.'!W9</f>
        <v>-20923</v>
      </c>
      <c r="BD10" s="2360"/>
      <c r="BE10" s="2360"/>
      <c r="BF10" s="2360"/>
      <c r="BG10" s="2360"/>
      <c r="BH10" s="2360"/>
      <c r="BI10" s="2360"/>
      <c r="BJ10" s="2360"/>
      <c r="BK10" s="2360"/>
      <c r="BL10" s="2360"/>
      <c r="BM10" s="2360"/>
      <c r="BN10" s="2360"/>
      <c r="BO10" s="2360"/>
      <c r="BP10" s="2361"/>
      <c r="BQ10" s="3071">
        <f>SUM(BQ12,BQ20,BQ22,BQ28,BQ30,BQ32)</f>
        <v>209097</v>
      </c>
      <c r="BR10" s="3072"/>
      <c r="BS10" s="3072"/>
      <c r="BT10" s="3072"/>
      <c r="BU10" s="3072"/>
      <c r="BV10" s="3072"/>
      <c r="BW10" s="3072"/>
      <c r="BX10" s="3072"/>
      <c r="BY10" s="3072"/>
      <c r="BZ10" s="3072"/>
      <c r="CA10" s="3072"/>
      <c r="CB10" s="3073"/>
      <c r="CC10" s="3055" t="s">
        <v>39</v>
      </c>
      <c r="CD10" s="3056"/>
      <c r="CE10" s="3057">
        <f>SUM(CE12,CE20,CE22,CE28,CE30,CE32)</f>
        <v>0</v>
      </c>
      <c r="CF10" s="3057"/>
      <c r="CG10" s="3057"/>
      <c r="CH10" s="3057"/>
      <c r="CI10" s="3057"/>
      <c r="CJ10" s="3057"/>
      <c r="CK10" s="3057"/>
      <c r="CL10" s="3057"/>
      <c r="CM10" s="3057"/>
      <c r="CN10" s="3057"/>
      <c r="CO10" s="3058" t="s">
        <v>40</v>
      </c>
      <c r="CP10" s="3059"/>
      <c r="CQ10" s="2422">
        <f>SUM(CQ12,CQ20,CQ22,CQ28,CQ30,CQ32)</f>
        <v>0</v>
      </c>
      <c r="CR10" s="2360"/>
      <c r="CS10" s="2360"/>
      <c r="CT10" s="2360"/>
      <c r="CU10" s="2360"/>
      <c r="CV10" s="2360"/>
      <c r="CW10" s="2360"/>
      <c r="CX10" s="2360"/>
      <c r="CY10" s="2360"/>
      <c r="CZ10" s="2360"/>
      <c r="DA10" s="2360"/>
      <c r="DB10" s="2360"/>
      <c r="DC10" s="2360"/>
      <c r="DD10" s="2361"/>
      <c r="DE10" s="2422">
        <f>SUM(DE12,DE20,DE22,DE28,DE30,DE32)</f>
        <v>0</v>
      </c>
      <c r="DF10" s="2360"/>
      <c r="DG10" s="2360"/>
      <c r="DH10" s="2360"/>
      <c r="DI10" s="2360"/>
      <c r="DJ10" s="2360"/>
      <c r="DK10" s="2360"/>
      <c r="DL10" s="2360"/>
      <c r="DM10" s="2360"/>
      <c r="DN10" s="2360"/>
      <c r="DO10" s="2360"/>
      <c r="DP10" s="2360"/>
      <c r="DQ10" s="2360"/>
      <c r="DR10" s="2360"/>
      <c r="DS10" s="2360"/>
      <c r="DT10" s="2360"/>
      <c r="DU10" s="2360"/>
      <c r="DV10" s="2360"/>
      <c r="DW10" s="2360"/>
      <c r="DX10" s="2361"/>
      <c r="DY10" s="2422">
        <f>SUM(DY12,DY20,DY22,DY28,DY30,DY32)</f>
        <v>-63724</v>
      </c>
      <c r="DZ10" s="2360"/>
      <c r="EA10" s="2360"/>
      <c r="EB10" s="2360"/>
      <c r="EC10" s="2360"/>
      <c r="ED10" s="2360"/>
      <c r="EE10" s="2360"/>
      <c r="EF10" s="2360"/>
      <c r="EG10" s="2360"/>
      <c r="EH10" s="2360"/>
      <c r="EI10" s="2360"/>
      <c r="EJ10" s="2360"/>
      <c r="EK10" s="2360"/>
      <c r="EL10" s="2361"/>
      <c r="EM10" s="2422">
        <f>AP10+BQ10-CE10+DE10</f>
        <v>1577136</v>
      </c>
      <c r="EN10" s="2360"/>
      <c r="EO10" s="2360"/>
      <c r="EP10" s="2360"/>
      <c r="EQ10" s="2360"/>
      <c r="ER10" s="2360"/>
      <c r="ES10" s="2360"/>
      <c r="ET10" s="2360"/>
      <c r="EU10" s="2360"/>
      <c r="EV10" s="2360"/>
      <c r="EW10" s="2360"/>
      <c r="EX10" s="2360"/>
      <c r="EY10" s="2361"/>
      <c r="EZ10" s="2422">
        <f>'5.4.2.'!AX9</f>
        <v>-84647</v>
      </c>
      <c r="FA10" s="2360"/>
      <c r="FB10" s="2360"/>
      <c r="FC10" s="2360"/>
      <c r="FD10" s="2360"/>
      <c r="FE10" s="2360"/>
      <c r="FF10" s="2360"/>
      <c r="FG10" s="2360"/>
      <c r="FH10" s="2360"/>
      <c r="FI10" s="2360"/>
      <c r="FJ10" s="2360"/>
      <c r="FK10" s="2360"/>
      <c r="FL10" s="2360"/>
      <c r="FM10" s="2360"/>
      <c r="FN10" s="2360"/>
      <c r="FO10" s="2423"/>
    </row>
    <row r="11" spans="1:173" s="500" customFormat="1" ht="20.25" customHeight="1">
      <c r="A11" s="699" t="s">
        <v>1373</v>
      </c>
      <c r="B11" s="232"/>
      <c r="C11" s="2599"/>
      <c r="D11" s="2599"/>
      <c r="E11" s="2599"/>
      <c r="F11" s="2599"/>
      <c r="G11" s="2599"/>
      <c r="H11" s="2599"/>
      <c r="I11" s="2599"/>
      <c r="J11" s="2599"/>
      <c r="K11" s="2599"/>
      <c r="L11" s="2599"/>
      <c r="M11" s="2599"/>
      <c r="N11" s="2599"/>
      <c r="O11" s="2599"/>
      <c r="P11" s="2599"/>
      <c r="Q11" s="2599"/>
      <c r="R11" s="2599"/>
      <c r="S11" s="2599"/>
      <c r="T11" s="2599"/>
      <c r="U11" s="2599"/>
      <c r="V11" s="2599"/>
      <c r="W11" s="2600"/>
      <c r="X11" s="2354">
        <v>5311</v>
      </c>
      <c r="Y11" s="2355"/>
      <c r="Z11" s="2355"/>
      <c r="AA11" s="2355"/>
      <c r="AB11" s="2356"/>
      <c r="AC11" s="2282" t="s">
        <v>37</v>
      </c>
      <c r="AD11" s="2283"/>
      <c r="AE11" s="2283"/>
      <c r="AF11" s="2283"/>
      <c r="AG11" s="2283"/>
      <c r="AH11" s="2283"/>
      <c r="AI11" s="2284" t="s">
        <v>1351</v>
      </c>
      <c r="AJ11" s="2284"/>
      <c r="AK11" s="2284"/>
      <c r="AL11" s="2279" t="s">
        <v>434</v>
      </c>
      <c r="AM11" s="2279"/>
      <c r="AN11" s="2279"/>
      <c r="AO11" s="2279"/>
      <c r="AP11" s="2418">
        <f>SUM(AP13,AP21,AP23,AP29,AP31,AP33)</f>
        <v>265924</v>
      </c>
      <c r="AQ11" s="2415"/>
      <c r="AR11" s="2415"/>
      <c r="AS11" s="2415"/>
      <c r="AT11" s="2415"/>
      <c r="AU11" s="2415"/>
      <c r="AV11" s="2415"/>
      <c r="AW11" s="2415"/>
      <c r="AX11" s="2415"/>
      <c r="AY11" s="2415"/>
      <c r="AZ11" s="2415"/>
      <c r="BA11" s="2415"/>
      <c r="BB11" s="2417"/>
      <c r="BC11" s="2414">
        <f>SUM(BC13,BC21,BC23,BC29,BC31,BC33)</f>
        <v>-120373</v>
      </c>
      <c r="BD11" s="2415"/>
      <c r="BE11" s="2415"/>
      <c r="BF11" s="2415"/>
      <c r="BG11" s="2415"/>
      <c r="BH11" s="2415"/>
      <c r="BI11" s="2415"/>
      <c r="BJ11" s="2415"/>
      <c r="BK11" s="2415"/>
      <c r="BL11" s="2415"/>
      <c r="BM11" s="2415"/>
      <c r="BN11" s="2415"/>
      <c r="BO11" s="2415"/>
      <c r="BP11" s="2417"/>
      <c r="BQ11" s="2414">
        <f>SUM(BQ13,BQ21,BQ23,BQ29,BQ31,BQ33)</f>
        <v>1102115</v>
      </c>
      <c r="BR11" s="2415"/>
      <c r="BS11" s="2415"/>
      <c r="BT11" s="2415"/>
      <c r="BU11" s="2415"/>
      <c r="BV11" s="2415"/>
      <c r="BW11" s="2415"/>
      <c r="BX11" s="2415"/>
      <c r="BY11" s="2415"/>
      <c r="BZ11" s="2415"/>
      <c r="CA11" s="2415"/>
      <c r="CB11" s="2417"/>
      <c r="CC11" s="2268" t="s">
        <v>39</v>
      </c>
      <c r="CD11" s="2269"/>
      <c r="CE11" s="2162">
        <f>SUM(CE13,CE21,CE23,CE29,CE31,CE33)</f>
        <v>0</v>
      </c>
      <c r="CF11" s="2162"/>
      <c r="CG11" s="2162"/>
      <c r="CH11" s="2162"/>
      <c r="CI11" s="2162"/>
      <c r="CJ11" s="2162"/>
      <c r="CK11" s="2162"/>
      <c r="CL11" s="2162"/>
      <c r="CM11" s="2162"/>
      <c r="CN11" s="2162"/>
      <c r="CO11" s="1928" t="s">
        <v>40</v>
      </c>
      <c r="CP11" s="2276"/>
      <c r="CQ11" s="2414">
        <f>SUM(CQ13,CQ21,CQ23,CQ29,CQ31,CQ33)</f>
        <v>0</v>
      </c>
      <c r="CR11" s="2415"/>
      <c r="CS11" s="2415"/>
      <c r="CT11" s="2415"/>
      <c r="CU11" s="2415"/>
      <c r="CV11" s="2415"/>
      <c r="CW11" s="2415"/>
      <c r="CX11" s="2415"/>
      <c r="CY11" s="2415"/>
      <c r="CZ11" s="2415"/>
      <c r="DA11" s="2415"/>
      <c r="DB11" s="2415"/>
      <c r="DC11" s="2415"/>
      <c r="DD11" s="2417"/>
      <c r="DE11" s="2414">
        <f>SUM(DE13,DE21,DE23,DE29,DE31,DE33)</f>
        <v>0</v>
      </c>
      <c r="DF11" s="2415"/>
      <c r="DG11" s="2415"/>
      <c r="DH11" s="2415"/>
      <c r="DI11" s="2415"/>
      <c r="DJ11" s="2415"/>
      <c r="DK11" s="2415"/>
      <c r="DL11" s="2415"/>
      <c r="DM11" s="2415"/>
      <c r="DN11" s="2415"/>
      <c r="DO11" s="2415"/>
      <c r="DP11" s="2415"/>
      <c r="DQ11" s="2415"/>
      <c r="DR11" s="2415"/>
      <c r="DS11" s="2415"/>
      <c r="DT11" s="2415"/>
      <c r="DU11" s="2415"/>
      <c r="DV11" s="2415"/>
      <c r="DW11" s="2415"/>
      <c r="DX11" s="2417"/>
      <c r="DY11" s="2414">
        <f>SUM(DY13,DY21,DY23,DY29,DY31,DY33)</f>
        <v>99450</v>
      </c>
      <c r="DZ11" s="2415"/>
      <c r="EA11" s="2415"/>
      <c r="EB11" s="2415"/>
      <c r="EC11" s="2415"/>
      <c r="ED11" s="2415"/>
      <c r="EE11" s="2415"/>
      <c r="EF11" s="2415"/>
      <c r="EG11" s="2415"/>
      <c r="EH11" s="2415"/>
      <c r="EI11" s="2415"/>
      <c r="EJ11" s="2415"/>
      <c r="EK11" s="2415"/>
      <c r="EL11" s="2417"/>
      <c r="EM11" s="2414">
        <f>AP11+BQ11-CE11+DE11</f>
        <v>1368039</v>
      </c>
      <c r="EN11" s="2415"/>
      <c r="EO11" s="2415"/>
      <c r="EP11" s="2415"/>
      <c r="EQ11" s="2415"/>
      <c r="ER11" s="2415"/>
      <c r="ES11" s="2415"/>
      <c r="ET11" s="2415"/>
      <c r="EU11" s="2415"/>
      <c r="EV11" s="2415"/>
      <c r="EW11" s="2415"/>
      <c r="EX11" s="2415"/>
      <c r="EY11" s="2417"/>
      <c r="EZ11" s="2414">
        <f>SUM(EZ13,EZ21,EZ23,EZ29,EZ31,EZ33)</f>
        <v>-20923</v>
      </c>
      <c r="FA11" s="2415"/>
      <c r="FB11" s="2415"/>
      <c r="FC11" s="2415"/>
      <c r="FD11" s="2415"/>
      <c r="FE11" s="2415"/>
      <c r="FF11" s="2415"/>
      <c r="FG11" s="2415"/>
      <c r="FH11" s="2415"/>
      <c r="FI11" s="2415"/>
      <c r="FJ11" s="2415"/>
      <c r="FK11" s="2415"/>
      <c r="FL11" s="2415"/>
      <c r="FM11" s="2415"/>
      <c r="FN11" s="2415"/>
      <c r="FO11" s="2416"/>
    </row>
    <row r="12" spans="1:173" ht="18" customHeight="1">
      <c r="B12" s="160"/>
      <c r="C12" s="2294" t="s">
        <v>116</v>
      </c>
      <c r="D12" s="2294"/>
      <c r="E12" s="2294"/>
      <c r="F12" s="2294"/>
      <c r="G12" s="2294"/>
      <c r="H12" s="2294"/>
      <c r="I12" s="2294"/>
      <c r="J12" s="2294"/>
      <c r="K12" s="2294"/>
      <c r="L12" s="2294"/>
      <c r="M12" s="2294"/>
      <c r="N12" s="2294"/>
      <c r="O12" s="2294"/>
      <c r="P12" s="2294"/>
      <c r="Q12" s="2294"/>
      <c r="R12" s="2294"/>
      <c r="S12" s="2294"/>
      <c r="T12" s="2294"/>
      <c r="U12" s="2294"/>
      <c r="V12" s="2294"/>
      <c r="W12" s="2295"/>
      <c r="X12" s="2354">
        <v>53021</v>
      </c>
      <c r="Y12" s="2355"/>
      <c r="Z12" s="2355"/>
      <c r="AA12" s="2355"/>
      <c r="AB12" s="2356"/>
      <c r="AC12" s="2391" t="s">
        <v>37</v>
      </c>
      <c r="AD12" s="2392"/>
      <c r="AE12" s="2392"/>
      <c r="AF12" s="2392"/>
      <c r="AG12" s="2392"/>
      <c r="AH12" s="2392"/>
      <c r="AI12" s="2370" t="s">
        <v>1350</v>
      </c>
      <c r="AJ12" s="2370"/>
      <c r="AK12" s="2370"/>
      <c r="AL12" s="2279" t="s">
        <v>433</v>
      </c>
      <c r="AM12" s="2279"/>
      <c r="AN12" s="2279"/>
      <c r="AO12" s="2386"/>
      <c r="AP12" s="2418">
        <f>EM13</f>
        <v>1117470</v>
      </c>
      <c r="AQ12" s="2415"/>
      <c r="AR12" s="2415"/>
      <c r="AS12" s="2415"/>
      <c r="AT12" s="2415"/>
      <c r="AU12" s="2415"/>
      <c r="AV12" s="2415"/>
      <c r="AW12" s="2415"/>
      <c r="AX12" s="2415"/>
      <c r="AY12" s="2415"/>
      <c r="AZ12" s="2415"/>
      <c r="BA12" s="2415"/>
      <c r="BB12" s="2417"/>
      <c r="BC12" s="2811">
        <f>EZ13</f>
        <v>0</v>
      </c>
      <c r="BD12" s="2402"/>
      <c r="BE12" s="2402"/>
      <c r="BF12" s="2402"/>
      <c r="BG12" s="2402"/>
      <c r="BH12" s="2402"/>
      <c r="BI12" s="2402"/>
      <c r="BJ12" s="2402"/>
      <c r="BK12" s="2402"/>
      <c r="BL12" s="2402"/>
      <c r="BM12" s="2402"/>
      <c r="BN12" s="2402"/>
      <c r="BO12" s="2402"/>
      <c r="BP12" s="2403"/>
      <c r="BQ12" s="3043">
        <v>100</v>
      </c>
      <c r="BR12" s="2409"/>
      <c r="BS12" s="2409"/>
      <c r="BT12" s="2409"/>
      <c r="BU12" s="2409"/>
      <c r="BV12" s="2409"/>
      <c r="BW12" s="2409"/>
      <c r="BX12" s="2409"/>
      <c r="BY12" s="2409"/>
      <c r="BZ12" s="2409"/>
      <c r="CA12" s="2409"/>
      <c r="CB12" s="2410"/>
      <c r="CC12" s="2408" t="s">
        <v>39</v>
      </c>
      <c r="CD12" s="2393"/>
      <c r="CE12" s="2394">
        <v>0</v>
      </c>
      <c r="CF12" s="2394"/>
      <c r="CG12" s="2394"/>
      <c r="CH12" s="2394"/>
      <c r="CI12" s="2394"/>
      <c r="CJ12" s="2394"/>
      <c r="CK12" s="2394"/>
      <c r="CL12" s="2394"/>
      <c r="CM12" s="2394"/>
      <c r="CN12" s="2394"/>
      <c r="CO12" s="2407" t="s">
        <v>40</v>
      </c>
      <c r="CP12" s="2411"/>
      <c r="CQ12" s="3043">
        <v>0</v>
      </c>
      <c r="CR12" s="2409"/>
      <c r="CS12" s="2409"/>
      <c r="CT12" s="2409"/>
      <c r="CU12" s="2409"/>
      <c r="CV12" s="2409"/>
      <c r="CW12" s="2409"/>
      <c r="CX12" s="2409"/>
      <c r="CY12" s="2409"/>
      <c r="CZ12" s="2409"/>
      <c r="DA12" s="2409"/>
      <c r="DB12" s="2409"/>
      <c r="DC12" s="2409"/>
      <c r="DD12" s="2410"/>
      <c r="DE12" s="3043">
        <v>0</v>
      </c>
      <c r="DF12" s="2409"/>
      <c r="DG12" s="2409"/>
      <c r="DH12" s="2409"/>
      <c r="DI12" s="2409"/>
      <c r="DJ12" s="2409"/>
      <c r="DK12" s="2409"/>
      <c r="DL12" s="2409"/>
      <c r="DM12" s="2409"/>
      <c r="DN12" s="2409"/>
      <c r="DO12" s="2409"/>
      <c r="DP12" s="2409"/>
      <c r="DQ12" s="2409"/>
      <c r="DR12" s="2409"/>
      <c r="DS12" s="2409"/>
      <c r="DT12" s="2409"/>
      <c r="DU12" s="2409"/>
      <c r="DV12" s="2409"/>
      <c r="DW12" s="2409"/>
      <c r="DX12" s="2410"/>
      <c r="DY12" s="3043">
        <v>0</v>
      </c>
      <c r="DZ12" s="2409"/>
      <c r="EA12" s="2409"/>
      <c r="EB12" s="2409"/>
      <c r="EC12" s="2409"/>
      <c r="ED12" s="2409"/>
      <c r="EE12" s="2409"/>
      <c r="EF12" s="2409"/>
      <c r="EG12" s="2409"/>
      <c r="EH12" s="2409"/>
      <c r="EI12" s="2409"/>
      <c r="EJ12" s="2409"/>
      <c r="EK12" s="2409"/>
      <c r="EL12" s="2410"/>
      <c r="EM12" s="2414">
        <f>AP12+BQ12-CE12+DE12</f>
        <v>1117570</v>
      </c>
      <c r="EN12" s="2415"/>
      <c r="EO12" s="2415"/>
      <c r="EP12" s="2415"/>
      <c r="EQ12" s="2415"/>
      <c r="ER12" s="2415"/>
      <c r="ES12" s="2415"/>
      <c r="ET12" s="2415"/>
      <c r="EU12" s="2415"/>
      <c r="EV12" s="2415"/>
      <c r="EW12" s="2415"/>
      <c r="EX12" s="2415"/>
      <c r="EY12" s="2415"/>
      <c r="EZ12" s="2414">
        <f>BC12+CQ12+DY12</f>
        <v>0</v>
      </c>
      <c r="FA12" s="2415"/>
      <c r="FB12" s="2415"/>
      <c r="FC12" s="2415"/>
      <c r="FD12" s="2415"/>
      <c r="FE12" s="2415"/>
      <c r="FF12" s="2415"/>
      <c r="FG12" s="2415"/>
      <c r="FH12" s="2415"/>
      <c r="FI12" s="2415"/>
      <c r="FJ12" s="2415"/>
      <c r="FK12" s="2415"/>
      <c r="FL12" s="2415"/>
      <c r="FM12" s="2415"/>
      <c r="FN12" s="2415"/>
      <c r="FO12" s="2416"/>
    </row>
    <row r="13" spans="1:173" ht="18" customHeight="1">
      <c r="B13" s="160"/>
      <c r="C13" s="2298"/>
      <c r="D13" s="2298"/>
      <c r="E13" s="2298"/>
      <c r="F13" s="2298"/>
      <c r="G13" s="2298"/>
      <c r="H13" s="2298"/>
      <c r="I13" s="2298"/>
      <c r="J13" s="2298"/>
      <c r="K13" s="2298"/>
      <c r="L13" s="2298"/>
      <c r="M13" s="2298"/>
      <c r="N13" s="2298"/>
      <c r="O13" s="2298"/>
      <c r="P13" s="2298"/>
      <c r="Q13" s="2298"/>
      <c r="R13" s="2298"/>
      <c r="S13" s="2298"/>
      <c r="T13" s="2298"/>
      <c r="U13" s="2298"/>
      <c r="V13" s="2298"/>
      <c r="W13" s="2299"/>
      <c r="X13" s="2354">
        <v>53121</v>
      </c>
      <c r="Y13" s="2355"/>
      <c r="Z13" s="2355"/>
      <c r="AA13" s="2355"/>
      <c r="AB13" s="2356"/>
      <c r="AC13" s="2375" t="s">
        <v>37</v>
      </c>
      <c r="AD13" s="2376"/>
      <c r="AE13" s="2376"/>
      <c r="AF13" s="2376"/>
      <c r="AG13" s="2376"/>
      <c r="AH13" s="2376"/>
      <c r="AI13" s="2284" t="s">
        <v>1351</v>
      </c>
      <c r="AJ13" s="2284"/>
      <c r="AK13" s="2284"/>
      <c r="AL13" s="2279" t="s">
        <v>434</v>
      </c>
      <c r="AM13" s="2279"/>
      <c r="AN13" s="2279"/>
      <c r="AO13" s="2386"/>
      <c r="AP13" s="3078">
        <v>15355</v>
      </c>
      <c r="AQ13" s="2409"/>
      <c r="AR13" s="2409"/>
      <c r="AS13" s="2409"/>
      <c r="AT13" s="2409"/>
      <c r="AU13" s="2409"/>
      <c r="AV13" s="2409"/>
      <c r="AW13" s="2409"/>
      <c r="AX13" s="2409"/>
      <c r="AY13" s="2409"/>
      <c r="AZ13" s="2409"/>
      <c r="BA13" s="2409"/>
      <c r="BB13" s="2410"/>
      <c r="BC13" s="3048">
        <v>0</v>
      </c>
      <c r="BD13" s="2398"/>
      <c r="BE13" s="2398"/>
      <c r="BF13" s="2398"/>
      <c r="BG13" s="2398"/>
      <c r="BH13" s="2398"/>
      <c r="BI13" s="2398"/>
      <c r="BJ13" s="2398"/>
      <c r="BK13" s="2398"/>
      <c r="BL13" s="2398"/>
      <c r="BM13" s="2398"/>
      <c r="BN13" s="2398"/>
      <c r="BO13" s="2398"/>
      <c r="BP13" s="2399"/>
      <c r="BQ13" s="3048">
        <v>1102115</v>
      </c>
      <c r="BR13" s="2398"/>
      <c r="BS13" s="2398"/>
      <c r="BT13" s="2398"/>
      <c r="BU13" s="2398"/>
      <c r="BV13" s="2398"/>
      <c r="BW13" s="2398"/>
      <c r="BX13" s="2398"/>
      <c r="BY13" s="2398"/>
      <c r="BZ13" s="2398"/>
      <c r="CA13" s="2398"/>
      <c r="CB13" s="2399"/>
      <c r="CC13" s="2369" t="s">
        <v>39</v>
      </c>
      <c r="CD13" s="2348"/>
      <c r="CE13" s="1340">
        <v>0</v>
      </c>
      <c r="CF13" s="1340"/>
      <c r="CG13" s="1340"/>
      <c r="CH13" s="1340"/>
      <c r="CI13" s="1340"/>
      <c r="CJ13" s="1340"/>
      <c r="CK13" s="1340"/>
      <c r="CL13" s="1340"/>
      <c r="CM13" s="1340"/>
      <c r="CN13" s="1340"/>
      <c r="CO13" s="2365" t="s">
        <v>40</v>
      </c>
      <c r="CP13" s="2374"/>
      <c r="CQ13" s="3048">
        <v>0</v>
      </c>
      <c r="CR13" s="2398"/>
      <c r="CS13" s="2398"/>
      <c r="CT13" s="2398"/>
      <c r="CU13" s="2398"/>
      <c r="CV13" s="2398"/>
      <c r="CW13" s="2398"/>
      <c r="CX13" s="2398"/>
      <c r="CY13" s="2398"/>
      <c r="CZ13" s="2398"/>
      <c r="DA13" s="2398"/>
      <c r="DB13" s="2398"/>
      <c r="DC13" s="2398"/>
      <c r="DD13" s="2399"/>
      <c r="DE13" s="3048">
        <v>0</v>
      </c>
      <c r="DF13" s="2398"/>
      <c r="DG13" s="2398"/>
      <c r="DH13" s="2398"/>
      <c r="DI13" s="2398"/>
      <c r="DJ13" s="2398"/>
      <c r="DK13" s="2398"/>
      <c r="DL13" s="2398"/>
      <c r="DM13" s="2398"/>
      <c r="DN13" s="2398"/>
      <c r="DO13" s="2398"/>
      <c r="DP13" s="2398"/>
      <c r="DQ13" s="2398"/>
      <c r="DR13" s="2398"/>
      <c r="DS13" s="2398"/>
      <c r="DT13" s="2398"/>
      <c r="DU13" s="2398"/>
      <c r="DV13" s="2398"/>
      <c r="DW13" s="2398"/>
      <c r="DX13" s="2399"/>
      <c r="DY13" s="3048">
        <v>0</v>
      </c>
      <c r="DZ13" s="2398"/>
      <c r="EA13" s="2398"/>
      <c r="EB13" s="2398"/>
      <c r="EC13" s="2398"/>
      <c r="ED13" s="2398"/>
      <c r="EE13" s="2398"/>
      <c r="EF13" s="2398"/>
      <c r="EG13" s="2398"/>
      <c r="EH13" s="2398"/>
      <c r="EI13" s="2398"/>
      <c r="EJ13" s="2398"/>
      <c r="EK13" s="2398"/>
      <c r="EL13" s="2399"/>
      <c r="EM13" s="2414">
        <f>AP13+BQ13-CE13+DE13</f>
        <v>1117470</v>
      </c>
      <c r="EN13" s="2415"/>
      <c r="EO13" s="2415"/>
      <c r="EP13" s="2415"/>
      <c r="EQ13" s="2415"/>
      <c r="ER13" s="2415"/>
      <c r="ES13" s="2415"/>
      <c r="ET13" s="2415"/>
      <c r="EU13" s="2415"/>
      <c r="EV13" s="2415"/>
      <c r="EW13" s="2415"/>
      <c r="EX13" s="2415"/>
      <c r="EY13" s="2415"/>
      <c r="EZ13" s="2414">
        <f>BC13+CQ13+DY13</f>
        <v>0</v>
      </c>
      <c r="FA13" s="2415"/>
      <c r="FB13" s="2415"/>
      <c r="FC13" s="2415"/>
      <c r="FD13" s="2415"/>
      <c r="FE13" s="2415"/>
      <c r="FF13" s="2415"/>
      <c r="FG13" s="2415"/>
      <c r="FH13" s="2415"/>
      <c r="FI13" s="2415"/>
      <c r="FJ13" s="2415"/>
      <c r="FK13" s="2415"/>
      <c r="FL13" s="2415"/>
      <c r="FM13" s="2415"/>
      <c r="FN13" s="2415"/>
      <c r="FO13" s="2416"/>
    </row>
    <row r="14" spans="1:173" s="174" customFormat="1" ht="9" customHeight="1">
      <c r="A14" s="697"/>
      <c r="B14" s="182"/>
      <c r="C14" s="3026" t="s">
        <v>17</v>
      </c>
      <c r="D14" s="3026"/>
      <c r="E14" s="3026"/>
      <c r="F14" s="3026"/>
      <c r="G14" s="3026"/>
      <c r="H14" s="3026"/>
      <c r="I14" s="3026"/>
      <c r="J14" s="3026"/>
      <c r="K14" s="3026"/>
      <c r="L14" s="3026"/>
      <c r="M14" s="3026"/>
      <c r="N14" s="3026"/>
      <c r="O14" s="3026"/>
      <c r="P14" s="3026"/>
      <c r="Q14" s="3026"/>
      <c r="R14" s="3026"/>
      <c r="S14" s="3026"/>
      <c r="T14" s="3026"/>
      <c r="U14" s="3026"/>
      <c r="V14" s="3026"/>
      <c r="W14" s="3027"/>
      <c r="X14" s="2305"/>
      <c r="Y14" s="2305"/>
      <c r="Z14" s="2305"/>
      <c r="AA14" s="2305"/>
      <c r="AB14" s="2305"/>
      <c r="AC14" s="2840"/>
      <c r="AD14" s="2841"/>
      <c r="AE14" s="2841"/>
      <c r="AF14" s="2841"/>
      <c r="AG14" s="2841"/>
      <c r="AH14" s="2841"/>
      <c r="AI14" s="2841"/>
      <c r="AJ14" s="2841"/>
      <c r="AK14" s="2841"/>
      <c r="AL14" s="2841"/>
      <c r="AM14" s="2841"/>
      <c r="AN14" s="2841"/>
      <c r="AO14" s="2841"/>
      <c r="AP14" s="3032"/>
      <c r="AQ14" s="3013"/>
      <c r="AR14" s="3013"/>
      <c r="AS14" s="3013"/>
      <c r="AT14" s="3013"/>
      <c r="AU14" s="3013"/>
      <c r="AV14" s="3013"/>
      <c r="AW14" s="3013"/>
      <c r="AX14" s="3013"/>
      <c r="AY14" s="3013"/>
      <c r="AZ14" s="3013"/>
      <c r="BA14" s="3013"/>
      <c r="BB14" s="3014"/>
      <c r="BC14" s="3012"/>
      <c r="BD14" s="3013"/>
      <c r="BE14" s="3013"/>
      <c r="BF14" s="3013"/>
      <c r="BG14" s="3013"/>
      <c r="BH14" s="3013"/>
      <c r="BI14" s="3013"/>
      <c r="BJ14" s="3013"/>
      <c r="BK14" s="3013"/>
      <c r="BL14" s="3013"/>
      <c r="BM14" s="3013"/>
      <c r="BN14" s="3013"/>
      <c r="BO14" s="3013"/>
      <c r="BP14" s="3014"/>
      <c r="BQ14" s="3012"/>
      <c r="BR14" s="3013"/>
      <c r="BS14" s="3013"/>
      <c r="BT14" s="3013"/>
      <c r="BU14" s="3013"/>
      <c r="BV14" s="3013"/>
      <c r="BW14" s="3013"/>
      <c r="BX14" s="3013"/>
      <c r="BY14" s="3013"/>
      <c r="BZ14" s="3013"/>
      <c r="CA14" s="3013"/>
      <c r="CB14" s="3014"/>
      <c r="CC14" s="2866"/>
      <c r="CD14" s="2085"/>
      <c r="CE14" s="2085"/>
      <c r="CF14" s="2085"/>
      <c r="CG14" s="2085"/>
      <c r="CH14" s="2085"/>
      <c r="CI14" s="2085"/>
      <c r="CJ14" s="2085"/>
      <c r="CK14" s="2085"/>
      <c r="CL14" s="2085"/>
      <c r="CM14" s="2085"/>
      <c r="CN14" s="2085"/>
      <c r="CO14" s="2085"/>
      <c r="CP14" s="2870"/>
      <c r="CQ14" s="3012"/>
      <c r="CR14" s="3013"/>
      <c r="CS14" s="3013"/>
      <c r="CT14" s="3013"/>
      <c r="CU14" s="3013"/>
      <c r="CV14" s="3013"/>
      <c r="CW14" s="3013"/>
      <c r="CX14" s="3013"/>
      <c r="CY14" s="3013"/>
      <c r="CZ14" s="3013"/>
      <c r="DA14" s="3013"/>
      <c r="DB14" s="3013"/>
      <c r="DC14" s="3013"/>
      <c r="DD14" s="3014"/>
      <c r="DE14" s="3012"/>
      <c r="DF14" s="3013"/>
      <c r="DG14" s="3013"/>
      <c r="DH14" s="3013"/>
      <c r="DI14" s="3013"/>
      <c r="DJ14" s="3013"/>
      <c r="DK14" s="3013"/>
      <c r="DL14" s="3013"/>
      <c r="DM14" s="3013"/>
      <c r="DN14" s="3013"/>
      <c r="DO14" s="3013"/>
      <c r="DP14" s="3013"/>
      <c r="DQ14" s="3013"/>
      <c r="DR14" s="3013"/>
      <c r="DS14" s="3013"/>
      <c r="DT14" s="3013"/>
      <c r="DU14" s="3013"/>
      <c r="DV14" s="3013"/>
      <c r="DW14" s="3013"/>
      <c r="DX14" s="3014"/>
      <c r="DY14" s="3012"/>
      <c r="DZ14" s="3013"/>
      <c r="EA14" s="3013"/>
      <c r="EB14" s="3013"/>
      <c r="EC14" s="3013"/>
      <c r="ED14" s="3013"/>
      <c r="EE14" s="3013"/>
      <c r="EF14" s="3013"/>
      <c r="EG14" s="3013"/>
      <c r="EH14" s="3013"/>
      <c r="EI14" s="3013"/>
      <c r="EJ14" s="3013"/>
      <c r="EK14" s="3013"/>
      <c r="EL14" s="3014"/>
      <c r="EM14" s="3012"/>
      <c r="EN14" s="3013"/>
      <c r="EO14" s="3013"/>
      <c r="EP14" s="3013"/>
      <c r="EQ14" s="3013"/>
      <c r="ER14" s="3013"/>
      <c r="ES14" s="3013"/>
      <c r="ET14" s="3013"/>
      <c r="EU14" s="3013"/>
      <c r="EV14" s="3013"/>
      <c r="EW14" s="3013"/>
      <c r="EX14" s="3013"/>
      <c r="EY14" s="3014"/>
      <c r="EZ14" s="3018"/>
      <c r="FA14" s="3019"/>
      <c r="FB14" s="3019"/>
      <c r="FC14" s="3019"/>
      <c r="FD14" s="3019"/>
      <c r="FE14" s="3019"/>
      <c r="FF14" s="3019"/>
      <c r="FG14" s="3019"/>
      <c r="FH14" s="3019"/>
      <c r="FI14" s="3019"/>
      <c r="FJ14" s="3019"/>
      <c r="FK14" s="3019"/>
      <c r="FL14" s="3019"/>
      <c r="FM14" s="3019"/>
      <c r="FN14" s="3019"/>
      <c r="FO14" s="3020"/>
      <c r="FQ14" s="154"/>
    </row>
    <row r="15" spans="1:173" s="174" customFormat="1" ht="9" customHeight="1">
      <c r="A15" s="697"/>
      <c r="B15" s="184"/>
      <c r="C15" s="3028"/>
      <c r="D15" s="3028"/>
      <c r="E15" s="3028"/>
      <c r="F15" s="3028"/>
      <c r="G15" s="3028"/>
      <c r="H15" s="3028"/>
      <c r="I15" s="3028"/>
      <c r="J15" s="3028"/>
      <c r="K15" s="3028"/>
      <c r="L15" s="3028"/>
      <c r="M15" s="3028"/>
      <c r="N15" s="3028"/>
      <c r="O15" s="3028"/>
      <c r="P15" s="3028"/>
      <c r="Q15" s="3028"/>
      <c r="R15" s="3028"/>
      <c r="S15" s="3028"/>
      <c r="T15" s="3028"/>
      <c r="U15" s="3028"/>
      <c r="V15" s="3028"/>
      <c r="W15" s="3029"/>
      <c r="X15" s="2305"/>
      <c r="Y15" s="2305"/>
      <c r="Z15" s="2305"/>
      <c r="AA15" s="2305"/>
      <c r="AB15" s="2305"/>
      <c r="AC15" s="3030"/>
      <c r="AD15" s="3031"/>
      <c r="AE15" s="3031"/>
      <c r="AF15" s="3031"/>
      <c r="AG15" s="3031"/>
      <c r="AH15" s="3031"/>
      <c r="AI15" s="3031"/>
      <c r="AJ15" s="3031"/>
      <c r="AK15" s="3031"/>
      <c r="AL15" s="3031"/>
      <c r="AM15" s="3031"/>
      <c r="AN15" s="3031"/>
      <c r="AO15" s="3031"/>
      <c r="AP15" s="3033"/>
      <c r="AQ15" s="3016"/>
      <c r="AR15" s="3016"/>
      <c r="AS15" s="3016"/>
      <c r="AT15" s="3016"/>
      <c r="AU15" s="3016"/>
      <c r="AV15" s="3016"/>
      <c r="AW15" s="3016"/>
      <c r="AX15" s="3016"/>
      <c r="AY15" s="3016"/>
      <c r="AZ15" s="3016"/>
      <c r="BA15" s="3016"/>
      <c r="BB15" s="3017"/>
      <c r="BC15" s="3015"/>
      <c r="BD15" s="3016"/>
      <c r="BE15" s="3016"/>
      <c r="BF15" s="3016"/>
      <c r="BG15" s="3016"/>
      <c r="BH15" s="3016"/>
      <c r="BI15" s="3016"/>
      <c r="BJ15" s="3016"/>
      <c r="BK15" s="3016"/>
      <c r="BL15" s="3016"/>
      <c r="BM15" s="3016"/>
      <c r="BN15" s="3016"/>
      <c r="BO15" s="3016"/>
      <c r="BP15" s="3017"/>
      <c r="BQ15" s="3015"/>
      <c r="BR15" s="3016"/>
      <c r="BS15" s="3016"/>
      <c r="BT15" s="3016"/>
      <c r="BU15" s="3016"/>
      <c r="BV15" s="3016"/>
      <c r="BW15" s="3016"/>
      <c r="BX15" s="3016"/>
      <c r="BY15" s="3016"/>
      <c r="BZ15" s="3016"/>
      <c r="CA15" s="3016"/>
      <c r="CB15" s="3017"/>
      <c r="CC15" s="3024"/>
      <c r="CD15" s="2018"/>
      <c r="CE15" s="2018"/>
      <c r="CF15" s="2018"/>
      <c r="CG15" s="2018"/>
      <c r="CH15" s="2018"/>
      <c r="CI15" s="2018"/>
      <c r="CJ15" s="2018"/>
      <c r="CK15" s="2018"/>
      <c r="CL15" s="2018"/>
      <c r="CM15" s="2018"/>
      <c r="CN15" s="2018"/>
      <c r="CO15" s="2018"/>
      <c r="CP15" s="3025"/>
      <c r="CQ15" s="3015"/>
      <c r="CR15" s="3016"/>
      <c r="CS15" s="3016"/>
      <c r="CT15" s="3016"/>
      <c r="CU15" s="3016"/>
      <c r="CV15" s="3016"/>
      <c r="CW15" s="3016"/>
      <c r="CX15" s="3016"/>
      <c r="CY15" s="3016"/>
      <c r="CZ15" s="3016"/>
      <c r="DA15" s="3016"/>
      <c r="DB15" s="3016"/>
      <c r="DC15" s="3016"/>
      <c r="DD15" s="3017"/>
      <c r="DE15" s="3015"/>
      <c r="DF15" s="3016"/>
      <c r="DG15" s="3016"/>
      <c r="DH15" s="3016"/>
      <c r="DI15" s="3016"/>
      <c r="DJ15" s="3016"/>
      <c r="DK15" s="3016"/>
      <c r="DL15" s="3016"/>
      <c r="DM15" s="3016"/>
      <c r="DN15" s="3016"/>
      <c r="DO15" s="3016"/>
      <c r="DP15" s="3016"/>
      <c r="DQ15" s="3016"/>
      <c r="DR15" s="3016"/>
      <c r="DS15" s="3016"/>
      <c r="DT15" s="3016"/>
      <c r="DU15" s="3016"/>
      <c r="DV15" s="3016"/>
      <c r="DW15" s="3016"/>
      <c r="DX15" s="3017"/>
      <c r="DY15" s="3015"/>
      <c r="DZ15" s="3016"/>
      <c r="EA15" s="3016"/>
      <c r="EB15" s="3016"/>
      <c r="EC15" s="3016"/>
      <c r="ED15" s="3016"/>
      <c r="EE15" s="3016"/>
      <c r="EF15" s="3016"/>
      <c r="EG15" s="3016"/>
      <c r="EH15" s="3016"/>
      <c r="EI15" s="3016"/>
      <c r="EJ15" s="3016"/>
      <c r="EK15" s="3016"/>
      <c r="EL15" s="3017"/>
      <c r="EM15" s="3015"/>
      <c r="EN15" s="3016"/>
      <c r="EO15" s="3016"/>
      <c r="EP15" s="3016"/>
      <c r="EQ15" s="3016"/>
      <c r="ER15" s="3016"/>
      <c r="ES15" s="3016"/>
      <c r="ET15" s="3016"/>
      <c r="EU15" s="3016"/>
      <c r="EV15" s="3016"/>
      <c r="EW15" s="3016"/>
      <c r="EX15" s="3016"/>
      <c r="EY15" s="3017"/>
      <c r="EZ15" s="3021"/>
      <c r="FA15" s="3022"/>
      <c r="FB15" s="3022"/>
      <c r="FC15" s="3022"/>
      <c r="FD15" s="3022"/>
      <c r="FE15" s="3022"/>
      <c r="FF15" s="3022"/>
      <c r="FG15" s="3022"/>
      <c r="FH15" s="3022"/>
      <c r="FI15" s="3022"/>
      <c r="FJ15" s="3022"/>
      <c r="FK15" s="3022"/>
      <c r="FL15" s="3022"/>
      <c r="FM15" s="3022"/>
      <c r="FN15" s="3022"/>
      <c r="FO15" s="3023"/>
      <c r="FQ15" s="154"/>
    </row>
    <row r="16" spans="1:173" ht="18" customHeight="1">
      <c r="B16" s="157"/>
      <c r="C16" s="2389" t="s">
        <v>117</v>
      </c>
      <c r="D16" s="2389"/>
      <c r="E16" s="2389"/>
      <c r="F16" s="2389"/>
      <c r="G16" s="2389"/>
      <c r="H16" s="2389"/>
      <c r="I16" s="2389"/>
      <c r="J16" s="2389"/>
      <c r="K16" s="2389"/>
      <c r="L16" s="2389"/>
      <c r="M16" s="2389"/>
      <c r="N16" s="2389"/>
      <c r="O16" s="2389"/>
      <c r="P16" s="2389"/>
      <c r="Q16" s="2389"/>
      <c r="R16" s="2389"/>
      <c r="S16" s="2389"/>
      <c r="T16" s="2389"/>
      <c r="U16" s="2389"/>
      <c r="V16" s="2389"/>
      <c r="W16" s="2390"/>
      <c r="X16" s="2354">
        <v>530211</v>
      </c>
      <c r="Y16" s="2355"/>
      <c r="Z16" s="2355"/>
      <c r="AA16" s="2355"/>
      <c r="AB16" s="2356"/>
      <c r="AC16" s="2391" t="s">
        <v>37</v>
      </c>
      <c r="AD16" s="2392"/>
      <c r="AE16" s="2392"/>
      <c r="AF16" s="2392"/>
      <c r="AG16" s="2392"/>
      <c r="AH16" s="2392"/>
      <c r="AI16" s="2370" t="s">
        <v>1350</v>
      </c>
      <c r="AJ16" s="2370"/>
      <c r="AK16" s="2370"/>
      <c r="AL16" s="2279" t="s">
        <v>433</v>
      </c>
      <c r="AM16" s="2279"/>
      <c r="AN16" s="2279"/>
      <c r="AO16" s="2386"/>
      <c r="AP16" s="2401">
        <f>EM17</f>
        <v>1117470</v>
      </c>
      <c r="AQ16" s="2402"/>
      <c r="AR16" s="2402"/>
      <c r="AS16" s="2402"/>
      <c r="AT16" s="2402"/>
      <c r="AU16" s="2402"/>
      <c r="AV16" s="2402"/>
      <c r="AW16" s="2402"/>
      <c r="AX16" s="2402"/>
      <c r="AY16" s="2402"/>
      <c r="AZ16" s="2402"/>
      <c r="BA16" s="2402"/>
      <c r="BB16" s="2403"/>
      <c r="BC16" s="2414">
        <f>EZ17</f>
        <v>0</v>
      </c>
      <c r="BD16" s="2415"/>
      <c r="BE16" s="2415"/>
      <c r="BF16" s="2415"/>
      <c r="BG16" s="2415"/>
      <c r="BH16" s="2415"/>
      <c r="BI16" s="2415"/>
      <c r="BJ16" s="2415"/>
      <c r="BK16" s="2415"/>
      <c r="BL16" s="2415"/>
      <c r="BM16" s="2415"/>
      <c r="BN16" s="2415"/>
      <c r="BO16" s="2415"/>
      <c r="BP16" s="2417"/>
      <c r="BQ16" s="3052">
        <v>100</v>
      </c>
      <c r="BR16" s="3053"/>
      <c r="BS16" s="3053"/>
      <c r="BT16" s="3053"/>
      <c r="BU16" s="3053"/>
      <c r="BV16" s="3053"/>
      <c r="BW16" s="3053"/>
      <c r="BX16" s="3053"/>
      <c r="BY16" s="3053"/>
      <c r="BZ16" s="3053"/>
      <c r="CA16" s="3053"/>
      <c r="CB16" s="3054"/>
      <c r="CC16" s="2268" t="s">
        <v>39</v>
      </c>
      <c r="CD16" s="2269"/>
      <c r="CE16" s="2270">
        <v>0</v>
      </c>
      <c r="CF16" s="2270"/>
      <c r="CG16" s="2270"/>
      <c r="CH16" s="2270"/>
      <c r="CI16" s="2270"/>
      <c r="CJ16" s="2270"/>
      <c r="CK16" s="2270"/>
      <c r="CL16" s="2270"/>
      <c r="CM16" s="2270"/>
      <c r="CN16" s="2270"/>
      <c r="CO16" s="1928" t="s">
        <v>40</v>
      </c>
      <c r="CP16" s="2276"/>
      <c r="CQ16" s="2412">
        <v>0</v>
      </c>
      <c r="CR16" s="2367"/>
      <c r="CS16" s="2367"/>
      <c r="CT16" s="2367"/>
      <c r="CU16" s="2367"/>
      <c r="CV16" s="2367"/>
      <c r="CW16" s="2367"/>
      <c r="CX16" s="2367"/>
      <c r="CY16" s="2367"/>
      <c r="CZ16" s="2367"/>
      <c r="DA16" s="2367"/>
      <c r="DB16" s="2367"/>
      <c r="DC16" s="2367"/>
      <c r="DD16" s="2368"/>
      <c r="DE16" s="2412">
        <v>0</v>
      </c>
      <c r="DF16" s="2367"/>
      <c r="DG16" s="2367"/>
      <c r="DH16" s="2367"/>
      <c r="DI16" s="2367"/>
      <c r="DJ16" s="2367"/>
      <c r="DK16" s="2367"/>
      <c r="DL16" s="2367"/>
      <c r="DM16" s="2367"/>
      <c r="DN16" s="2367"/>
      <c r="DO16" s="2367"/>
      <c r="DP16" s="2367"/>
      <c r="DQ16" s="2367"/>
      <c r="DR16" s="2367"/>
      <c r="DS16" s="2367"/>
      <c r="DT16" s="2367"/>
      <c r="DU16" s="2367"/>
      <c r="DV16" s="2367"/>
      <c r="DW16" s="2367"/>
      <c r="DX16" s="2368"/>
      <c r="DY16" s="2412">
        <v>0</v>
      </c>
      <c r="DZ16" s="2367"/>
      <c r="EA16" s="2367"/>
      <c r="EB16" s="2367"/>
      <c r="EC16" s="2367"/>
      <c r="ED16" s="2367"/>
      <c r="EE16" s="2367"/>
      <c r="EF16" s="2367"/>
      <c r="EG16" s="2367"/>
      <c r="EH16" s="2367"/>
      <c r="EI16" s="2367"/>
      <c r="EJ16" s="2367"/>
      <c r="EK16" s="2367"/>
      <c r="EL16" s="2368"/>
      <c r="EM16" s="2414">
        <f>AP16+BQ16-CE16+DE16</f>
        <v>1117570</v>
      </c>
      <c r="EN16" s="2415"/>
      <c r="EO16" s="2415"/>
      <c r="EP16" s="2415"/>
      <c r="EQ16" s="2415"/>
      <c r="ER16" s="2415"/>
      <c r="ES16" s="2415"/>
      <c r="ET16" s="2415"/>
      <c r="EU16" s="2415"/>
      <c r="EV16" s="2415"/>
      <c r="EW16" s="2415"/>
      <c r="EX16" s="2415"/>
      <c r="EY16" s="2415"/>
      <c r="EZ16" s="2414">
        <f>BC16+CQ16+DY16</f>
        <v>0</v>
      </c>
      <c r="FA16" s="2415"/>
      <c r="FB16" s="2415"/>
      <c r="FC16" s="2415"/>
      <c r="FD16" s="2415"/>
      <c r="FE16" s="2415"/>
      <c r="FF16" s="2415"/>
      <c r="FG16" s="2415"/>
      <c r="FH16" s="2415"/>
      <c r="FI16" s="2415"/>
      <c r="FJ16" s="2415"/>
      <c r="FK16" s="2415"/>
      <c r="FL16" s="2415"/>
      <c r="FM16" s="2415"/>
      <c r="FN16" s="2415"/>
      <c r="FO16" s="2416"/>
    </row>
    <row r="17" spans="1:173" ht="18" customHeight="1">
      <c r="B17" s="232"/>
      <c r="C17" s="3010"/>
      <c r="D17" s="3010"/>
      <c r="E17" s="3010"/>
      <c r="F17" s="3010"/>
      <c r="G17" s="3010"/>
      <c r="H17" s="3010"/>
      <c r="I17" s="3010"/>
      <c r="J17" s="3010"/>
      <c r="K17" s="3010"/>
      <c r="L17" s="3010"/>
      <c r="M17" s="3010"/>
      <c r="N17" s="3010"/>
      <c r="O17" s="3010"/>
      <c r="P17" s="3010"/>
      <c r="Q17" s="3010"/>
      <c r="R17" s="3010"/>
      <c r="S17" s="3010"/>
      <c r="T17" s="3010"/>
      <c r="U17" s="3010"/>
      <c r="V17" s="3010"/>
      <c r="W17" s="3011"/>
      <c r="X17" s="2354">
        <v>531211</v>
      </c>
      <c r="Y17" s="2355"/>
      <c r="Z17" s="2355"/>
      <c r="AA17" s="2355"/>
      <c r="AB17" s="2356"/>
      <c r="AC17" s="2282" t="s">
        <v>37</v>
      </c>
      <c r="AD17" s="2283"/>
      <c r="AE17" s="2283"/>
      <c r="AF17" s="2283"/>
      <c r="AG17" s="2283"/>
      <c r="AH17" s="2283"/>
      <c r="AI17" s="2284" t="s">
        <v>1351</v>
      </c>
      <c r="AJ17" s="2284"/>
      <c r="AK17" s="2284"/>
      <c r="AL17" s="2279" t="s">
        <v>434</v>
      </c>
      <c r="AM17" s="2279"/>
      <c r="AN17" s="2279"/>
      <c r="AO17" s="2386"/>
      <c r="AP17" s="3039">
        <v>15355</v>
      </c>
      <c r="AQ17" s="3040"/>
      <c r="AR17" s="3040"/>
      <c r="AS17" s="3040"/>
      <c r="AT17" s="3040"/>
      <c r="AU17" s="3040"/>
      <c r="AV17" s="3040"/>
      <c r="AW17" s="3040"/>
      <c r="AX17" s="3040"/>
      <c r="AY17" s="3040"/>
      <c r="AZ17" s="3040"/>
      <c r="BA17" s="3040"/>
      <c r="BB17" s="3041"/>
      <c r="BC17" s="3042">
        <v>0</v>
      </c>
      <c r="BD17" s="3040"/>
      <c r="BE17" s="3040"/>
      <c r="BF17" s="3040"/>
      <c r="BG17" s="3040"/>
      <c r="BH17" s="3040"/>
      <c r="BI17" s="3040"/>
      <c r="BJ17" s="3040"/>
      <c r="BK17" s="3040"/>
      <c r="BL17" s="3040"/>
      <c r="BM17" s="3040"/>
      <c r="BN17" s="3040"/>
      <c r="BO17" s="3040"/>
      <c r="BP17" s="3041"/>
      <c r="BQ17" s="3042">
        <v>1102115</v>
      </c>
      <c r="BR17" s="3040"/>
      <c r="BS17" s="3040"/>
      <c r="BT17" s="3040"/>
      <c r="BU17" s="3040"/>
      <c r="BV17" s="3040"/>
      <c r="BW17" s="3040"/>
      <c r="BX17" s="3040"/>
      <c r="BY17" s="3040"/>
      <c r="BZ17" s="3040"/>
      <c r="CA17" s="3040"/>
      <c r="CB17" s="3041"/>
      <c r="CC17" s="2268" t="s">
        <v>39</v>
      </c>
      <c r="CD17" s="2269"/>
      <c r="CE17" s="2270">
        <v>0</v>
      </c>
      <c r="CF17" s="2270"/>
      <c r="CG17" s="2270"/>
      <c r="CH17" s="2270"/>
      <c r="CI17" s="2270"/>
      <c r="CJ17" s="2270"/>
      <c r="CK17" s="2270"/>
      <c r="CL17" s="2270"/>
      <c r="CM17" s="2270"/>
      <c r="CN17" s="2270"/>
      <c r="CO17" s="1928" t="s">
        <v>40</v>
      </c>
      <c r="CP17" s="2276"/>
      <c r="CQ17" s="2412">
        <v>0</v>
      </c>
      <c r="CR17" s="2367"/>
      <c r="CS17" s="2367"/>
      <c r="CT17" s="2367"/>
      <c r="CU17" s="2367"/>
      <c r="CV17" s="2367"/>
      <c r="CW17" s="2367"/>
      <c r="CX17" s="2367"/>
      <c r="CY17" s="2367"/>
      <c r="CZ17" s="2367"/>
      <c r="DA17" s="2367"/>
      <c r="DB17" s="2367"/>
      <c r="DC17" s="2367"/>
      <c r="DD17" s="2368"/>
      <c r="DE17" s="2412">
        <v>0</v>
      </c>
      <c r="DF17" s="2367"/>
      <c r="DG17" s="2367"/>
      <c r="DH17" s="2367"/>
      <c r="DI17" s="2367"/>
      <c r="DJ17" s="2367"/>
      <c r="DK17" s="2367"/>
      <c r="DL17" s="2367"/>
      <c r="DM17" s="2367"/>
      <c r="DN17" s="2367"/>
      <c r="DO17" s="2367"/>
      <c r="DP17" s="2367"/>
      <c r="DQ17" s="2367"/>
      <c r="DR17" s="2367"/>
      <c r="DS17" s="2367"/>
      <c r="DT17" s="2367"/>
      <c r="DU17" s="2367"/>
      <c r="DV17" s="2367"/>
      <c r="DW17" s="2367"/>
      <c r="DX17" s="2368"/>
      <c r="DY17" s="2412">
        <v>0</v>
      </c>
      <c r="DZ17" s="2367"/>
      <c r="EA17" s="2367"/>
      <c r="EB17" s="2367"/>
      <c r="EC17" s="2367"/>
      <c r="ED17" s="2367"/>
      <c r="EE17" s="2367"/>
      <c r="EF17" s="2367"/>
      <c r="EG17" s="2367"/>
      <c r="EH17" s="2367"/>
      <c r="EI17" s="2367"/>
      <c r="EJ17" s="2367"/>
      <c r="EK17" s="2367"/>
      <c r="EL17" s="2368"/>
      <c r="EM17" s="2414">
        <f t="shared" ref="EM17:EM23" si="0">AP17+BQ17-CE17+DE17</f>
        <v>1117470</v>
      </c>
      <c r="EN17" s="2415"/>
      <c r="EO17" s="2415"/>
      <c r="EP17" s="2415"/>
      <c r="EQ17" s="2415"/>
      <c r="ER17" s="2415"/>
      <c r="ES17" s="2415"/>
      <c r="ET17" s="2415"/>
      <c r="EU17" s="2415"/>
      <c r="EV17" s="2415"/>
      <c r="EW17" s="2415"/>
      <c r="EX17" s="2415"/>
      <c r="EY17" s="2415"/>
      <c r="EZ17" s="2414">
        <f t="shared" ref="EZ17:EZ23" si="1">BC17+CQ17+DY17</f>
        <v>0</v>
      </c>
      <c r="FA17" s="2415"/>
      <c r="FB17" s="2415"/>
      <c r="FC17" s="2415"/>
      <c r="FD17" s="2415"/>
      <c r="FE17" s="2415"/>
      <c r="FF17" s="2415"/>
      <c r="FG17" s="2415"/>
      <c r="FH17" s="2415"/>
      <c r="FI17" s="2415"/>
      <c r="FJ17" s="2415"/>
      <c r="FK17" s="2415"/>
      <c r="FL17" s="2415"/>
      <c r="FM17" s="2415"/>
      <c r="FN17" s="2415"/>
      <c r="FO17" s="2416"/>
    </row>
    <row r="18" spans="1:173" ht="18" customHeight="1">
      <c r="B18" s="157"/>
      <c r="C18" s="2389" t="s">
        <v>118</v>
      </c>
      <c r="D18" s="2389"/>
      <c r="E18" s="2389"/>
      <c r="F18" s="2389"/>
      <c r="G18" s="2389"/>
      <c r="H18" s="2389"/>
      <c r="I18" s="2389"/>
      <c r="J18" s="2389"/>
      <c r="K18" s="2389"/>
      <c r="L18" s="2389"/>
      <c r="M18" s="2389"/>
      <c r="N18" s="2389"/>
      <c r="O18" s="2389"/>
      <c r="P18" s="2389"/>
      <c r="Q18" s="2389"/>
      <c r="R18" s="2389"/>
      <c r="S18" s="2389"/>
      <c r="T18" s="2389"/>
      <c r="U18" s="2389"/>
      <c r="V18" s="2389"/>
      <c r="W18" s="2390"/>
      <c r="X18" s="2354">
        <v>530212</v>
      </c>
      <c r="Y18" s="2355"/>
      <c r="Z18" s="2355"/>
      <c r="AA18" s="2355"/>
      <c r="AB18" s="2356"/>
      <c r="AC18" s="2391" t="s">
        <v>37</v>
      </c>
      <c r="AD18" s="2392"/>
      <c r="AE18" s="2392"/>
      <c r="AF18" s="2392"/>
      <c r="AG18" s="2392"/>
      <c r="AH18" s="2392"/>
      <c r="AI18" s="2370" t="s">
        <v>1350</v>
      </c>
      <c r="AJ18" s="2370"/>
      <c r="AK18" s="2370"/>
      <c r="AL18" s="2279" t="s">
        <v>433</v>
      </c>
      <c r="AM18" s="2279"/>
      <c r="AN18" s="2279"/>
      <c r="AO18" s="2386"/>
      <c r="AP18" s="2401">
        <f>EM19</f>
        <v>0</v>
      </c>
      <c r="AQ18" s="2402"/>
      <c r="AR18" s="2402"/>
      <c r="AS18" s="2402"/>
      <c r="AT18" s="2402"/>
      <c r="AU18" s="2402"/>
      <c r="AV18" s="2402"/>
      <c r="AW18" s="2402"/>
      <c r="AX18" s="2402"/>
      <c r="AY18" s="2402"/>
      <c r="AZ18" s="2402"/>
      <c r="BA18" s="2402"/>
      <c r="BB18" s="2403"/>
      <c r="BC18" s="2811">
        <f>EZ19</f>
        <v>0</v>
      </c>
      <c r="BD18" s="2402"/>
      <c r="BE18" s="2402"/>
      <c r="BF18" s="2402"/>
      <c r="BG18" s="2402"/>
      <c r="BH18" s="2402"/>
      <c r="BI18" s="2402"/>
      <c r="BJ18" s="2402"/>
      <c r="BK18" s="2402"/>
      <c r="BL18" s="2402"/>
      <c r="BM18" s="2402"/>
      <c r="BN18" s="2402"/>
      <c r="BO18" s="2402"/>
      <c r="BP18" s="2403"/>
      <c r="BQ18" s="3043">
        <v>0</v>
      </c>
      <c r="BR18" s="2409"/>
      <c r="BS18" s="2409"/>
      <c r="BT18" s="2409"/>
      <c r="BU18" s="2409"/>
      <c r="BV18" s="2409"/>
      <c r="BW18" s="2409"/>
      <c r="BX18" s="2409"/>
      <c r="BY18" s="2409"/>
      <c r="BZ18" s="2409"/>
      <c r="CA18" s="2409"/>
      <c r="CB18" s="2410"/>
      <c r="CC18" s="2408" t="s">
        <v>39</v>
      </c>
      <c r="CD18" s="2393"/>
      <c r="CE18" s="2394">
        <v>0</v>
      </c>
      <c r="CF18" s="2394"/>
      <c r="CG18" s="2394"/>
      <c r="CH18" s="2394"/>
      <c r="CI18" s="2394"/>
      <c r="CJ18" s="2394"/>
      <c r="CK18" s="2394"/>
      <c r="CL18" s="2394"/>
      <c r="CM18" s="2394"/>
      <c r="CN18" s="2394"/>
      <c r="CO18" s="2407" t="s">
        <v>40</v>
      </c>
      <c r="CP18" s="2411"/>
      <c r="CQ18" s="3043">
        <v>0</v>
      </c>
      <c r="CR18" s="2409"/>
      <c r="CS18" s="2409"/>
      <c r="CT18" s="2409"/>
      <c r="CU18" s="2409"/>
      <c r="CV18" s="2409"/>
      <c r="CW18" s="2409"/>
      <c r="CX18" s="2409"/>
      <c r="CY18" s="2409"/>
      <c r="CZ18" s="2409"/>
      <c r="DA18" s="2409"/>
      <c r="DB18" s="2409"/>
      <c r="DC18" s="2409"/>
      <c r="DD18" s="2410"/>
      <c r="DE18" s="3043">
        <v>0</v>
      </c>
      <c r="DF18" s="2409"/>
      <c r="DG18" s="2409"/>
      <c r="DH18" s="2409"/>
      <c r="DI18" s="2409"/>
      <c r="DJ18" s="2409"/>
      <c r="DK18" s="2409"/>
      <c r="DL18" s="2409"/>
      <c r="DM18" s="2409"/>
      <c r="DN18" s="2409"/>
      <c r="DO18" s="2409"/>
      <c r="DP18" s="2409"/>
      <c r="DQ18" s="2409"/>
      <c r="DR18" s="2409"/>
      <c r="DS18" s="2409"/>
      <c r="DT18" s="2409"/>
      <c r="DU18" s="2409"/>
      <c r="DV18" s="2409"/>
      <c r="DW18" s="2409"/>
      <c r="DX18" s="2410"/>
      <c r="DY18" s="3043">
        <v>0</v>
      </c>
      <c r="DZ18" s="2409"/>
      <c r="EA18" s="2409"/>
      <c r="EB18" s="2409"/>
      <c r="EC18" s="2409"/>
      <c r="ED18" s="2409"/>
      <c r="EE18" s="2409"/>
      <c r="EF18" s="2409"/>
      <c r="EG18" s="2409"/>
      <c r="EH18" s="2409"/>
      <c r="EI18" s="2409"/>
      <c r="EJ18" s="2409"/>
      <c r="EK18" s="2409"/>
      <c r="EL18" s="2410"/>
      <c r="EM18" s="2414">
        <f t="shared" si="0"/>
        <v>0</v>
      </c>
      <c r="EN18" s="2415"/>
      <c r="EO18" s="2415"/>
      <c r="EP18" s="2415"/>
      <c r="EQ18" s="2415"/>
      <c r="ER18" s="2415"/>
      <c r="ES18" s="2415"/>
      <c r="ET18" s="2415"/>
      <c r="EU18" s="2415"/>
      <c r="EV18" s="2415"/>
      <c r="EW18" s="2415"/>
      <c r="EX18" s="2415"/>
      <c r="EY18" s="2415"/>
      <c r="EZ18" s="2414">
        <f t="shared" si="1"/>
        <v>0</v>
      </c>
      <c r="FA18" s="2415"/>
      <c r="FB18" s="2415"/>
      <c r="FC18" s="2415"/>
      <c r="FD18" s="2415"/>
      <c r="FE18" s="2415"/>
      <c r="FF18" s="2415"/>
      <c r="FG18" s="2415"/>
      <c r="FH18" s="2415"/>
      <c r="FI18" s="2415"/>
      <c r="FJ18" s="2415"/>
      <c r="FK18" s="2415"/>
      <c r="FL18" s="2415"/>
      <c r="FM18" s="2415"/>
      <c r="FN18" s="2415"/>
      <c r="FO18" s="2416"/>
      <c r="FQ18" s="174"/>
    </row>
    <row r="19" spans="1:173" ht="18" customHeight="1">
      <c r="B19" s="232"/>
      <c r="C19" s="3010"/>
      <c r="D19" s="3010"/>
      <c r="E19" s="3010"/>
      <c r="F19" s="3010"/>
      <c r="G19" s="3010"/>
      <c r="H19" s="3010"/>
      <c r="I19" s="3010"/>
      <c r="J19" s="3010"/>
      <c r="K19" s="3010"/>
      <c r="L19" s="3010"/>
      <c r="M19" s="3010"/>
      <c r="N19" s="3010"/>
      <c r="O19" s="3010"/>
      <c r="P19" s="3010"/>
      <c r="Q19" s="3010"/>
      <c r="R19" s="3010"/>
      <c r="S19" s="3010"/>
      <c r="T19" s="3010"/>
      <c r="U19" s="3010"/>
      <c r="V19" s="3010"/>
      <c r="W19" s="3011"/>
      <c r="X19" s="2354">
        <v>531212</v>
      </c>
      <c r="Y19" s="2355"/>
      <c r="Z19" s="2355"/>
      <c r="AA19" s="2355"/>
      <c r="AB19" s="2356"/>
      <c r="AC19" s="2282" t="s">
        <v>37</v>
      </c>
      <c r="AD19" s="2283"/>
      <c r="AE19" s="2283"/>
      <c r="AF19" s="2283"/>
      <c r="AG19" s="2283"/>
      <c r="AH19" s="2283"/>
      <c r="AI19" s="2284" t="s">
        <v>1351</v>
      </c>
      <c r="AJ19" s="2284"/>
      <c r="AK19" s="2284"/>
      <c r="AL19" s="2279" t="s">
        <v>434</v>
      </c>
      <c r="AM19" s="2279"/>
      <c r="AN19" s="2279"/>
      <c r="AO19" s="2386"/>
      <c r="AP19" s="2366">
        <v>0</v>
      </c>
      <c r="AQ19" s="2367"/>
      <c r="AR19" s="2367"/>
      <c r="AS19" s="2367"/>
      <c r="AT19" s="2367"/>
      <c r="AU19" s="2367"/>
      <c r="AV19" s="2367"/>
      <c r="AW19" s="2367"/>
      <c r="AX19" s="2367"/>
      <c r="AY19" s="2367"/>
      <c r="AZ19" s="2367"/>
      <c r="BA19" s="2367"/>
      <c r="BB19" s="2368"/>
      <c r="BC19" s="2412">
        <v>0</v>
      </c>
      <c r="BD19" s="2367"/>
      <c r="BE19" s="2367"/>
      <c r="BF19" s="2367"/>
      <c r="BG19" s="2367"/>
      <c r="BH19" s="2367"/>
      <c r="BI19" s="2367"/>
      <c r="BJ19" s="2367"/>
      <c r="BK19" s="2367"/>
      <c r="BL19" s="2367"/>
      <c r="BM19" s="2367"/>
      <c r="BN19" s="2367"/>
      <c r="BO19" s="2367"/>
      <c r="BP19" s="2368"/>
      <c r="BQ19" s="2412">
        <v>0</v>
      </c>
      <c r="BR19" s="2367"/>
      <c r="BS19" s="2367"/>
      <c r="BT19" s="2367"/>
      <c r="BU19" s="2367"/>
      <c r="BV19" s="2367"/>
      <c r="BW19" s="2367"/>
      <c r="BX19" s="2367"/>
      <c r="BY19" s="2367"/>
      <c r="BZ19" s="2367"/>
      <c r="CA19" s="2367"/>
      <c r="CB19" s="2368"/>
      <c r="CC19" s="2268" t="s">
        <v>39</v>
      </c>
      <c r="CD19" s="2269"/>
      <c r="CE19" s="2270">
        <v>0</v>
      </c>
      <c r="CF19" s="2270"/>
      <c r="CG19" s="2270"/>
      <c r="CH19" s="2270"/>
      <c r="CI19" s="2270"/>
      <c r="CJ19" s="2270"/>
      <c r="CK19" s="2270"/>
      <c r="CL19" s="2270"/>
      <c r="CM19" s="2270"/>
      <c r="CN19" s="2270"/>
      <c r="CO19" s="1928" t="s">
        <v>40</v>
      </c>
      <c r="CP19" s="2276"/>
      <c r="CQ19" s="2412">
        <v>0</v>
      </c>
      <c r="CR19" s="2367"/>
      <c r="CS19" s="2367"/>
      <c r="CT19" s="2367"/>
      <c r="CU19" s="2367"/>
      <c r="CV19" s="2367"/>
      <c r="CW19" s="2367"/>
      <c r="CX19" s="2367"/>
      <c r="CY19" s="2367"/>
      <c r="CZ19" s="2367"/>
      <c r="DA19" s="2367"/>
      <c r="DB19" s="2367"/>
      <c r="DC19" s="2367"/>
      <c r="DD19" s="2368"/>
      <c r="DE19" s="2412">
        <v>0</v>
      </c>
      <c r="DF19" s="2367"/>
      <c r="DG19" s="2367"/>
      <c r="DH19" s="2367"/>
      <c r="DI19" s="2367"/>
      <c r="DJ19" s="2367"/>
      <c r="DK19" s="2367"/>
      <c r="DL19" s="2367"/>
      <c r="DM19" s="2367"/>
      <c r="DN19" s="2367"/>
      <c r="DO19" s="2367"/>
      <c r="DP19" s="2367"/>
      <c r="DQ19" s="2367"/>
      <c r="DR19" s="2367"/>
      <c r="DS19" s="2367"/>
      <c r="DT19" s="2367"/>
      <c r="DU19" s="2367"/>
      <c r="DV19" s="2367"/>
      <c r="DW19" s="2367"/>
      <c r="DX19" s="2368"/>
      <c r="DY19" s="2412">
        <v>0</v>
      </c>
      <c r="DZ19" s="2367"/>
      <c r="EA19" s="2367"/>
      <c r="EB19" s="2367"/>
      <c r="EC19" s="2367"/>
      <c r="ED19" s="2367"/>
      <c r="EE19" s="2367"/>
      <c r="EF19" s="2367"/>
      <c r="EG19" s="2367"/>
      <c r="EH19" s="2367"/>
      <c r="EI19" s="2367"/>
      <c r="EJ19" s="2367"/>
      <c r="EK19" s="2367"/>
      <c r="EL19" s="2368"/>
      <c r="EM19" s="2414">
        <f t="shared" si="0"/>
        <v>0</v>
      </c>
      <c r="EN19" s="2415"/>
      <c r="EO19" s="2415"/>
      <c r="EP19" s="2415"/>
      <c r="EQ19" s="2415"/>
      <c r="ER19" s="2415"/>
      <c r="ES19" s="2415"/>
      <c r="ET19" s="2415"/>
      <c r="EU19" s="2415"/>
      <c r="EV19" s="2415"/>
      <c r="EW19" s="2415"/>
      <c r="EX19" s="2415"/>
      <c r="EY19" s="2415"/>
      <c r="EZ19" s="2414">
        <f t="shared" si="1"/>
        <v>0</v>
      </c>
      <c r="FA19" s="2415"/>
      <c r="FB19" s="2415"/>
      <c r="FC19" s="2415"/>
      <c r="FD19" s="2415"/>
      <c r="FE19" s="2415"/>
      <c r="FF19" s="2415"/>
      <c r="FG19" s="2415"/>
      <c r="FH19" s="2415"/>
      <c r="FI19" s="2415"/>
      <c r="FJ19" s="2415"/>
      <c r="FK19" s="2415"/>
      <c r="FL19" s="2415"/>
      <c r="FM19" s="2415"/>
      <c r="FN19" s="2415"/>
      <c r="FO19" s="2416"/>
      <c r="FQ19" s="174"/>
    </row>
    <row r="20" spans="1:173" ht="18" customHeight="1">
      <c r="B20" s="157"/>
      <c r="C20" s="2294" t="s">
        <v>119</v>
      </c>
      <c r="D20" s="2294"/>
      <c r="E20" s="2294"/>
      <c r="F20" s="2294"/>
      <c r="G20" s="2294"/>
      <c r="H20" s="2294"/>
      <c r="I20" s="2294"/>
      <c r="J20" s="2294"/>
      <c r="K20" s="2294"/>
      <c r="L20" s="2294"/>
      <c r="M20" s="2294"/>
      <c r="N20" s="2294"/>
      <c r="O20" s="2294"/>
      <c r="P20" s="2294"/>
      <c r="Q20" s="2294"/>
      <c r="R20" s="2294"/>
      <c r="S20" s="2294"/>
      <c r="T20" s="2294"/>
      <c r="U20" s="2294"/>
      <c r="V20" s="2294"/>
      <c r="W20" s="2295"/>
      <c r="X20" s="2354">
        <v>53022</v>
      </c>
      <c r="Y20" s="2355"/>
      <c r="Z20" s="2355"/>
      <c r="AA20" s="2355"/>
      <c r="AB20" s="2356"/>
      <c r="AC20" s="2391" t="s">
        <v>37</v>
      </c>
      <c r="AD20" s="2392"/>
      <c r="AE20" s="2392"/>
      <c r="AF20" s="2392"/>
      <c r="AG20" s="2392"/>
      <c r="AH20" s="2392"/>
      <c r="AI20" s="2370" t="s">
        <v>1350</v>
      </c>
      <c r="AJ20" s="2370"/>
      <c r="AK20" s="2370"/>
      <c r="AL20" s="3050" t="s">
        <v>433</v>
      </c>
      <c r="AM20" s="3050"/>
      <c r="AN20" s="3050"/>
      <c r="AO20" s="3051"/>
      <c r="AP20" s="2401">
        <f>EM21</f>
        <v>0</v>
      </c>
      <c r="AQ20" s="2402"/>
      <c r="AR20" s="2402"/>
      <c r="AS20" s="2402"/>
      <c r="AT20" s="2402"/>
      <c r="AU20" s="2402"/>
      <c r="AV20" s="2402"/>
      <c r="AW20" s="2402"/>
      <c r="AX20" s="2402"/>
      <c r="AY20" s="2402"/>
      <c r="AZ20" s="2402"/>
      <c r="BA20" s="2402"/>
      <c r="BB20" s="2403"/>
      <c r="BC20" s="2811">
        <f>EZ21</f>
        <v>0</v>
      </c>
      <c r="BD20" s="2402"/>
      <c r="BE20" s="2402"/>
      <c r="BF20" s="2402"/>
      <c r="BG20" s="2402"/>
      <c r="BH20" s="2402"/>
      <c r="BI20" s="2402"/>
      <c r="BJ20" s="2402"/>
      <c r="BK20" s="2402"/>
      <c r="BL20" s="2402"/>
      <c r="BM20" s="2402"/>
      <c r="BN20" s="2402"/>
      <c r="BO20" s="2402"/>
      <c r="BP20" s="2403"/>
      <c r="BQ20" s="3043">
        <v>0</v>
      </c>
      <c r="BR20" s="2409"/>
      <c r="BS20" s="2409"/>
      <c r="BT20" s="2409"/>
      <c r="BU20" s="2409"/>
      <c r="BV20" s="2409"/>
      <c r="BW20" s="2409"/>
      <c r="BX20" s="2409"/>
      <c r="BY20" s="2409"/>
      <c r="BZ20" s="2409"/>
      <c r="CA20" s="2409"/>
      <c r="CB20" s="2410"/>
      <c r="CC20" s="2408" t="s">
        <v>39</v>
      </c>
      <c r="CD20" s="2393"/>
      <c r="CE20" s="2394">
        <v>0</v>
      </c>
      <c r="CF20" s="2394"/>
      <c r="CG20" s="2394"/>
      <c r="CH20" s="2394"/>
      <c r="CI20" s="2394"/>
      <c r="CJ20" s="2394"/>
      <c r="CK20" s="2394"/>
      <c r="CL20" s="2394"/>
      <c r="CM20" s="2394"/>
      <c r="CN20" s="2394"/>
      <c r="CO20" s="2407" t="s">
        <v>40</v>
      </c>
      <c r="CP20" s="2411"/>
      <c r="CQ20" s="3043">
        <v>0</v>
      </c>
      <c r="CR20" s="2409"/>
      <c r="CS20" s="2409"/>
      <c r="CT20" s="2409"/>
      <c r="CU20" s="2409"/>
      <c r="CV20" s="2409"/>
      <c r="CW20" s="2409"/>
      <c r="CX20" s="2409"/>
      <c r="CY20" s="2409"/>
      <c r="CZ20" s="2409"/>
      <c r="DA20" s="2409"/>
      <c r="DB20" s="2409"/>
      <c r="DC20" s="2409"/>
      <c r="DD20" s="2410"/>
      <c r="DE20" s="3043">
        <v>0</v>
      </c>
      <c r="DF20" s="2409"/>
      <c r="DG20" s="2409"/>
      <c r="DH20" s="2409"/>
      <c r="DI20" s="2409"/>
      <c r="DJ20" s="2409"/>
      <c r="DK20" s="2409"/>
      <c r="DL20" s="2409"/>
      <c r="DM20" s="2409"/>
      <c r="DN20" s="2409"/>
      <c r="DO20" s="2409"/>
      <c r="DP20" s="2409"/>
      <c r="DQ20" s="2409"/>
      <c r="DR20" s="2409"/>
      <c r="DS20" s="2409"/>
      <c r="DT20" s="2409"/>
      <c r="DU20" s="2409"/>
      <c r="DV20" s="2409"/>
      <c r="DW20" s="2409"/>
      <c r="DX20" s="2410"/>
      <c r="DY20" s="3043">
        <v>0</v>
      </c>
      <c r="DZ20" s="2409"/>
      <c r="EA20" s="2409"/>
      <c r="EB20" s="2409"/>
      <c r="EC20" s="2409"/>
      <c r="ED20" s="2409"/>
      <c r="EE20" s="2409"/>
      <c r="EF20" s="2409"/>
      <c r="EG20" s="2409"/>
      <c r="EH20" s="2409"/>
      <c r="EI20" s="2409"/>
      <c r="EJ20" s="2409"/>
      <c r="EK20" s="2409"/>
      <c r="EL20" s="2410"/>
      <c r="EM20" s="2414">
        <f t="shared" si="0"/>
        <v>0</v>
      </c>
      <c r="EN20" s="2415"/>
      <c r="EO20" s="2415"/>
      <c r="EP20" s="2415"/>
      <c r="EQ20" s="2415"/>
      <c r="ER20" s="2415"/>
      <c r="ES20" s="2415"/>
      <c r="ET20" s="2415"/>
      <c r="EU20" s="2415"/>
      <c r="EV20" s="2415"/>
      <c r="EW20" s="2415"/>
      <c r="EX20" s="2415"/>
      <c r="EY20" s="2415"/>
      <c r="EZ20" s="2414">
        <f t="shared" si="1"/>
        <v>0</v>
      </c>
      <c r="FA20" s="2415"/>
      <c r="FB20" s="2415"/>
      <c r="FC20" s="2415"/>
      <c r="FD20" s="2415"/>
      <c r="FE20" s="2415"/>
      <c r="FF20" s="2415"/>
      <c r="FG20" s="2415"/>
      <c r="FH20" s="2415"/>
      <c r="FI20" s="2415"/>
      <c r="FJ20" s="2415"/>
      <c r="FK20" s="2415"/>
      <c r="FL20" s="2415"/>
      <c r="FM20" s="2415"/>
      <c r="FN20" s="2415"/>
      <c r="FO20" s="2416"/>
    </row>
    <row r="21" spans="1:173" ht="18" customHeight="1">
      <c r="B21" s="232"/>
      <c r="C21" s="2298"/>
      <c r="D21" s="2298"/>
      <c r="E21" s="2298"/>
      <c r="F21" s="2298"/>
      <c r="G21" s="2298"/>
      <c r="H21" s="2298"/>
      <c r="I21" s="2298"/>
      <c r="J21" s="2298"/>
      <c r="K21" s="2298"/>
      <c r="L21" s="2298"/>
      <c r="M21" s="2298"/>
      <c r="N21" s="2298"/>
      <c r="O21" s="2298"/>
      <c r="P21" s="2298"/>
      <c r="Q21" s="2298"/>
      <c r="R21" s="2298"/>
      <c r="S21" s="2298"/>
      <c r="T21" s="2298"/>
      <c r="U21" s="2298"/>
      <c r="V21" s="2298"/>
      <c r="W21" s="2299"/>
      <c r="X21" s="2354">
        <v>53122</v>
      </c>
      <c r="Y21" s="2355"/>
      <c r="Z21" s="2355"/>
      <c r="AA21" s="2355"/>
      <c r="AB21" s="2356"/>
      <c r="AC21" s="2282" t="s">
        <v>37</v>
      </c>
      <c r="AD21" s="2283"/>
      <c r="AE21" s="2283"/>
      <c r="AF21" s="2283"/>
      <c r="AG21" s="2283"/>
      <c r="AH21" s="2283"/>
      <c r="AI21" s="2284" t="s">
        <v>1351</v>
      </c>
      <c r="AJ21" s="2284"/>
      <c r="AK21" s="2284"/>
      <c r="AL21" s="2279" t="s">
        <v>434</v>
      </c>
      <c r="AM21" s="2279"/>
      <c r="AN21" s="2279"/>
      <c r="AO21" s="2386"/>
      <c r="AP21" s="2366">
        <v>0</v>
      </c>
      <c r="AQ21" s="2367"/>
      <c r="AR21" s="2367"/>
      <c r="AS21" s="2367"/>
      <c r="AT21" s="2367"/>
      <c r="AU21" s="2367"/>
      <c r="AV21" s="2367"/>
      <c r="AW21" s="2367"/>
      <c r="AX21" s="2367"/>
      <c r="AY21" s="2367"/>
      <c r="AZ21" s="2367"/>
      <c r="BA21" s="2367"/>
      <c r="BB21" s="2368"/>
      <c r="BC21" s="2412">
        <v>0</v>
      </c>
      <c r="BD21" s="2367"/>
      <c r="BE21" s="2367"/>
      <c r="BF21" s="2367"/>
      <c r="BG21" s="2367"/>
      <c r="BH21" s="2367"/>
      <c r="BI21" s="2367"/>
      <c r="BJ21" s="2367"/>
      <c r="BK21" s="2367"/>
      <c r="BL21" s="2367"/>
      <c r="BM21" s="2367"/>
      <c r="BN21" s="2367"/>
      <c r="BO21" s="2367"/>
      <c r="BP21" s="2368"/>
      <c r="BQ21" s="2412">
        <v>0</v>
      </c>
      <c r="BR21" s="2367"/>
      <c r="BS21" s="2367"/>
      <c r="BT21" s="2367"/>
      <c r="BU21" s="2367"/>
      <c r="BV21" s="2367"/>
      <c r="BW21" s="2367"/>
      <c r="BX21" s="2367"/>
      <c r="BY21" s="2367"/>
      <c r="BZ21" s="2367"/>
      <c r="CA21" s="2367"/>
      <c r="CB21" s="2368"/>
      <c r="CC21" s="2268" t="s">
        <v>39</v>
      </c>
      <c r="CD21" s="2269"/>
      <c r="CE21" s="2270">
        <v>0</v>
      </c>
      <c r="CF21" s="2270"/>
      <c r="CG21" s="2270"/>
      <c r="CH21" s="2270"/>
      <c r="CI21" s="2270"/>
      <c r="CJ21" s="2270"/>
      <c r="CK21" s="2270"/>
      <c r="CL21" s="2270"/>
      <c r="CM21" s="2270"/>
      <c r="CN21" s="2270"/>
      <c r="CO21" s="1928" t="s">
        <v>40</v>
      </c>
      <c r="CP21" s="2276"/>
      <c r="CQ21" s="2412">
        <v>0</v>
      </c>
      <c r="CR21" s="2367"/>
      <c r="CS21" s="2367"/>
      <c r="CT21" s="2367"/>
      <c r="CU21" s="2367"/>
      <c r="CV21" s="2367"/>
      <c r="CW21" s="2367"/>
      <c r="CX21" s="2367"/>
      <c r="CY21" s="2367"/>
      <c r="CZ21" s="2367"/>
      <c r="DA21" s="2367"/>
      <c r="DB21" s="2367"/>
      <c r="DC21" s="2367"/>
      <c r="DD21" s="2368"/>
      <c r="DE21" s="2412">
        <v>0</v>
      </c>
      <c r="DF21" s="2367"/>
      <c r="DG21" s="2367"/>
      <c r="DH21" s="2367"/>
      <c r="DI21" s="2367"/>
      <c r="DJ21" s="2367"/>
      <c r="DK21" s="2367"/>
      <c r="DL21" s="2367"/>
      <c r="DM21" s="2367"/>
      <c r="DN21" s="2367"/>
      <c r="DO21" s="2367"/>
      <c r="DP21" s="2367"/>
      <c r="DQ21" s="2367"/>
      <c r="DR21" s="2367"/>
      <c r="DS21" s="2367"/>
      <c r="DT21" s="2367"/>
      <c r="DU21" s="2367"/>
      <c r="DV21" s="2367"/>
      <c r="DW21" s="2367"/>
      <c r="DX21" s="2368"/>
      <c r="DY21" s="2412">
        <v>0</v>
      </c>
      <c r="DZ21" s="2367"/>
      <c r="EA21" s="2367"/>
      <c r="EB21" s="2367"/>
      <c r="EC21" s="2367"/>
      <c r="ED21" s="2367"/>
      <c r="EE21" s="2367"/>
      <c r="EF21" s="2367"/>
      <c r="EG21" s="2367"/>
      <c r="EH21" s="2367"/>
      <c r="EI21" s="2367"/>
      <c r="EJ21" s="2367"/>
      <c r="EK21" s="2367"/>
      <c r="EL21" s="2368"/>
      <c r="EM21" s="2414">
        <f t="shared" si="0"/>
        <v>0</v>
      </c>
      <c r="EN21" s="2415"/>
      <c r="EO21" s="2415"/>
      <c r="EP21" s="2415"/>
      <c r="EQ21" s="2415"/>
      <c r="ER21" s="2415"/>
      <c r="ES21" s="2415"/>
      <c r="ET21" s="2415"/>
      <c r="EU21" s="2415"/>
      <c r="EV21" s="2415"/>
      <c r="EW21" s="2415"/>
      <c r="EX21" s="2415"/>
      <c r="EY21" s="2415"/>
      <c r="EZ21" s="2414">
        <f t="shared" si="1"/>
        <v>0</v>
      </c>
      <c r="FA21" s="2415"/>
      <c r="FB21" s="2415"/>
      <c r="FC21" s="2415"/>
      <c r="FD21" s="2415"/>
      <c r="FE21" s="2415"/>
      <c r="FF21" s="2415"/>
      <c r="FG21" s="2415"/>
      <c r="FH21" s="2415"/>
      <c r="FI21" s="2415"/>
      <c r="FJ21" s="2415"/>
      <c r="FK21" s="2415"/>
      <c r="FL21" s="2415"/>
      <c r="FM21" s="2415"/>
      <c r="FN21" s="2415"/>
      <c r="FO21" s="2416"/>
    </row>
    <row r="22" spans="1:173" ht="18" customHeight="1">
      <c r="B22" s="157"/>
      <c r="C22" s="2294" t="s">
        <v>120</v>
      </c>
      <c r="D22" s="2294"/>
      <c r="E22" s="2294"/>
      <c r="F22" s="2294"/>
      <c r="G22" s="2294"/>
      <c r="H22" s="2294"/>
      <c r="I22" s="2294"/>
      <c r="J22" s="2294"/>
      <c r="K22" s="2294"/>
      <c r="L22" s="2294"/>
      <c r="M22" s="2294"/>
      <c r="N22" s="2294"/>
      <c r="O22" s="2294"/>
      <c r="P22" s="2294"/>
      <c r="Q22" s="2294"/>
      <c r="R22" s="2294"/>
      <c r="S22" s="2294"/>
      <c r="T22" s="2294"/>
      <c r="U22" s="2294"/>
      <c r="V22" s="2294"/>
      <c r="W22" s="2295"/>
      <c r="X22" s="2354">
        <v>53023</v>
      </c>
      <c r="Y22" s="2355"/>
      <c r="Z22" s="2355"/>
      <c r="AA22" s="2355"/>
      <c r="AB22" s="2356"/>
      <c r="AC22" s="2391" t="s">
        <v>37</v>
      </c>
      <c r="AD22" s="2392"/>
      <c r="AE22" s="2392"/>
      <c r="AF22" s="2392"/>
      <c r="AG22" s="2392"/>
      <c r="AH22" s="2392"/>
      <c r="AI22" s="2370" t="s">
        <v>1350</v>
      </c>
      <c r="AJ22" s="2370"/>
      <c r="AK22" s="2370"/>
      <c r="AL22" s="2279" t="s">
        <v>433</v>
      </c>
      <c r="AM22" s="2279"/>
      <c r="AN22" s="2279"/>
      <c r="AO22" s="2386"/>
      <c r="AP22" s="2401">
        <f>EM23</f>
        <v>0</v>
      </c>
      <c r="AQ22" s="2402"/>
      <c r="AR22" s="2402"/>
      <c r="AS22" s="2402"/>
      <c r="AT22" s="2402"/>
      <c r="AU22" s="2402"/>
      <c r="AV22" s="2402"/>
      <c r="AW22" s="2402"/>
      <c r="AX22" s="2402"/>
      <c r="AY22" s="2402"/>
      <c r="AZ22" s="2402"/>
      <c r="BA22" s="2402"/>
      <c r="BB22" s="2403"/>
      <c r="BC22" s="2811">
        <f>EZ23</f>
        <v>0</v>
      </c>
      <c r="BD22" s="2402"/>
      <c r="BE22" s="2402"/>
      <c r="BF22" s="2402"/>
      <c r="BG22" s="2402"/>
      <c r="BH22" s="2402"/>
      <c r="BI22" s="2402"/>
      <c r="BJ22" s="2402"/>
      <c r="BK22" s="2402"/>
      <c r="BL22" s="2402"/>
      <c r="BM22" s="2402"/>
      <c r="BN22" s="2402"/>
      <c r="BO22" s="2402"/>
      <c r="BP22" s="2403"/>
      <c r="BQ22" s="3043">
        <v>0</v>
      </c>
      <c r="BR22" s="2409"/>
      <c r="BS22" s="2409"/>
      <c r="BT22" s="2409"/>
      <c r="BU22" s="2409"/>
      <c r="BV22" s="2409"/>
      <c r="BW22" s="2409"/>
      <c r="BX22" s="2409"/>
      <c r="BY22" s="2409"/>
      <c r="BZ22" s="2409"/>
      <c r="CA22" s="2409"/>
      <c r="CB22" s="2410"/>
      <c r="CC22" s="2408" t="s">
        <v>39</v>
      </c>
      <c r="CD22" s="2393"/>
      <c r="CE22" s="2394">
        <v>0</v>
      </c>
      <c r="CF22" s="2394"/>
      <c r="CG22" s="2394"/>
      <c r="CH22" s="2394"/>
      <c r="CI22" s="2394"/>
      <c r="CJ22" s="2394"/>
      <c r="CK22" s="2394"/>
      <c r="CL22" s="2394"/>
      <c r="CM22" s="2394"/>
      <c r="CN22" s="2394"/>
      <c r="CO22" s="2407" t="s">
        <v>40</v>
      </c>
      <c r="CP22" s="2411"/>
      <c r="CQ22" s="3043">
        <v>0</v>
      </c>
      <c r="CR22" s="2409"/>
      <c r="CS22" s="2409"/>
      <c r="CT22" s="2409"/>
      <c r="CU22" s="2409"/>
      <c r="CV22" s="2409"/>
      <c r="CW22" s="2409"/>
      <c r="CX22" s="2409"/>
      <c r="CY22" s="2409"/>
      <c r="CZ22" s="2409"/>
      <c r="DA22" s="2409"/>
      <c r="DB22" s="2409"/>
      <c r="DC22" s="2409"/>
      <c r="DD22" s="2410"/>
      <c r="DE22" s="3043">
        <v>0</v>
      </c>
      <c r="DF22" s="2409"/>
      <c r="DG22" s="2409"/>
      <c r="DH22" s="2409"/>
      <c r="DI22" s="2409"/>
      <c r="DJ22" s="2409"/>
      <c r="DK22" s="2409"/>
      <c r="DL22" s="2409"/>
      <c r="DM22" s="2409"/>
      <c r="DN22" s="2409"/>
      <c r="DO22" s="2409"/>
      <c r="DP22" s="2409"/>
      <c r="DQ22" s="2409"/>
      <c r="DR22" s="2409"/>
      <c r="DS22" s="2409"/>
      <c r="DT22" s="2409"/>
      <c r="DU22" s="2409"/>
      <c r="DV22" s="2409"/>
      <c r="DW22" s="2409"/>
      <c r="DX22" s="2410"/>
      <c r="DY22" s="3043">
        <v>0</v>
      </c>
      <c r="DZ22" s="2409"/>
      <c r="EA22" s="2409"/>
      <c r="EB22" s="2409"/>
      <c r="EC22" s="2409"/>
      <c r="ED22" s="2409"/>
      <c r="EE22" s="2409"/>
      <c r="EF22" s="2409"/>
      <c r="EG22" s="2409"/>
      <c r="EH22" s="2409"/>
      <c r="EI22" s="2409"/>
      <c r="EJ22" s="2409"/>
      <c r="EK22" s="2409"/>
      <c r="EL22" s="2410"/>
      <c r="EM22" s="2414">
        <f t="shared" si="0"/>
        <v>0</v>
      </c>
      <c r="EN22" s="2415"/>
      <c r="EO22" s="2415"/>
      <c r="EP22" s="2415"/>
      <c r="EQ22" s="2415"/>
      <c r="ER22" s="2415"/>
      <c r="ES22" s="2415"/>
      <c r="ET22" s="2415"/>
      <c r="EU22" s="2415"/>
      <c r="EV22" s="2415"/>
      <c r="EW22" s="2415"/>
      <c r="EX22" s="2415"/>
      <c r="EY22" s="2415"/>
      <c r="EZ22" s="2414">
        <f t="shared" si="1"/>
        <v>0</v>
      </c>
      <c r="FA22" s="2415"/>
      <c r="FB22" s="2415"/>
      <c r="FC22" s="2415"/>
      <c r="FD22" s="2415"/>
      <c r="FE22" s="2415"/>
      <c r="FF22" s="2415"/>
      <c r="FG22" s="2415"/>
      <c r="FH22" s="2415"/>
      <c r="FI22" s="2415"/>
      <c r="FJ22" s="2415"/>
      <c r="FK22" s="2415"/>
      <c r="FL22" s="2415"/>
      <c r="FM22" s="2415"/>
      <c r="FN22" s="2415"/>
      <c r="FO22" s="2416"/>
      <c r="FQ22" s="243"/>
    </row>
    <row r="23" spans="1:173" ht="18" customHeight="1">
      <c r="B23" s="232"/>
      <c r="C23" s="2298"/>
      <c r="D23" s="2298"/>
      <c r="E23" s="2298"/>
      <c r="F23" s="2298"/>
      <c r="G23" s="2298"/>
      <c r="H23" s="2298"/>
      <c r="I23" s="2298"/>
      <c r="J23" s="2298"/>
      <c r="K23" s="2298"/>
      <c r="L23" s="2298"/>
      <c r="M23" s="2298"/>
      <c r="N23" s="2298"/>
      <c r="O23" s="2298"/>
      <c r="P23" s="2298"/>
      <c r="Q23" s="2298"/>
      <c r="R23" s="2298"/>
      <c r="S23" s="2298"/>
      <c r="T23" s="2298"/>
      <c r="U23" s="2298"/>
      <c r="V23" s="2298"/>
      <c r="W23" s="2299"/>
      <c r="X23" s="2354">
        <v>53123</v>
      </c>
      <c r="Y23" s="2355"/>
      <c r="Z23" s="2355"/>
      <c r="AA23" s="2355"/>
      <c r="AB23" s="2356"/>
      <c r="AC23" s="2375" t="s">
        <v>37</v>
      </c>
      <c r="AD23" s="2376"/>
      <c r="AE23" s="2376"/>
      <c r="AF23" s="2376"/>
      <c r="AG23" s="2376"/>
      <c r="AH23" s="2376"/>
      <c r="AI23" s="2284" t="s">
        <v>1351</v>
      </c>
      <c r="AJ23" s="2284"/>
      <c r="AK23" s="2284"/>
      <c r="AL23" s="2279" t="s">
        <v>434</v>
      </c>
      <c r="AM23" s="2279"/>
      <c r="AN23" s="2279"/>
      <c r="AO23" s="2386"/>
      <c r="AP23" s="3049">
        <v>0</v>
      </c>
      <c r="AQ23" s="2398"/>
      <c r="AR23" s="2398"/>
      <c r="AS23" s="2398"/>
      <c r="AT23" s="2398"/>
      <c r="AU23" s="2398"/>
      <c r="AV23" s="2398"/>
      <c r="AW23" s="2398"/>
      <c r="AX23" s="2398"/>
      <c r="AY23" s="2398"/>
      <c r="AZ23" s="2398"/>
      <c r="BA23" s="2398"/>
      <c r="BB23" s="2399"/>
      <c r="BC23" s="3048">
        <v>0</v>
      </c>
      <c r="BD23" s="2398"/>
      <c r="BE23" s="2398"/>
      <c r="BF23" s="2398"/>
      <c r="BG23" s="2398"/>
      <c r="BH23" s="2398"/>
      <c r="BI23" s="2398"/>
      <c r="BJ23" s="2398"/>
      <c r="BK23" s="2398"/>
      <c r="BL23" s="2398"/>
      <c r="BM23" s="2398"/>
      <c r="BN23" s="2398"/>
      <c r="BO23" s="2398"/>
      <c r="BP23" s="2399"/>
      <c r="BQ23" s="3048">
        <v>0</v>
      </c>
      <c r="BR23" s="2398"/>
      <c r="BS23" s="2398"/>
      <c r="BT23" s="2398"/>
      <c r="BU23" s="2398"/>
      <c r="BV23" s="2398"/>
      <c r="BW23" s="2398"/>
      <c r="BX23" s="2398"/>
      <c r="BY23" s="2398"/>
      <c r="BZ23" s="2398"/>
      <c r="CA23" s="2398"/>
      <c r="CB23" s="2399"/>
      <c r="CC23" s="2369" t="s">
        <v>39</v>
      </c>
      <c r="CD23" s="2348"/>
      <c r="CE23" s="1340">
        <v>0</v>
      </c>
      <c r="CF23" s="1340"/>
      <c r="CG23" s="1340"/>
      <c r="CH23" s="1340"/>
      <c r="CI23" s="1340"/>
      <c r="CJ23" s="1340"/>
      <c r="CK23" s="1340"/>
      <c r="CL23" s="1340"/>
      <c r="CM23" s="1340"/>
      <c r="CN23" s="1340"/>
      <c r="CO23" s="2365" t="s">
        <v>40</v>
      </c>
      <c r="CP23" s="2374"/>
      <c r="CQ23" s="3048">
        <v>0</v>
      </c>
      <c r="CR23" s="2398"/>
      <c r="CS23" s="2398"/>
      <c r="CT23" s="2398"/>
      <c r="CU23" s="2398"/>
      <c r="CV23" s="2398"/>
      <c r="CW23" s="2398"/>
      <c r="CX23" s="2398"/>
      <c r="CY23" s="2398"/>
      <c r="CZ23" s="2398"/>
      <c r="DA23" s="2398"/>
      <c r="DB23" s="2398"/>
      <c r="DC23" s="2398"/>
      <c r="DD23" s="2399"/>
      <c r="DE23" s="3048">
        <v>0</v>
      </c>
      <c r="DF23" s="2398"/>
      <c r="DG23" s="2398"/>
      <c r="DH23" s="2398"/>
      <c r="DI23" s="2398"/>
      <c r="DJ23" s="2398"/>
      <c r="DK23" s="2398"/>
      <c r="DL23" s="2398"/>
      <c r="DM23" s="2398"/>
      <c r="DN23" s="2398"/>
      <c r="DO23" s="2398"/>
      <c r="DP23" s="2398"/>
      <c r="DQ23" s="2398"/>
      <c r="DR23" s="2398"/>
      <c r="DS23" s="2398"/>
      <c r="DT23" s="2398"/>
      <c r="DU23" s="2398"/>
      <c r="DV23" s="2398"/>
      <c r="DW23" s="2398"/>
      <c r="DX23" s="2399"/>
      <c r="DY23" s="3048">
        <v>0</v>
      </c>
      <c r="DZ23" s="2398"/>
      <c r="EA23" s="2398"/>
      <c r="EB23" s="2398"/>
      <c r="EC23" s="2398"/>
      <c r="ED23" s="2398"/>
      <c r="EE23" s="2398"/>
      <c r="EF23" s="2398"/>
      <c r="EG23" s="2398"/>
      <c r="EH23" s="2398"/>
      <c r="EI23" s="2398"/>
      <c r="EJ23" s="2398"/>
      <c r="EK23" s="2398"/>
      <c r="EL23" s="2399"/>
      <c r="EM23" s="2414">
        <f t="shared" si="0"/>
        <v>0</v>
      </c>
      <c r="EN23" s="2415"/>
      <c r="EO23" s="2415"/>
      <c r="EP23" s="2415"/>
      <c r="EQ23" s="2415"/>
      <c r="ER23" s="2415"/>
      <c r="ES23" s="2415"/>
      <c r="ET23" s="2415"/>
      <c r="EU23" s="2415"/>
      <c r="EV23" s="2415"/>
      <c r="EW23" s="2415"/>
      <c r="EX23" s="2415"/>
      <c r="EY23" s="2415"/>
      <c r="EZ23" s="2414">
        <f t="shared" si="1"/>
        <v>0</v>
      </c>
      <c r="FA23" s="2415"/>
      <c r="FB23" s="2415"/>
      <c r="FC23" s="2415"/>
      <c r="FD23" s="2415"/>
      <c r="FE23" s="2415"/>
      <c r="FF23" s="2415"/>
      <c r="FG23" s="2415"/>
      <c r="FH23" s="2415"/>
      <c r="FI23" s="2415"/>
      <c r="FJ23" s="2415"/>
      <c r="FK23" s="2415"/>
      <c r="FL23" s="2415"/>
      <c r="FM23" s="2415"/>
      <c r="FN23" s="2415"/>
      <c r="FO23" s="2416"/>
      <c r="FQ23" s="243"/>
    </row>
    <row r="24" spans="1:173" s="174" customFormat="1" ht="8.25" customHeight="1">
      <c r="A24" s="697"/>
      <c r="B24" s="180"/>
      <c r="C24" s="3026" t="s">
        <v>17</v>
      </c>
      <c r="D24" s="3026"/>
      <c r="E24" s="3026"/>
      <c r="F24" s="3026"/>
      <c r="G24" s="3026"/>
      <c r="H24" s="3026"/>
      <c r="I24" s="3026"/>
      <c r="J24" s="3026"/>
      <c r="K24" s="3026"/>
      <c r="L24" s="3026"/>
      <c r="M24" s="3026"/>
      <c r="N24" s="3026"/>
      <c r="O24" s="3026"/>
      <c r="P24" s="3026"/>
      <c r="Q24" s="3026"/>
      <c r="R24" s="3026"/>
      <c r="S24" s="3026"/>
      <c r="T24" s="3026"/>
      <c r="U24" s="3026"/>
      <c r="V24" s="3026"/>
      <c r="W24" s="3027"/>
      <c r="X24" s="2305"/>
      <c r="Y24" s="2305"/>
      <c r="Z24" s="2305"/>
      <c r="AA24" s="2305"/>
      <c r="AB24" s="2305"/>
      <c r="AC24" s="2840"/>
      <c r="AD24" s="2841"/>
      <c r="AE24" s="2841"/>
      <c r="AF24" s="2841"/>
      <c r="AG24" s="2841"/>
      <c r="AH24" s="2841"/>
      <c r="AI24" s="2841"/>
      <c r="AJ24" s="2841"/>
      <c r="AK24" s="2841"/>
      <c r="AL24" s="2841"/>
      <c r="AM24" s="2841"/>
      <c r="AN24" s="2841"/>
      <c r="AO24" s="2841"/>
      <c r="AP24" s="3032"/>
      <c r="AQ24" s="3013"/>
      <c r="AR24" s="3013"/>
      <c r="AS24" s="3013"/>
      <c r="AT24" s="3013"/>
      <c r="AU24" s="3013"/>
      <c r="AV24" s="3013"/>
      <c r="AW24" s="3013"/>
      <c r="AX24" s="3013"/>
      <c r="AY24" s="3013"/>
      <c r="AZ24" s="3013"/>
      <c r="BA24" s="3013"/>
      <c r="BB24" s="3014"/>
      <c r="BC24" s="3012"/>
      <c r="BD24" s="3013"/>
      <c r="BE24" s="3013"/>
      <c r="BF24" s="3013"/>
      <c r="BG24" s="3013"/>
      <c r="BH24" s="3013"/>
      <c r="BI24" s="3013"/>
      <c r="BJ24" s="3013"/>
      <c r="BK24" s="3013"/>
      <c r="BL24" s="3013"/>
      <c r="BM24" s="3013"/>
      <c r="BN24" s="3013"/>
      <c r="BO24" s="3013"/>
      <c r="BP24" s="3014"/>
      <c r="BQ24" s="3012"/>
      <c r="BR24" s="3013"/>
      <c r="BS24" s="3013"/>
      <c r="BT24" s="3013"/>
      <c r="BU24" s="3013"/>
      <c r="BV24" s="3013"/>
      <c r="BW24" s="3013"/>
      <c r="BX24" s="3013"/>
      <c r="BY24" s="3013"/>
      <c r="BZ24" s="3013"/>
      <c r="CA24" s="3013"/>
      <c r="CB24" s="3014"/>
      <c r="CC24" s="2866"/>
      <c r="CD24" s="2085"/>
      <c r="CE24" s="2085"/>
      <c r="CF24" s="2085"/>
      <c r="CG24" s="2085"/>
      <c r="CH24" s="2085"/>
      <c r="CI24" s="2085"/>
      <c r="CJ24" s="2085"/>
      <c r="CK24" s="2085"/>
      <c r="CL24" s="2085"/>
      <c r="CM24" s="2085"/>
      <c r="CN24" s="2085"/>
      <c r="CO24" s="2085"/>
      <c r="CP24" s="2870"/>
      <c r="CQ24" s="3012"/>
      <c r="CR24" s="3013"/>
      <c r="CS24" s="3013"/>
      <c r="CT24" s="3013"/>
      <c r="CU24" s="3013"/>
      <c r="CV24" s="3013"/>
      <c r="CW24" s="3013"/>
      <c r="CX24" s="3013"/>
      <c r="CY24" s="3013"/>
      <c r="CZ24" s="3013"/>
      <c r="DA24" s="3013"/>
      <c r="DB24" s="3013"/>
      <c r="DC24" s="3013"/>
      <c r="DD24" s="3014"/>
      <c r="DE24" s="3012"/>
      <c r="DF24" s="3013"/>
      <c r="DG24" s="3013"/>
      <c r="DH24" s="3013"/>
      <c r="DI24" s="3013"/>
      <c r="DJ24" s="3013"/>
      <c r="DK24" s="3013"/>
      <c r="DL24" s="3013"/>
      <c r="DM24" s="3013"/>
      <c r="DN24" s="3013"/>
      <c r="DO24" s="3013"/>
      <c r="DP24" s="3013"/>
      <c r="DQ24" s="3013"/>
      <c r="DR24" s="3013"/>
      <c r="DS24" s="3013"/>
      <c r="DT24" s="3013"/>
      <c r="DU24" s="3013"/>
      <c r="DV24" s="3013"/>
      <c r="DW24" s="3013"/>
      <c r="DX24" s="3014"/>
      <c r="DY24" s="3012"/>
      <c r="DZ24" s="3013"/>
      <c r="EA24" s="3013"/>
      <c r="EB24" s="3013"/>
      <c r="EC24" s="3013"/>
      <c r="ED24" s="3013"/>
      <c r="EE24" s="3013"/>
      <c r="EF24" s="3013"/>
      <c r="EG24" s="3013"/>
      <c r="EH24" s="3013"/>
      <c r="EI24" s="3013"/>
      <c r="EJ24" s="3013"/>
      <c r="EK24" s="3013"/>
      <c r="EL24" s="3014"/>
      <c r="EM24" s="3012"/>
      <c r="EN24" s="3013"/>
      <c r="EO24" s="3013"/>
      <c r="EP24" s="3013"/>
      <c r="EQ24" s="3013"/>
      <c r="ER24" s="3013"/>
      <c r="ES24" s="3013"/>
      <c r="ET24" s="3013"/>
      <c r="EU24" s="3013"/>
      <c r="EV24" s="3013"/>
      <c r="EW24" s="3013"/>
      <c r="EX24" s="3013"/>
      <c r="EY24" s="3014"/>
      <c r="EZ24" s="3018"/>
      <c r="FA24" s="3019"/>
      <c r="FB24" s="3019"/>
      <c r="FC24" s="3019"/>
      <c r="FD24" s="3019"/>
      <c r="FE24" s="3019"/>
      <c r="FF24" s="3019"/>
      <c r="FG24" s="3019"/>
      <c r="FH24" s="3019"/>
      <c r="FI24" s="3019"/>
      <c r="FJ24" s="3019"/>
      <c r="FK24" s="3019"/>
      <c r="FL24" s="3019"/>
      <c r="FM24" s="3019"/>
      <c r="FN24" s="3019"/>
      <c r="FO24" s="3020"/>
      <c r="FQ24" s="154"/>
    </row>
    <row r="25" spans="1:173" s="174" customFormat="1" ht="8.25" customHeight="1">
      <c r="A25" s="697"/>
      <c r="B25" s="184"/>
      <c r="C25" s="3028"/>
      <c r="D25" s="3028"/>
      <c r="E25" s="3028"/>
      <c r="F25" s="3028"/>
      <c r="G25" s="3028"/>
      <c r="H25" s="3028"/>
      <c r="I25" s="3028"/>
      <c r="J25" s="3028"/>
      <c r="K25" s="3028"/>
      <c r="L25" s="3028"/>
      <c r="M25" s="3028"/>
      <c r="N25" s="3028"/>
      <c r="O25" s="3028"/>
      <c r="P25" s="3028"/>
      <c r="Q25" s="3028"/>
      <c r="R25" s="3028"/>
      <c r="S25" s="3028"/>
      <c r="T25" s="3028"/>
      <c r="U25" s="3028"/>
      <c r="V25" s="3028"/>
      <c r="W25" s="3029"/>
      <c r="X25" s="2305"/>
      <c r="Y25" s="2305"/>
      <c r="Z25" s="2305"/>
      <c r="AA25" s="2305"/>
      <c r="AB25" s="2305"/>
      <c r="AC25" s="3030"/>
      <c r="AD25" s="3031"/>
      <c r="AE25" s="3031"/>
      <c r="AF25" s="3031"/>
      <c r="AG25" s="3031"/>
      <c r="AH25" s="3031"/>
      <c r="AI25" s="3031"/>
      <c r="AJ25" s="3031"/>
      <c r="AK25" s="3031"/>
      <c r="AL25" s="3031"/>
      <c r="AM25" s="3031"/>
      <c r="AN25" s="3031"/>
      <c r="AO25" s="3031"/>
      <c r="AP25" s="3033"/>
      <c r="AQ25" s="3016"/>
      <c r="AR25" s="3016"/>
      <c r="AS25" s="3016"/>
      <c r="AT25" s="3016"/>
      <c r="AU25" s="3016"/>
      <c r="AV25" s="3016"/>
      <c r="AW25" s="3016"/>
      <c r="AX25" s="3016"/>
      <c r="AY25" s="3016"/>
      <c r="AZ25" s="3016"/>
      <c r="BA25" s="3016"/>
      <c r="BB25" s="3017"/>
      <c r="BC25" s="3015"/>
      <c r="BD25" s="3016"/>
      <c r="BE25" s="3016"/>
      <c r="BF25" s="3016"/>
      <c r="BG25" s="3016"/>
      <c r="BH25" s="3016"/>
      <c r="BI25" s="3016"/>
      <c r="BJ25" s="3016"/>
      <c r="BK25" s="3016"/>
      <c r="BL25" s="3016"/>
      <c r="BM25" s="3016"/>
      <c r="BN25" s="3016"/>
      <c r="BO25" s="3016"/>
      <c r="BP25" s="3017"/>
      <c r="BQ25" s="3015"/>
      <c r="BR25" s="3016"/>
      <c r="BS25" s="3016"/>
      <c r="BT25" s="3016"/>
      <c r="BU25" s="3016"/>
      <c r="BV25" s="3016"/>
      <c r="BW25" s="3016"/>
      <c r="BX25" s="3016"/>
      <c r="BY25" s="3016"/>
      <c r="BZ25" s="3016"/>
      <c r="CA25" s="3016"/>
      <c r="CB25" s="3017"/>
      <c r="CC25" s="3024"/>
      <c r="CD25" s="2018"/>
      <c r="CE25" s="2018"/>
      <c r="CF25" s="2018"/>
      <c r="CG25" s="2018"/>
      <c r="CH25" s="2018"/>
      <c r="CI25" s="2018"/>
      <c r="CJ25" s="2018"/>
      <c r="CK25" s="2018"/>
      <c r="CL25" s="2018"/>
      <c r="CM25" s="2018"/>
      <c r="CN25" s="2018"/>
      <c r="CO25" s="2018"/>
      <c r="CP25" s="3025"/>
      <c r="CQ25" s="3015"/>
      <c r="CR25" s="3016"/>
      <c r="CS25" s="3016"/>
      <c r="CT25" s="3016"/>
      <c r="CU25" s="3016"/>
      <c r="CV25" s="3016"/>
      <c r="CW25" s="3016"/>
      <c r="CX25" s="3016"/>
      <c r="CY25" s="3016"/>
      <c r="CZ25" s="3016"/>
      <c r="DA25" s="3016"/>
      <c r="DB25" s="3016"/>
      <c r="DC25" s="3016"/>
      <c r="DD25" s="3017"/>
      <c r="DE25" s="3015"/>
      <c r="DF25" s="3016"/>
      <c r="DG25" s="3016"/>
      <c r="DH25" s="3016"/>
      <c r="DI25" s="3016"/>
      <c r="DJ25" s="3016"/>
      <c r="DK25" s="3016"/>
      <c r="DL25" s="3016"/>
      <c r="DM25" s="3016"/>
      <c r="DN25" s="3016"/>
      <c r="DO25" s="3016"/>
      <c r="DP25" s="3016"/>
      <c r="DQ25" s="3016"/>
      <c r="DR25" s="3016"/>
      <c r="DS25" s="3016"/>
      <c r="DT25" s="3016"/>
      <c r="DU25" s="3016"/>
      <c r="DV25" s="3016"/>
      <c r="DW25" s="3016"/>
      <c r="DX25" s="3017"/>
      <c r="DY25" s="3015"/>
      <c r="DZ25" s="3016"/>
      <c r="EA25" s="3016"/>
      <c r="EB25" s="3016"/>
      <c r="EC25" s="3016"/>
      <c r="ED25" s="3016"/>
      <c r="EE25" s="3016"/>
      <c r="EF25" s="3016"/>
      <c r="EG25" s="3016"/>
      <c r="EH25" s="3016"/>
      <c r="EI25" s="3016"/>
      <c r="EJ25" s="3016"/>
      <c r="EK25" s="3016"/>
      <c r="EL25" s="3017"/>
      <c r="EM25" s="3015"/>
      <c r="EN25" s="3016"/>
      <c r="EO25" s="3016"/>
      <c r="EP25" s="3016"/>
      <c r="EQ25" s="3016"/>
      <c r="ER25" s="3016"/>
      <c r="ES25" s="3016"/>
      <c r="ET25" s="3016"/>
      <c r="EU25" s="3016"/>
      <c r="EV25" s="3016"/>
      <c r="EW25" s="3016"/>
      <c r="EX25" s="3016"/>
      <c r="EY25" s="3017"/>
      <c r="EZ25" s="3021"/>
      <c r="FA25" s="3022"/>
      <c r="FB25" s="3022"/>
      <c r="FC25" s="3022"/>
      <c r="FD25" s="3022"/>
      <c r="FE25" s="3022"/>
      <c r="FF25" s="3022"/>
      <c r="FG25" s="3022"/>
      <c r="FH25" s="3022"/>
      <c r="FI25" s="3022"/>
      <c r="FJ25" s="3022"/>
      <c r="FK25" s="3022"/>
      <c r="FL25" s="3022"/>
      <c r="FM25" s="3022"/>
      <c r="FN25" s="3022"/>
      <c r="FO25" s="3023"/>
      <c r="FQ25" s="154"/>
    </row>
    <row r="26" spans="1:173" ht="18" customHeight="1">
      <c r="B26" s="157"/>
      <c r="C26" s="2389" t="s">
        <v>121</v>
      </c>
      <c r="D26" s="2389"/>
      <c r="E26" s="2389"/>
      <c r="F26" s="2389"/>
      <c r="G26" s="2389"/>
      <c r="H26" s="2389"/>
      <c r="I26" s="2389"/>
      <c r="J26" s="2389"/>
      <c r="K26" s="2389"/>
      <c r="L26" s="2389"/>
      <c r="M26" s="2389"/>
      <c r="N26" s="2389"/>
      <c r="O26" s="2389"/>
      <c r="P26" s="2389"/>
      <c r="Q26" s="2389"/>
      <c r="R26" s="2389"/>
      <c r="S26" s="2389"/>
      <c r="T26" s="2389"/>
      <c r="U26" s="2389"/>
      <c r="V26" s="2389"/>
      <c r="W26" s="2390"/>
      <c r="X26" s="2354">
        <v>530231</v>
      </c>
      <c r="Y26" s="2355"/>
      <c r="Z26" s="2355"/>
      <c r="AA26" s="2355"/>
      <c r="AB26" s="2356"/>
      <c r="AC26" s="2282" t="s">
        <v>37</v>
      </c>
      <c r="AD26" s="2283"/>
      <c r="AE26" s="2283"/>
      <c r="AF26" s="2283"/>
      <c r="AG26" s="2283"/>
      <c r="AH26" s="2283"/>
      <c r="AI26" s="2284" t="s">
        <v>1350</v>
      </c>
      <c r="AJ26" s="2284"/>
      <c r="AK26" s="2284"/>
      <c r="AL26" s="2279" t="s">
        <v>433</v>
      </c>
      <c r="AM26" s="2279"/>
      <c r="AN26" s="2279"/>
      <c r="AO26" s="2386"/>
      <c r="AP26" s="2418">
        <f>EM27</f>
        <v>0</v>
      </c>
      <c r="AQ26" s="2415"/>
      <c r="AR26" s="2415"/>
      <c r="AS26" s="2415"/>
      <c r="AT26" s="2415"/>
      <c r="AU26" s="2415"/>
      <c r="AV26" s="2415"/>
      <c r="AW26" s="2415"/>
      <c r="AX26" s="2415"/>
      <c r="AY26" s="2415"/>
      <c r="AZ26" s="2415"/>
      <c r="BA26" s="2415"/>
      <c r="BB26" s="2417"/>
      <c r="BC26" s="2414">
        <f>EZ27</f>
        <v>0</v>
      </c>
      <c r="BD26" s="2415"/>
      <c r="BE26" s="2415"/>
      <c r="BF26" s="2415"/>
      <c r="BG26" s="2415"/>
      <c r="BH26" s="2415"/>
      <c r="BI26" s="2415"/>
      <c r="BJ26" s="2415"/>
      <c r="BK26" s="2415"/>
      <c r="BL26" s="2415"/>
      <c r="BM26" s="2415"/>
      <c r="BN26" s="2415"/>
      <c r="BO26" s="2415"/>
      <c r="BP26" s="2417"/>
      <c r="BQ26" s="2412">
        <v>0</v>
      </c>
      <c r="BR26" s="2367"/>
      <c r="BS26" s="2367"/>
      <c r="BT26" s="2367"/>
      <c r="BU26" s="2367"/>
      <c r="BV26" s="2367"/>
      <c r="BW26" s="2367"/>
      <c r="BX26" s="2367"/>
      <c r="BY26" s="2367"/>
      <c r="BZ26" s="2367"/>
      <c r="CA26" s="2367"/>
      <c r="CB26" s="2368"/>
      <c r="CC26" s="2268" t="s">
        <v>39</v>
      </c>
      <c r="CD26" s="2269"/>
      <c r="CE26" s="2270">
        <v>0</v>
      </c>
      <c r="CF26" s="2270"/>
      <c r="CG26" s="2270"/>
      <c r="CH26" s="2270"/>
      <c r="CI26" s="2270"/>
      <c r="CJ26" s="2270"/>
      <c r="CK26" s="2270"/>
      <c r="CL26" s="2270"/>
      <c r="CM26" s="2270"/>
      <c r="CN26" s="2270"/>
      <c r="CO26" s="1928" t="s">
        <v>40</v>
      </c>
      <c r="CP26" s="2276"/>
      <c r="CQ26" s="2412">
        <v>0</v>
      </c>
      <c r="CR26" s="2367"/>
      <c r="CS26" s="2367"/>
      <c r="CT26" s="2367"/>
      <c r="CU26" s="2367"/>
      <c r="CV26" s="2367"/>
      <c r="CW26" s="2367"/>
      <c r="CX26" s="2367"/>
      <c r="CY26" s="2367"/>
      <c r="CZ26" s="2367"/>
      <c r="DA26" s="2367"/>
      <c r="DB26" s="2367"/>
      <c r="DC26" s="2367"/>
      <c r="DD26" s="2368"/>
      <c r="DE26" s="2412">
        <v>0</v>
      </c>
      <c r="DF26" s="2367"/>
      <c r="DG26" s="2367"/>
      <c r="DH26" s="2367"/>
      <c r="DI26" s="2367"/>
      <c r="DJ26" s="2367"/>
      <c r="DK26" s="2367"/>
      <c r="DL26" s="2367"/>
      <c r="DM26" s="2367"/>
      <c r="DN26" s="2367"/>
      <c r="DO26" s="2367"/>
      <c r="DP26" s="2367"/>
      <c r="DQ26" s="2367"/>
      <c r="DR26" s="2367"/>
      <c r="DS26" s="2367"/>
      <c r="DT26" s="2367"/>
      <c r="DU26" s="2367"/>
      <c r="DV26" s="2367"/>
      <c r="DW26" s="2367"/>
      <c r="DX26" s="2368"/>
      <c r="DY26" s="2412">
        <v>0</v>
      </c>
      <c r="DZ26" s="2367"/>
      <c r="EA26" s="2367"/>
      <c r="EB26" s="2367"/>
      <c r="EC26" s="2367"/>
      <c r="ED26" s="2367"/>
      <c r="EE26" s="2367"/>
      <c r="EF26" s="2367"/>
      <c r="EG26" s="2367"/>
      <c r="EH26" s="2367"/>
      <c r="EI26" s="2367"/>
      <c r="EJ26" s="2367"/>
      <c r="EK26" s="2367"/>
      <c r="EL26" s="2368"/>
      <c r="EM26" s="2414">
        <f t="shared" ref="EM26" si="2">AP26+BQ26-CE26+DE26</f>
        <v>0</v>
      </c>
      <c r="EN26" s="2415"/>
      <c r="EO26" s="2415"/>
      <c r="EP26" s="2415"/>
      <c r="EQ26" s="2415"/>
      <c r="ER26" s="2415"/>
      <c r="ES26" s="2415"/>
      <c r="ET26" s="2415"/>
      <c r="EU26" s="2415"/>
      <c r="EV26" s="2415"/>
      <c r="EW26" s="2415"/>
      <c r="EX26" s="2415"/>
      <c r="EY26" s="2415"/>
      <c r="EZ26" s="2414">
        <f t="shared" ref="EZ26" si="3">BC26+CQ26+DY26</f>
        <v>0</v>
      </c>
      <c r="FA26" s="2415"/>
      <c r="FB26" s="2415"/>
      <c r="FC26" s="2415"/>
      <c r="FD26" s="2415"/>
      <c r="FE26" s="2415"/>
      <c r="FF26" s="2415"/>
      <c r="FG26" s="2415"/>
      <c r="FH26" s="2415"/>
      <c r="FI26" s="2415"/>
      <c r="FJ26" s="2415"/>
      <c r="FK26" s="2415"/>
      <c r="FL26" s="2415"/>
      <c r="FM26" s="2415"/>
      <c r="FN26" s="2415"/>
      <c r="FO26" s="2416"/>
    </row>
    <row r="27" spans="1:173" ht="18" customHeight="1">
      <c r="B27" s="232"/>
      <c r="C27" s="3010"/>
      <c r="D27" s="3010"/>
      <c r="E27" s="3010"/>
      <c r="F27" s="3010"/>
      <c r="G27" s="3010"/>
      <c r="H27" s="3010"/>
      <c r="I27" s="3010"/>
      <c r="J27" s="3010"/>
      <c r="K27" s="3010"/>
      <c r="L27" s="3010"/>
      <c r="M27" s="3010"/>
      <c r="N27" s="3010"/>
      <c r="O27" s="3010"/>
      <c r="P27" s="3010"/>
      <c r="Q27" s="3010"/>
      <c r="R27" s="3010"/>
      <c r="S27" s="3010"/>
      <c r="T27" s="3010"/>
      <c r="U27" s="3010"/>
      <c r="V27" s="3010"/>
      <c r="W27" s="3011"/>
      <c r="X27" s="2354">
        <v>531231</v>
      </c>
      <c r="Y27" s="2355"/>
      <c r="Z27" s="2355"/>
      <c r="AA27" s="2355"/>
      <c r="AB27" s="2356"/>
      <c r="AC27" s="2282" t="s">
        <v>37</v>
      </c>
      <c r="AD27" s="2283"/>
      <c r="AE27" s="2283"/>
      <c r="AF27" s="2283"/>
      <c r="AG27" s="2283"/>
      <c r="AH27" s="2283"/>
      <c r="AI27" s="2284" t="s">
        <v>1351</v>
      </c>
      <c r="AJ27" s="2284"/>
      <c r="AK27" s="2284"/>
      <c r="AL27" s="2279" t="s">
        <v>434</v>
      </c>
      <c r="AM27" s="2279"/>
      <c r="AN27" s="2279"/>
      <c r="AO27" s="2386"/>
      <c r="AP27" s="2366">
        <v>0</v>
      </c>
      <c r="AQ27" s="2367"/>
      <c r="AR27" s="2367"/>
      <c r="AS27" s="2367"/>
      <c r="AT27" s="2367"/>
      <c r="AU27" s="2367"/>
      <c r="AV27" s="2367"/>
      <c r="AW27" s="2367"/>
      <c r="AX27" s="2367"/>
      <c r="AY27" s="2367"/>
      <c r="AZ27" s="2367"/>
      <c r="BA27" s="2367"/>
      <c r="BB27" s="2368"/>
      <c r="BC27" s="2412">
        <v>0</v>
      </c>
      <c r="BD27" s="2367"/>
      <c r="BE27" s="2367"/>
      <c r="BF27" s="2367"/>
      <c r="BG27" s="2367"/>
      <c r="BH27" s="2367"/>
      <c r="BI27" s="2367"/>
      <c r="BJ27" s="2367"/>
      <c r="BK27" s="2367"/>
      <c r="BL27" s="2367"/>
      <c r="BM27" s="2367"/>
      <c r="BN27" s="2367"/>
      <c r="BO27" s="2367"/>
      <c r="BP27" s="2368"/>
      <c r="BQ27" s="2412">
        <v>0</v>
      </c>
      <c r="BR27" s="2367"/>
      <c r="BS27" s="2367"/>
      <c r="BT27" s="2367"/>
      <c r="BU27" s="2367"/>
      <c r="BV27" s="2367"/>
      <c r="BW27" s="2367"/>
      <c r="BX27" s="2367"/>
      <c r="BY27" s="2367"/>
      <c r="BZ27" s="2367"/>
      <c r="CA27" s="2367"/>
      <c r="CB27" s="2368"/>
      <c r="CC27" s="2268" t="s">
        <v>39</v>
      </c>
      <c r="CD27" s="2269"/>
      <c r="CE27" s="2270">
        <v>0</v>
      </c>
      <c r="CF27" s="2270"/>
      <c r="CG27" s="2270"/>
      <c r="CH27" s="2270"/>
      <c r="CI27" s="2270"/>
      <c r="CJ27" s="2270"/>
      <c r="CK27" s="2270"/>
      <c r="CL27" s="2270"/>
      <c r="CM27" s="2270"/>
      <c r="CN27" s="2270"/>
      <c r="CO27" s="1928" t="s">
        <v>40</v>
      </c>
      <c r="CP27" s="2276"/>
      <c r="CQ27" s="2412">
        <v>0</v>
      </c>
      <c r="CR27" s="2367"/>
      <c r="CS27" s="2367"/>
      <c r="CT27" s="2367"/>
      <c r="CU27" s="2367"/>
      <c r="CV27" s="2367"/>
      <c r="CW27" s="2367"/>
      <c r="CX27" s="2367"/>
      <c r="CY27" s="2367"/>
      <c r="CZ27" s="2367"/>
      <c r="DA27" s="2367"/>
      <c r="DB27" s="2367"/>
      <c r="DC27" s="2367"/>
      <c r="DD27" s="2368"/>
      <c r="DE27" s="2412">
        <v>0</v>
      </c>
      <c r="DF27" s="2367"/>
      <c r="DG27" s="2367"/>
      <c r="DH27" s="2367"/>
      <c r="DI27" s="2367"/>
      <c r="DJ27" s="2367"/>
      <c r="DK27" s="2367"/>
      <c r="DL27" s="2367"/>
      <c r="DM27" s="2367"/>
      <c r="DN27" s="2367"/>
      <c r="DO27" s="2367"/>
      <c r="DP27" s="2367"/>
      <c r="DQ27" s="2367"/>
      <c r="DR27" s="2367"/>
      <c r="DS27" s="2367"/>
      <c r="DT27" s="2367"/>
      <c r="DU27" s="2367"/>
      <c r="DV27" s="2367"/>
      <c r="DW27" s="2367"/>
      <c r="DX27" s="2368"/>
      <c r="DY27" s="2412">
        <v>0</v>
      </c>
      <c r="DZ27" s="2367"/>
      <c r="EA27" s="2367"/>
      <c r="EB27" s="2367"/>
      <c r="EC27" s="2367"/>
      <c r="ED27" s="2367"/>
      <c r="EE27" s="2367"/>
      <c r="EF27" s="2367"/>
      <c r="EG27" s="2367"/>
      <c r="EH27" s="2367"/>
      <c r="EI27" s="2367"/>
      <c r="EJ27" s="2367"/>
      <c r="EK27" s="2367"/>
      <c r="EL27" s="2368"/>
      <c r="EM27" s="2414">
        <f t="shared" ref="EM27:EM33" si="4">AP27+BQ27-CE27+DE27</f>
        <v>0</v>
      </c>
      <c r="EN27" s="2415"/>
      <c r="EO27" s="2415"/>
      <c r="EP27" s="2415"/>
      <c r="EQ27" s="2415"/>
      <c r="ER27" s="2415"/>
      <c r="ES27" s="2415"/>
      <c r="ET27" s="2415"/>
      <c r="EU27" s="2415"/>
      <c r="EV27" s="2415"/>
      <c r="EW27" s="2415"/>
      <c r="EX27" s="2415"/>
      <c r="EY27" s="2415"/>
      <c r="EZ27" s="2414">
        <f t="shared" ref="EZ27:EZ33" si="5">BC27+CQ27+DY27</f>
        <v>0</v>
      </c>
      <c r="FA27" s="2415"/>
      <c r="FB27" s="2415"/>
      <c r="FC27" s="2415"/>
      <c r="FD27" s="2415"/>
      <c r="FE27" s="2415"/>
      <c r="FF27" s="2415"/>
      <c r="FG27" s="2415"/>
      <c r="FH27" s="2415"/>
      <c r="FI27" s="2415"/>
      <c r="FJ27" s="2415"/>
      <c r="FK27" s="2415"/>
      <c r="FL27" s="2415"/>
      <c r="FM27" s="2415"/>
      <c r="FN27" s="2415"/>
      <c r="FO27" s="2416"/>
    </row>
    <row r="28" spans="1:173" ht="18" customHeight="1">
      <c r="B28" s="157"/>
      <c r="C28" s="2294" t="s">
        <v>122</v>
      </c>
      <c r="D28" s="2294"/>
      <c r="E28" s="2294"/>
      <c r="F28" s="2294"/>
      <c r="G28" s="2294"/>
      <c r="H28" s="2294"/>
      <c r="I28" s="2294"/>
      <c r="J28" s="2294"/>
      <c r="K28" s="2294"/>
      <c r="L28" s="2294"/>
      <c r="M28" s="2294"/>
      <c r="N28" s="2294"/>
      <c r="O28" s="2294"/>
      <c r="P28" s="2294"/>
      <c r="Q28" s="2294"/>
      <c r="R28" s="2294"/>
      <c r="S28" s="2294"/>
      <c r="T28" s="2294"/>
      <c r="U28" s="2294"/>
      <c r="V28" s="2294"/>
      <c r="W28" s="2295"/>
      <c r="X28" s="2354">
        <v>53024</v>
      </c>
      <c r="Y28" s="2355"/>
      <c r="Z28" s="2355"/>
      <c r="AA28" s="2355"/>
      <c r="AB28" s="2356"/>
      <c r="AC28" s="2282" t="s">
        <v>37</v>
      </c>
      <c r="AD28" s="2283"/>
      <c r="AE28" s="2283"/>
      <c r="AF28" s="2283"/>
      <c r="AG28" s="2283"/>
      <c r="AH28" s="2283"/>
      <c r="AI28" s="2284" t="s">
        <v>1350</v>
      </c>
      <c r="AJ28" s="2284"/>
      <c r="AK28" s="2284"/>
      <c r="AL28" s="2279" t="s">
        <v>433</v>
      </c>
      <c r="AM28" s="2279"/>
      <c r="AN28" s="2279"/>
      <c r="AO28" s="2386"/>
      <c r="AP28" s="2418">
        <f>Ф1!DY43</f>
        <v>0</v>
      </c>
      <c r="AQ28" s="2415"/>
      <c r="AR28" s="2415"/>
      <c r="AS28" s="2415"/>
      <c r="AT28" s="2415"/>
      <c r="AU28" s="2415"/>
      <c r="AV28" s="2415"/>
      <c r="AW28" s="2415"/>
      <c r="AX28" s="2415"/>
      <c r="AY28" s="2415"/>
      <c r="AZ28" s="2415"/>
      <c r="BA28" s="2415"/>
      <c r="BB28" s="2417"/>
      <c r="BC28" s="2414">
        <f>EZ29</f>
        <v>0</v>
      </c>
      <c r="BD28" s="2415"/>
      <c r="BE28" s="2415"/>
      <c r="BF28" s="2415"/>
      <c r="BG28" s="2415"/>
      <c r="BH28" s="2415"/>
      <c r="BI28" s="2415"/>
      <c r="BJ28" s="2415"/>
      <c r="BK28" s="2415"/>
      <c r="BL28" s="2415"/>
      <c r="BM28" s="2415"/>
      <c r="BN28" s="2415"/>
      <c r="BO28" s="2415"/>
      <c r="BP28" s="2417"/>
      <c r="BQ28" s="3042">
        <v>208997</v>
      </c>
      <c r="BR28" s="3040"/>
      <c r="BS28" s="3040"/>
      <c r="BT28" s="3040"/>
      <c r="BU28" s="3040"/>
      <c r="BV28" s="3040"/>
      <c r="BW28" s="3040"/>
      <c r="BX28" s="3040"/>
      <c r="BY28" s="3040"/>
      <c r="BZ28" s="3040"/>
      <c r="CA28" s="3040"/>
      <c r="CB28" s="3041"/>
      <c r="CC28" s="2268" t="s">
        <v>39</v>
      </c>
      <c r="CD28" s="2269"/>
      <c r="CE28" s="2270">
        <v>0</v>
      </c>
      <c r="CF28" s="2270"/>
      <c r="CG28" s="2270"/>
      <c r="CH28" s="2270"/>
      <c r="CI28" s="2270"/>
      <c r="CJ28" s="2270"/>
      <c r="CK28" s="2270"/>
      <c r="CL28" s="2270"/>
      <c r="CM28" s="2270"/>
      <c r="CN28" s="2270"/>
      <c r="CO28" s="1928" t="s">
        <v>40</v>
      </c>
      <c r="CP28" s="2276"/>
      <c r="CQ28" s="2412">
        <v>0</v>
      </c>
      <c r="CR28" s="2367"/>
      <c r="CS28" s="2367"/>
      <c r="CT28" s="2367"/>
      <c r="CU28" s="2367"/>
      <c r="CV28" s="2367"/>
      <c r="CW28" s="2367"/>
      <c r="CX28" s="2367"/>
      <c r="CY28" s="2367"/>
      <c r="CZ28" s="2367"/>
      <c r="DA28" s="2367"/>
      <c r="DB28" s="2367"/>
      <c r="DC28" s="2367"/>
      <c r="DD28" s="2368"/>
      <c r="DE28" s="2412">
        <v>0</v>
      </c>
      <c r="DF28" s="2367"/>
      <c r="DG28" s="2367"/>
      <c r="DH28" s="2367"/>
      <c r="DI28" s="2367"/>
      <c r="DJ28" s="2367"/>
      <c r="DK28" s="2367"/>
      <c r="DL28" s="2367"/>
      <c r="DM28" s="2367"/>
      <c r="DN28" s="2367"/>
      <c r="DO28" s="2367"/>
      <c r="DP28" s="2367"/>
      <c r="DQ28" s="2367"/>
      <c r="DR28" s="2367"/>
      <c r="DS28" s="2367"/>
      <c r="DT28" s="2367"/>
      <c r="DU28" s="2367"/>
      <c r="DV28" s="2367"/>
      <c r="DW28" s="2367"/>
      <c r="DX28" s="2368"/>
      <c r="DY28" s="2412">
        <v>0</v>
      </c>
      <c r="DZ28" s="2367"/>
      <c r="EA28" s="2367"/>
      <c r="EB28" s="2367"/>
      <c r="EC28" s="2367"/>
      <c r="ED28" s="2367"/>
      <c r="EE28" s="2367"/>
      <c r="EF28" s="2367"/>
      <c r="EG28" s="2367"/>
      <c r="EH28" s="2367"/>
      <c r="EI28" s="2367"/>
      <c r="EJ28" s="2367"/>
      <c r="EK28" s="2367"/>
      <c r="EL28" s="2368"/>
      <c r="EM28" s="2414">
        <f t="shared" si="4"/>
        <v>208997</v>
      </c>
      <c r="EN28" s="2415"/>
      <c r="EO28" s="2415"/>
      <c r="EP28" s="2415"/>
      <c r="EQ28" s="2415"/>
      <c r="ER28" s="2415"/>
      <c r="ES28" s="2415"/>
      <c r="ET28" s="2415"/>
      <c r="EU28" s="2415"/>
      <c r="EV28" s="2415"/>
      <c r="EW28" s="2415"/>
      <c r="EX28" s="2415"/>
      <c r="EY28" s="2415"/>
      <c r="EZ28" s="2414">
        <f t="shared" si="5"/>
        <v>0</v>
      </c>
      <c r="FA28" s="2415"/>
      <c r="FB28" s="2415"/>
      <c r="FC28" s="2415"/>
      <c r="FD28" s="2415"/>
      <c r="FE28" s="2415"/>
      <c r="FF28" s="2415"/>
      <c r="FG28" s="2415"/>
      <c r="FH28" s="2415"/>
      <c r="FI28" s="2415"/>
      <c r="FJ28" s="2415"/>
      <c r="FK28" s="2415"/>
      <c r="FL28" s="2415"/>
      <c r="FM28" s="2415"/>
      <c r="FN28" s="2415"/>
      <c r="FO28" s="2416"/>
      <c r="FQ28" s="159">
        <f>AP28+BQ28-CE28+DE28+DY28</f>
        <v>208997</v>
      </c>
    </row>
    <row r="29" spans="1:173" ht="18" customHeight="1">
      <c r="B29" s="232"/>
      <c r="C29" s="2298"/>
      <c r="D29" s="2298"/>
      <c r="E29" s="2298"/>
      <c r="F29" s="2298"/>
      <c r="G29" s="2298"/>
      <c r="H29" s="2298"/>
      <c r="I29" s="2298"/>
      <c r="J29" s="2298"/>
      <c r="K29" s="2298"/>
      <c r="L29" s="2298"/>
      <c r="M29" s="2298"/>
      <c r="N29" s="2298"/>
      <c r="O29" s="2298"/>
      <c r="P29" s="2298"/>
      <c r="Q29" s="2298"/>
      <c r="R29" s="2298"/>
      <c r="S29" s="2298"/>
      <c r="T29" s="2298"/>
      <c r="U29" s="2298"/>
      <c r="V29" s="2298"/>
      <c r="W29" s="2299"/>
      <c r="X29" s="2354">
        <v>53124</v>
      </c>
      <c r="Y29" s="2355"/>
      <c r="Z29" s="2355"/>
      <c r="AA29" s="2355"/>
      <c r="AB29" s="2356"/>
      <c r="AC29" s="2282" t="s">
        <v>37</v>
      </c>
      <c r="AD29" s="2283"/>
      <c r="AE29" s="2283"/>
      <c r="AF29" s="2283"/>
      <c r="AG29" s="2283"/>
      <c r="AH29" s="2283"/>
      <c r="AI29" s="2284" t="s">
        <v>1351</v>
      </c>
      <c r="AJ29" s="2284"/>
      <c r="AK29" s="2284"/>
      <c r="AL29" s="2279" t="s">
        <v>434</v>
      </c>
      <c r="AM29" s="2279"/>
      <c r="AN29" s="2279"/>
      <c r="AO29" s="2386"/>
      <c r="AP29" s="2418">
        <f>Ф1!EN43</f>
        <v>0</v>
      </c>
      <c r="AQ29" s="2415"/>
      <c r="AR29" s="2415"/>
      <c r="AS29" s="2415"/>
      <c r="AT29" s="2415"/>
      <c r="AU29" s="2415"/>
      <c r="AV29" s="2415"/>
      <c r="AW29" s="2415"/>
      <c r="AX29" s="2415"/>
      <c r="AY29" s="2415"/>
      <c r="AZ29" s="2415"/>
      <c r="BA29" s="2415"/>
      <c r="BB29" s="2417"/>
      <c r="BC29" s="2412">
        <v>0</v>
      </c>
      <c r="BD29" s="2367"/>
      <c r="BE29" s="2367"/>
      <c r="BF29" s="2367"/>
      <c r="BG29" s="2367"/>
      <c r="BH29" s="2367"/>
      <c r="BI29" s="2367"/>
      <c r="BJ29" s="2367"/>
      <c r="BK29" s="2367"/>
      <c r="BL29" s="2367"/>
      <c r="BM29" s="2367"/>
      <c r="BN29" s="2367"/>
      <c r="BO29" s="2367"/>
      <c r="BP29" s="2368"/>
      <c r="BQ29" s="2412">
        <v>0</v>
      </c>
      <c r="BR29" s="2367"/>
      <c r="BS29" s="2367"/>
      <c r="BT29" s="2367"/>
      <c r="BU29" s="2367"/>
      <c r="BV29" s="2367"/>
      <c r="BW29" s="2367"/>
      <c r="BX29" s="2367"/>
      <c r="BY29" s="2367"/>
      <c r="BZ29" s="2367"/>
      <c r="CA29" s="2367"/>
      <c r="CB29" s="2368"/>
      <c r="CC29" s="2268" t="s">
        <v>39</v>
      </c>
      <c r="CD29" s="2269"/>
      <c r="CE29" s="2270">
        <v>0</v>
      </c>
      <c r="CF29" s="2270"/>
      <c r="CG29" s="2270"/>
      <c r="CH29" s="2270"/>
      <c r="CI29" s="2270"/>
      <c r="CJ29" s="2270"/>
      <c r="CK29" s="2270"/>
      <c r="CL29" s="2270"/>
      <c r="CM29" s="2270"/>
      <c r="CN29" s="2270"/>
      <c r="CO29" s="1928" t="s">
        <v>40</v>
      </c>
      <c r="CP29" s="2276"/>
      <c r="CQ29" s="2412">
        <v>0</v>
      </c>
      <c r="CR29" s="2367"/>
      <c r="CS29" s="2367"/>
      <c r="CT29" s="2367"/>
      <c r="CU29" s="2367"/>
      <c r="CV29" s="2367"/>
      <c r="CW29" s="2367"/>
      <c r="CX29" s="2367"/>
      <c r="CY29" s="2367"/>
      <c r="CZ29" s="2367"/>
      <c r="DA29" s="2367"/>
      <c r="DB29" s="2367"/>
      <c r="DC29" s="2367"/>
      <c r="DD29" s="2368"/>
      <c r="DE29" s="2412">
        <v>0</v>
      </c>
      <c r="DF29" s="2367"/>
      <c r="DG29" s="2367"/>
      <c r="DH29" s="2367"/>
      <c r="DI29" s="2367"/>
      <c r="DJ29" s="2367"/>
      <c r="DK29" s="2367"/>
      <c r="DL29" s="2367"/>
      <c r="DM29" s="2367"/>
      <c r="DN29" s="2367"/>
      <c r="DO29" s="2367"/>
      <c r="DP29" s="2367"/>
      <c r="DQ29" s="2367"/>
      <c r="DR29" s="2367"/>
      <c r="DS29" s="2367"/>
      <c r="DT29" s="2367"/>
      <c r="DU29" s="2367"/>
      <c r="DV29" s="2367"/>
      <c r="DW29" s="2367"/>
      <c r="DX29" s="2368"/>
      <c r="DY29" s="2412">
        <v>0</v>
      </c>
      <c r="DZ29" s="2367"/>
      <c r="EA29" s="2367"/>
      <c r="EB29" s="2367"/>
      <c r="EC29" s="2367"/>
      <c r="ED29" s="2367"/>
      <c r="EE29" s="2367"/>
      <c r="EF29" s="2367"/>
      <c r="EG29" s="2367"/>
      <c r="EH29" s="2367"/>
      <c r="EI29" s="2367"/>
      <c r="EJ29" s="2367"/>
      <c r="EK29" s="2367"/>
      <c r="EL29" s="2368"/>
      <c r="EM29" s="2414">
        <f t="shared" si="4"/>
        <v>0</v>
      </c>
      <c r="EN29" s="2415"/>
      <c r="EO29" s="2415"/>
      <c r="EP29" s="2415"/>
      <c r="EQ29" s="2415"/>
      <c r="ER29" s="2415"/>
      <c r="ES29" s="2415"/>
      <c r="ET29" s="2415"/>
      <c r="EU29" s="2415"/>
      <c r="EV29" s="2415"/>
      <c r="EW29" s="2415"/>
      <c r="EX29" s="2415"/>
      <c r="EY29" s="2415"/>
      <c r="EZ29" s="2414">
        <f t="shared" si="5"/>
        <v>0</v>
      </c>
      <c r="FA29" s="2415"/>
      <c r="FB29" s="2415"/>
      <c r="FC29" s="2415"/>
      <c r="FD29" s="2415"/>
      <c r="FE29" s="2415"/>
      <c r="FF29" s="2415"/>
      <c r="FG29" s="2415"/>
      <c r="FH29" s="2415"/>
      <c r="FI29" s="2415"/>
      <c r="FJ29" s="2415"/>
      <c r="FK29" s="2415"/>
      <c r="FL29" s="2415"/>
      <c r="FM29" s="2415"/>
      <c r="FN29" s="2415"/>
      <c r="FO29" s="2416"/>
      <c r="FQ29" s="159">
        <f>AP29+BQ29-CE29+DE29+DY29</f>
        <v>0</v>
      </c>
    </row>
    <row r="30" spans="1:173" ht="18" customHeight="1">
      <c r="B30" s="157"/>
      <c r="C30" s="2294" t="s">
        <v>123</v>
      </c>
      <c r="D30" s="2294"/>
      <c r="E30" s="2294"/>
      <c r="F30" s="2294"/>
      <c r="G30" s="2294"/>
      <c r="H30" s="2294"/>
      <c r="I30" s="2294"/>
      <c r="J30" s="2294"/>
      <c r="K30" s="2294"/>
      <c r="L30" s="2294"/>
      <c r="M30" s="2294"/>
      <c r="N30" s="2294"/>
      <c r="O30" s="2294"/>
      <c r="P30" s="2294"/>
      <c r="Q30" s="2294"/>
      <c r="R30" s="2294"/>
      <c r="S30" s="2294"/>
      <c r="T30" s="2294"/>
      <c r="U30" s="2294"/>
      <c r="V30" s="2294"/>
      <c r="W30" s="2295"/>
      <c r="X30" s="2354">
        <v>53025</v>
      </c>
      <c r="Y30" s="2355"/>
      <c r="Z30" s="2355"/>
      <c r="AA30" s="2355"/>
      <c r="AB30" s="2356"/>
      <c r="AC30" s="2282" t="s">
        <v>37</v>
      </c>
      <c r="AD30" s="2283"/>
      <c r="AE30" s="2283"/>
      <c r="AF30" s="2283"/>
      <c r="AG30" s="2283"/>
      <c r="AH30" s="2283"/>
      <c r="AI30" s="2284" t="s">
        <v>1350</v>
      </c>
      <c r="AJ30" s="2284"/>
      <c r="AK30" s="2284"/>
      <c r="AL30" s="2279" t="s">
        <v>433</v>
      </c>
      <c r="AM30" s="2279"/>
      <c r="AN30" s="2279"/>
      <c r="AO30" s="2386"/>
      <c r="AP30" s="2418">
        <f>EM31</f>
        <v>0</v>
      </c>
      <c r="AQ30" s="2415"/>
      <c r="AR30" s="2415"/>
      <c r="AS30" s="2415"/>
      <c r="AT30" s="2415"/>
      <c r="AU30" s="2415"/>
      <c r="AV30" s="2415"/>
      <c r="AW30" s="2415"/>
      <c r="AX30" s="2415"/>
      <c r="AY30" s="2415"/>
      <c r="AZ30" s="2415"/>
      <c r="BA30" s="2415"/>
      <c r="BB30" s="2417"/>
      <c r="BC30" s="2414">
        <f>EZ31</f>
        <v>0</v>
      </c>
      <c r="BD30" s="2415"/>
      <c r="BE30" s="2415"/>
      <c r="BF30" s="2415"/>
      <c r="BG30" s="2415"/>
      <c r="BH30" s="2415"/>
      <c r="BI30" s="2415"/>
      <c r="BJ30" s="2415"/>
      <c r="BK30" s="2415"/>
      <c r="BL30" s="2415"/>
      <c r="BM30" s="2415"/>
      <c r="BN30" s="2415"/>
      <c r="BO30" s="2415"/>
      <c r="BP30" s="2417"/>
      <c r="BQ30" s="2412">
        <v>0</v>
      </c>
      <c r="BR30" s="2367"/>
      <c r="BS30" s="2367"/>
      <c r="BT30" s="2367"/>
      <c r="BU30" s="2367"/>
      <c r="BV30" s="2367"/>
      <c r="BW30" s="2367"/>
      <c r="BX30" s="2367"/>
      <c r="BY30" s="2367"/>
      <c r="BZ30" s="2367"/>
      <c r="CA30" s="2367"/>
      <c r="CB30" s="2368"/>
      <c r="CC30" s="2268" t="s">
        <v>39</v>
      </c>
      <c r="CD30" s="2269"/>
      <c r="CE30" s="2270">
        <v>0</v>
      </c>
      <c r="CF30" s="2270"/>
      <c r="CG30" s="2270"/>
      <c r="CH30" s="2270"/>
      <c r="CI30" s="2270"/>
      <c r="CJ30" s="2270"/>
      <c r="CK30" s="2270"/>
      <c r="CL30" s="2270"/>
      <c r="CM30" s="2270"/>
      <c r="CN30" s="2270"/>
      <c r="CO30" s="1928" t="s">
        <v>40</v>
      </c>
      <c r="CP30" s="2276"/>
      <c r="CQ30" s="2412">
        <v>0</v>
      </c>
      <c r="CR30" s="2367"/>
      <c r="CS30" s="2367"/>
      <c r="CT30" s="2367"/>
      <c r="CU30" s="2367"/>
      <c r="CV30" s="2367"/>
      <c r="CW30" s="2367"/>
      <c r="CX30" s="2367"/>
      <c r="CY30" s="2367"/>
      <c r="CZ30" s="2367"/>
      <c r="DA30" s="2367"/>
      <c r="DB30" s="2367"/>
      <c r="DC30" s="2367"/>
      <c r="DD30" s="2368"/>
      <c r="DE30" s="2412">
        <v>0</v>
      </c>
      <c r="DF30" s="2367"/>
      <c r="DG30" s="2367"/>
      <c r="DH30" s="2367"/>
      <c r="DI30" s="2367"/>
      <c r="DJ30" s="2367"/>
      <c r="DK30" s="2367"/>
      <c r="DL30" s="2367"/>
      <c r="DM30" s="2367"/>
      <c r="DN30" s="2367"/>
      <c r="DO30" s="2367"/>
      <c r="DP30" s="2367"/>
      <c r="DQ30" s="2367"/>
      <c r="DR30" s="2367"/>
      <c r="DS30" s="2367"/>
      <c r="DT30" s="2367"/>
      <c r="DU30" s="2367"/>
      <c r="DV30" s="2367"/>
      <c r="DW30" s="2367"/>
      <c r="DX30" s="2368"/>
      <c r="DY30" s="2412">
        <v>0</v>
      </c>
      <c r="DZ30" s="2367"/>
      <c r="EA30" s="2367"/>
      <c r="EB30" s="2367"/>
      <c r="EC30" s="2367"/>
      <c r="ED30" s="2367"/>
      <c r="EE30" s="2367"/>
      <c r="EF30" s="2367"/>
      <c r="EG30" s="2367"/>
      <c r="EH30" s="2367"/>
      <c r="EI30" s="2367"/>
      <c r="EJ30" s="2367"/>
      <c r="EK30" s="2367"/>
      <c r="EL30" s="2368"/>
      <c r="EM30" s="2414">
        <f t="shared" si="4"/>
        <v>0</v>
      </c>
      <c r="EN30" s="2415"/>
      <c r="EO30" s="2415"/>
      <c r="EP30" s="2415"/>
      <c r="EQ30" s="2415"/>
      <c r="ER30" s="2415"/>
      <c r="ES30" s="2415"/>
      <c r="ET30" s="2415"/>
      <c r="EU30" s="2415"/>
      <c r="EV30" s="2415"/>
      <c r="EW30" s="2415"/>
      <c r="EX30" s="2415"/>
      <c r="EY30" s="2415"/>
      <c r="EZ30" s="2414">
        <f t="shared" si="5"/>
        <v>0</v>
      </c>
      <c r="FA30" s="2415"/>
      <c r="FB30" s="2415"/>
      <c r="FC30" s="2415"/>
      <c r="FD30" s="2415"/>
      <c r="FE30" s="2415"/>
      <c r="FF30" s="2415"/>
      <c r="FG30" s="2415"/>
      <c r="FH30" s="2415"/>
      <c r="FI30" s="2415"/>
      <c r="FJ30" s="2415"/>
      <c r="FK30" s="2415"/>
      <c r="FL30" s="2415"/>
      <c r="FM30" s="2415"/>
      <c r="FN30" s="2415"/>
      <c r="FO30" s="2416"/>
    </row>
    <row r="31" spans="1:173" ht="18" customHeight="1">
      <c r="B31" s="232"/>
      <c r="C31" s="2298"/>
      <c r="D31" s="2298"/>
      <c r="E31" s="2298"/>
      <c r="F31" s="2298"/>
      <c r="G31" s="2298"/>
      <c r="H31" s="2298"/>
      <c r="I31" s="2298"/>
      <c r="J31" s="2298"/>
      <c r="K31" s="2298"/>
      <c r="L31" s="2298"/>
      <c r="M31" s="2298"/>
      <c r="N31" s="2298"/>
      <c r="O31" s="2298"/>
      <c r="P31" s="2298"/>
      <c r="Q31" s="2298"/>
      <c r="R31" s="2298"/>
      <c r="S31" s="2298"/>
      <c r="T31" s="2298"/>
      <c r="U31" s="2298"/>
      <c r="V31" s="2298"/>
      <c r="W31" s="2299"/>
      <c r="X31" s="2354">
        <v>53125</v>
      </c>
      <c r="Y31" s="2355"/>
      <c r="Z31" s="2355"/>
      <c r="AA31" s="2355"/>
      <c r="AB31" s="2356"/>
      <c r="AC31" s="2282" t="s">
        <v>37</v>
      </c>
      <c r="AD31" s="2283"/>
      <c r="AE31" s="2283"/>
      <c r="AF31" s="2283"/>
      <c r="AG31" s="2283"/>
      <c r="AH31" s="2283"/>
      <c r="AI31" s="2284" t="s">
        <v>1351</v>
      </c>
      <c r="AJ31" s="2284"/>
      <c r="AK31" s="2284"/>
      <c r="AL31" s="2279" t="s">
        <v>434</v>
      </c>
      <c r="AM31" s="2279"/>
      <c r="AN31" s="2279"/>
      <c r="AO31" s="2386"/>
      <c r="AP31" s="2366"/>
      <c r="AQ31" s="2367"/>
      <c r="AR31" s="2367"/>
      <c r="AS31" s="2367"/>
      <c r="AT31" s="2367"/>
      <c r="AU31" s="2367"/>
      <c r="AV31" s="2367"/>
      <c r="AW31" s="2367"/>
      <c r="AX31" s="2367"/>
      <c r="AY31" s="2367"/>
      <c r="AZ31" s="2367"/>
      <c r="BA31" s="2367"/>
      <c r="BB31" s="2368"/>
      <c r="BC31" s="2412"/>
      <c r="BD31" s="2367"/>
      <c r="BE31" s="2367"/>
      <c r="BF31" s="2367"/>
      <c r="BG31" s="2367"/>
      <c r="BH31" s="2367"/>
      <c r="BI31" s="2367"/>
      <c r="BJ31" s="2367"/>
      <c r="BK31" s="2367"/>
      <c r="BL31" s="2367"/>
      <c r="BM31" s="2367"/>
      <c r="BN31" s="2367"/>
      <c r="BO31" s="2367"/>
      <c r="BP31" s="2368"/>
      <c r="BQ31" s="2412">
        <v>0</v>
      </c>
      <c r="BR31" s="2367"/>
      <c r="BS31" s="2367"/>
      <c r="BT31" s="2367"/>
      <c r="BU31" s="2367"/>
      <c r="BV31" s="2367"/>
      <c r="BW31" s="2367"/>
      <c r="BX31" s="2367"/>
      <c r="BY31" s="2367"/>
      <c r="BZ31" s="2367"/>
      <c r="CA31" s="2367"/>
      <c r="CB31" s="2368"/>
      <c r="CC31" s="2268" t="s">
        <v>39</v>
      </c>
      <c r="CD31" s="2269"/>
      <c r="CE31" s="2270">
        <v>0</v>
      </c>
      <c r="CF31" s="2270"/>
      <c r="CG31" s="2270"/>
      <c r="CH31" s="2270"/>
      <c r="CI31" s="2270"/>
      <c r="CJ31" s="2270"/>
      <c r="CK31" s="2270"/>
      <c r="CL31" s="2270"/>
      <c r="CM31" s="2270"/>
      <c r="CN31" s="2270"/>
      <c r="CO31" s="1928" t="s">
        <v>40</v>
      </c>
      <c r="CP31" s="2276"/>
      <c r="CQ31" s="2412">
        <v>0</v>
      </c>
      <c r="CR31" s="2367"/>
      <c r="CS31" s="2367"/>
      <c r="CT31" s="2367"/>
      <c r="CU31" s="2367"/>
      <c r="CV31" s="2367"/>
      <c r="CW31" s="2367"/>
      <c r="CX31" s="2367"/>
      <c r="CY31" s="2367"/>
      <c r="CZ31" s="2367"/>
      <c r="DA31" s="2367"/>
      <c r="DB31" s="2367"/>
      <c r="DC31" s="2367"/>
      <c r="DD31" s="2368"/>
      <c r="DE31" s="2412">
        <v>0</v>
      </c>
      <c r="DF31" s="2367"/>
      <c r="DG31" s="2367"/>
      <c r="DH31" s="2367"/>
      <c r="DI31" s="2367"/>
      <c r="DJ31" s="2367"/>
      <c r="DK31" s="2367"/>
      <c r="DL31" s="2367"/>
      <c r="DM31" s="2367"/>
      <c r="DN31" s="2367"/>
      <c r="DO31" s="2367"/>
      <c r="DP31" s="2367"/>
      <c r="DQ31" s="2367"/>
      <c r="DR31" s="2367"/>
      <c r="DS31" s="2367"/>
      <c r="DT31" s="2367"/>
      <c r="DU31" s="2367"/>
      <c r="DV31" s="2367"/>
      <c r="DW31" s="2367"/>
      <c r="DX31" s="2368"/>
      <c r="DY31" s="2412">
        <v>0</v>
      </c>
      <c r="DZ31" s="2367"/>
      <c r="EA31" s="2367"/>
      <c r="EB31" s="2367"/>
      <c r="EC31" s="2367"/>
      <c r="ED31" s="2367"/>
      <c r="EE31" s="2367"/>
      <c r="EF31" s="2367"/>
      <c r="EG31" s="2367"/>
      <c r="EH31" s="2367"/>
      <c r="EI31" s="2367"/>
      <c r="EJ31" s="2367"/>
      <c r="EK31" s="2367"/>
      <c r="EL31" s="2368"/>
      <c r="EM31" s="2414">
        <f t="shared" si="4"/>
        <v>0</v>
      </c>
      <c r="EN31" s="2415"/>
      <c r="EO31" s="2415"/>
      <c r="EP31" s="2415"/>
      <c r="EQ31" s="2415"/>
      <c r="ER31" s="2415"/>
      <c r="ES31" s="2415"/>
      <c r="ET31" s="2415"/>
      <c r="EU31" s="2415"/>
      <c r="EV31" s="2415"/>
      <c r="EW31" s="2415"/>
      <c r="EX31" s="2415"/>
      <c r="EY31" s="2415"/>
      <c r="EZ31" s="2414">
        <f t="shared" si="5"/>
        <v>0</v>
      </c>
      <c r="FA31" s="2415"/>
      <c r="FB31" s="2415"/>
      <c r="FC31" s="2415"/>
      <c r="FD31" s="2415"/>
      <c r="FE31" s="2415"/>
      <c r="FF31" s="2415"/>
      <c r="FG31" s="2415"/>
      <c r="FH31" s="2415"/>
      <c r="FI31" s="2415"/>
      <c r="FJ31" s="2415"/>
      <c r="FK31" s="2415"/>
      <c r="FL31" s="2415"/>
      <c r="FM31" s="2415"/>
      <c r="FN31" s="2415"/>
      <c r="FO31" s="2416"/>
    </row>
    <row r="32" spans="1:173" ht="18" customHeight="1">
      <c r="B32" s="157"/>
      <c r="C32" s="2294" t="s">
        <v>23</v>
      </c>
      <c r="D32" s="2294"/>
      <c r="E32" s="2294"/>
      <c r="F32" s="2294"/>
      <c r="G32" s="2294"/>
      <c r="H32" s="2294"/>
      <c r="I32" s="2294"/>
      <c r="J32" s="2294"/>
      <c r="K32" s="2294"/>
      <c r="L32" s="2294"/>
      <c r="M32" s="2294"/>
      <c r="N32" s="2294"/>
      <c r="O32" s="2294"/>
      <c r="P32" s="2294"/>
      <c r="Q32" s="2294"/>
      <c r="R32" s="2294"/>
      <c r="S32" s="2294"/>
      <c r="T32" s="2294"/>
      <c r="U32" s="2294"/>
      <c r="V32" s="2294"/>
      <c r="W32" s="2295"/>
      <c r="X32" s="2354">
        <v>53026</v>
      </c>
      <c r="Y32" s="2355"/>
      <c r="Z32" s="2355"/>
      <c r="AA32" s="2355"/>
      <c r="AB32" s="2356"/>
      <c r="AC32" s="2282" t="s">
        <v>37</v>
      </c>
      <c r="AD32" s="2283"/>
      <c r="AE32" s="2283"/>
      <c r="AF32" s="2283"/>
      <c r="AG32" s="2283"/>
      <c r="AH32" s="2283"/>
      <c r="AI32" s="2284" t="s">
        <v>1350</v>
      </c>
      <c r="AJ32" s="2284"/>
      <c r="AK32" s="2284"/>
      <c r="AL32" s="2279" t="s">
        <v>433</v>
      </c>
      <c r="AM32" s="2279"/>
      <c r="AN32" s="2279"/>
      <c r="AO32" s="2386"/>
      <c r="AP32" s="3044">
        <f>EM33</f>
        <v>250569</v>
      </c>
      <c r="AQ32" s="3045"/>
      <c r="AR32" s="3045"/>
      <c r="AS32" s="3045"/>
      <c r="AT32" s="3045"/>
      <c r="AU32" s="3045"/>
      <c r="AV32" s="3045"/>
      <c r="AW32" s="3045"/>
      <c r="AX32" s="3045"/>
      <c r="AY32" s="3045"/>
      <c r="AZ32" s="3045"/>
      <c r="BA32" s="3045"/>
      <c r="BB32" s="3046"/>
      <c r="BC32" s="3047">
        <f>EZ33</f>
        <v>-20923</v>
      </c>
      <c r="BD32" s="3045"/>
      <c r="BE32" s="3045"/>
      <c r="BF32" s="3045"/>
      <c r="BG32" s="3045"/>
      <c r="BH32" s="3045"/>
      <c r="BI32" s="3045"/>
      <c r="BJ32" s="3045"/>
      <c r="BK32" s="3045"/>
      <c r="BL32" s="3045"/>
      <c r="BM32" s="3045"/>
      <c r="BN32" s="3045"/>
      <c r="BO32" s="3045"/>
      <c r="BP32" s="3046"/>
      <c r="BQ32" s="3043">
        <v>0</v>
      </c>
      <c r="BR32" s="2409"/>
      <c r="BS32" s="2409"/>
      <c r="BT32" s="2409"/>
      <c r="BU32" s="2409"/>
      <c r="BV32" s="2409"/>
      <c r="BW32" s="2409"/>
      <c r="BX32" s="2409"/>
      <c r="BY32" s="2409"/>
      <c r="BZ32" s="2409"/>
      <c r="CA32" s="2409"/>
      <c r="CB32" s="2410"/>
      <c r="CC32" s="2408" t="s">
        <v>39</v>
      </c>
      <c r="CD32" s="2393"/>
      <c r="CE32" s="2394">
        <v>0</v>
      </c>
      <c r="CF32" s="2394"/>
      <c r="CG32" s="2394"/>
      <c r="CH32" s="2394"/>
      <c r="CI32" s="2394"/>
      <c r="CJ32" s="2394"/>
      <c r="CK32" s="2394"/>
      <c r="CL32" s="2394"/>
      <c r="CM32" s="2394"/>
      <c r="CN32" s="2394"/>
      <c r="CO32" s="2407" t="s">
        <v>40</v>
      </c>
      <c r="CP32" s="2411"/>
      <c r="CQ32" s="3043">
        <v>0</v>
      </c>
      <c r="CR32" s="2409"/>
      <c r="CS32" s="2409"/>
      <c r="CT32" s="2409"/>
      <c r="CU32" s="2409"/>
      <c r="CV32" s="2409"/>
      <c r="CW32" s="2409"/>
      <c r="CX32" s="2409"/>
      <c r="CY32" s="2409"/>
      <c r="CZ32" s="2409"/>
      <c r="DA32" s="2409"/>
      <c r="DB32" s="2409"/>
      <c r="DC32" s="2409"/>
      <c r="DD32" s="2410"/>
      <c r="DE32" s="3043">
        <v>0</v>
      </c>
      <c r="DF32" s="2409"/>
      <c r="DG32" s="2409"/>
      <c r="DH32" s="2409"/>
      <c r="DI32" s="2409"/>
      <c r="DJ32" s="2409"/>
      <c r="DK32" s="2409"/>
      <c r="DL32" s="2409"/>
      <c r="DM32" s="2409"/>
      <c r="DN32" s="2409"/>
      <c r="DO32" s="2409"/>
      <c r="DP32" s="2409"/>
      <c r="DQ32" s="2409"/>
      <c r="DR32" s="2409"/>
      <c r="DS32" s="2409"/>
      <c r="DT32" s="2409"/>
      <c r="DU32" s="2409"/>
      <c r="DV32" s="2409"/>
      <c r="DW32" s="2409"/>
      <c r="DX32" s="2410"/>
      <c r="DY32" s="3043">
        <v>-63724</v>
      </c>
      <c r="DZ32" s="2409"/>
      <c r="EA32" s="2409"/>
      <c r="EB32" s="2409"/>
      <c r="EC32" s="2409"/>
      <c r="ED32" s="2409"/>
      <c r="EE32" s="2409"/>
      <c r="EF32" s="2409"/>
      <c r="EG32" s="2409"/>
      <c r="EH32" s="2409"/>
      <c r="EI32" s="2409"/>
      <c r="EJ32" s="2409"/>
      <c r="EK32" s="2409"/>
      <c r="EL32" s="2410"/>
      <c r="EM32" s="2414">
        <f t="shared" si="4"/>
        <v>250569</v>
      </c>
      <c r="EN32" s="2415"/>
      <c r="EO32" s="2415"/>
      <c r="EP32" s="2415"/>
      <c r="EQ32" s="2415"/>
      <c r="ER32" s="2415"/>
      <c r="ES32" s="2415"/>
      <c r="ET32" s="2415"/>
      <c r="EU32" s="2415"/>
      <c r="EV32" s="2415"/>
      <c r="EW32" s="2415"/>
      <c r="EX32" s="2415"/>
      <c r="EY32" s="2415"/>
      <c r="EZ32" s="2414">
        <f t="shared" si="5"/>
        <v>-84647</v>
      </c>
      <c r="FA32" s="2415"/>
      <c r="FB32" s="2415"/>
      <c r="FC32" s="2415"/>
      <c r="FD32" s="2415"/>
      <c r="FE32" s="2415"/>
      <c r="FF32" s="2415"/>
      <c r="FG32" s="2415"/>
      <c r="FH32" s="2415"/>
      <c r="FI32" s="2415"/>
      <c r="FJ32" s="2415"/>
      <c r="FK32" s="2415"/>
      <c r="FL32" s="2415"/>
      <c r="FM32" s="2415"/>
      <c r="FN32" s="2415"/>
      <c r="FO32" s="2416"/>
    </row>
    <row r="33" spans="1:173" ht="18" customHeight="1">
      <c r="B33" s="232"/>
      <c r="C33" s="2298"/>
      <c r="D33" s="2298"/>
      <c r="E33" s="2298"/>
      <c r="F33" s="2298"/>
      <c r="G33" s="2298"/>
      <c r="H33" s="2298"/>
      <c r="I33" s="2298"/>
      <c r="J33" s="2298"/>
      <c r="K33" s="2298"/>
      <c r="L33" s="2298"/>
      <c r="M33" s="2298"/>
      <c r="N33" s="2298"/>
      <c r="O33" s="2298"/>
      <c r="P33" s="2298"/>
      <c r="Q33" s="2298"/>
      <c r="R33" s="2298"/>
      <c r="S33" s="2298"/>
      <c r="T33" s="2298"/>
      <c r="U33" s="2298"/>
      <c r="V33" s="2298"/>
      <c r="W33" s="2299"/>
      <c r="X33" s="2354">
        <v>53126</v>
      </c>
      <c r="Y33" s="2355"/>
      <c r="Z33" s="2355"/>
      <c r="AA33" s="2355"/>
      <c r="AB33" s="2356"/>
      <c r="AC33" s="3037" t="s">
        <v>37</v>
      </c>
      <c r="AD33" s="3038"/>
      <c r="AE33" s="3038"/>
      <c r="AF33" s="3038"/>
      <c r="AG33" s="3038"/>
      <c r="AH33" s="3038"/>
      <c r="AI33" s="2370" t="s">
        <v>1351</v>
      </c>
      <c r="AJ33" s="2370"/>
      <c r="AK33" s="2370"/>
      <c r="AL33" s="2279" t="s">
        <v>434</v>
      </c>
      <c r="AM33" s="2279"/>
      <c r="AN33" s="2279"/>
      <c r="AO33" s="2386"/>
      <c r="AP33" s="3039">
        <v>250569</v>
      </c>
      <c r="AQ33" s="3040"/>
      <c r="AR33" s="3040"/>
      <c r="AS33" s="3040"/>
      <c r="AT33" s="3040"/>
      <c r="AU33" s="3040"/>
      <c r="AV33" s="3040"/>
      <c r="AW33" s="3040"/>
      <c r="AX33" s="3040"/>
      <c r="AY33" s="3040"/>
      <c r="AZ33" s="3040"/>
      <c r="BA33" s="3040"/>
      <c r="BB33" s="3041"/>
      <c r="BC33" s="3042">
        <v>-120373</v>
      </c>
      <c r="BD33" s="3040"/>
      <c r="BE33" s="3040"/>
      <c r="BF33" s="3040"/>
      <c r="BG33" s="3040"/>
      <c r="BH33" s="3040"/>
      <c r="BI33" s="3040"/>
      <c r="BJ33" s="3040"/>
      <c r="BK33" s="3040"/>
      <c r="BL33" s="3040"/>
      <c r="BM33" s="3040"/>
      <c r="BN33" s="3040"/>
      <c r="BO33" s="3040"/>
      <c r="BP33" s="3041"/>
      <c r="BQ33" s="2412">
        <v>0</v>
      </c>
      <c r="BR33" s="2367"/>
      <c r="BS33" s="2367"/>
      <c r="BT33" s="2367"/>
      <c r="BU33" s="2367"/>
      <c r="BV33" s="2367"/>
      <c r="BW33" s="2367"/>
      <c r="BX33" s="2367"/>
      <c r="BY33" s="2367"/>
      <c r="BZ33" s="2367"/>
      <c r="CA33" s="2367"/>
      <c r="CB33" s="2368"/>
      <c r="CC33" s="2268" t="s">
        <v>39</v>
      </c>
      <c r="CD33" s="2269"/>
      <c r="CE33" s="2270">
        <v>0</v>
      </c>
      <c r="CF33" s="2270"/>
      <c r="CG33" s="2270"/>
      <c r="CH33" s="2270"/>
      <c r="CI33" s="2270"/>
      <c r="CJ33" s="2270"/>
      <c r="CK33" s="2270"/>
      <c r="CL33" s="2270"/>
      <c r="CM33" s="2270"/>
      <c r="CN33" s="2270"/>
      <c r="CO33" s="1928" t="s">
        <v>40</v>
      </c>
      <c r="CP33" s="2276"/>
      <c r="CQ33" s="2412">
        <v>0</v>
      </c>
      <c r="CR33" s="2367"/>
      <c r="CS33" s="2367"/>
      <c r="CT33" s="2367"/>
      <c r="CU33" s="2367"/>
      <c r="CV33" s="2367"/>
      <c r="CW33" s="2367"/>
      <c r="CX33" s="2367"/>
      <c r="CY33" s="2367"/>
      <c r="CZ33" s="2367"/>
      <c r="DA33" s="2367"/>
      <c r="DB33" s="2367"/>
      <c r="DC33" s="2367"/>
      <c r="DD33" s="2368"/>
      <c r="DE33" s="2412">
        <v>0</v>
      </c>
      <c r="DF33" s="2367"/>
      <c r="DG33" s="2367"/>
      <c r="DH33" s="2367"/>
      <c r="DI33" s="2367"/>
      <c r="DJ33" s="2367"/>
      <c r="DK33" s="2367"/>
      <c r="DL33" s="2367"/>
      <c r="DM33" s="2367"/>
      <c r="DN33" s="2367"/>
      <c r="DO33" s="2367"/>
      <c r="DP33" s="2367"/>
      <c r="DQ33" s="2367"/>
      <c r="DR33" s="2367"/>
      <c r="DS33" s="2367"/>
      <c r="DT33" s="2367"/>
      <c r="DU33" s="2367"/>
      <c r="DV33" s="2367"/>
      <c r="DW33" s="2367"/>
      <c r="DX33" s="2368"/>
      <c r="DY33" s="2412">
        <v>99450</v>
      </c>
      <c r="DZ33" s="2367"/>
      <c r="EA33" s="2367"/>
      <c r="EB33" s="2367"/>
      <c r="EC33" s="2367"/>
      <c r="ED33" s="2367"/>
      <c r="EE33" s="2367"/>
      <c r="EF33" s="2367"/>
      <c r="EG33" s="2367"/>
      <c r="EH33" s="2367"/>
      <c r="EI33" s="2367"/>
      <c r="EJ33" s="2367"/>
      <c r="EK33" s="2367"/>
      <c r="EL33" s="2368"/>
      <c r="EM33" s="2414">
        <f t="shared" si="4"/>
        <v>250569</v>
      </c>
      <c r="EN33" s="2415"/>
      <c r="EO33" s="2415"/>
      <c r="EP33" s="2415"/>
      <c r="EQ33" s="2415"/>
      <c r="ER33" s="2415"/>
      <c r="ES33" s="2415"/>
      <c r="ET33" s="2415"/>
      <c r="EU33" s="2415"/>
      <c r="EV33" s="2415"/>
      <c r="EW33" s="2415"/>
      <c r="EX33" s="2415"/>
      <c r="EY33" s="2415"/>
      <c r="EZ33" s="2414">
        <f t="shared" si="5"/>
        <v>-20923</v>
      </c>
      <c r="FA33" s="2415"/>
      <c r="FB33" s="2415"/>
      <c r="FC33" s="2415"/>
      <c r="FD33" s="2415"/>
      <c r="FE33" s="2415"/>
      <c r="FF33" s="2415"/>
      <c r="FG33" s="2415"/>
      <c r="FH33" s="2415"/>
      <c r="FI33" s="2415"/>
      <c r="FJ33" s="2415"/>
      <c r="FK33" s="2415"/>
      <c r="FL33" s="2415"/>
      <c r="FM33" s="2415"/>
      <c r="FN33" s="2415"/>
      <c r="FO33" s="2416"/>
    </row>
    <row r="34" spans="1:173" ht="25.5" customHeight="1">
      <c r="B34" s="157"/>
      <c r="C34" s="2537" t="s">
        <v>1010</v>
      </c>
      <c r="D34" s="2537"/>
      <c r="E34" s="2537"/>
      <c r="F34" s="2537"/>
      <c r="G34" s="2537"/>
      <c r="H34" s="2537"/>
      <c r="I34" s="2537"/>
      <c r="J34" s="2537"/>
      <c r="K34" s="2537"/>
      <c r="L34" s="2537"/>
      <c r="M34" s="2537"/>
      <c r="N34" s="2537"/>
      <c r="O34" s="2537"/>
      <c r="P34" s="2537"/>
      <c r="Q34" s="2537"/>
      <c r="R34" s="2537"/>
      <c r="S34" s="2537"/>
      <c r="T34" s="2537"/>
      <c r="U34" s="2537"/>
      <c r="V34" s="2537"/>
      <c r="W34" s="2538"/>
      <c r="X34" s="2354">
        <v>5302</v>
      </c>
      <c r="Y34" s="2355"/>
      <c r="Z34" s="2355"/>
      <c r="AA34" s="2355"/>
      <c r="AB34" s="2356"/>
      <c r="AC34" s="2282" t="s">
        <v>37</v>
      </c>
      <c r="AD34" s="2283"/>
      <c r="AE34" s="2283"/>
      <c r="AF34" s="2283"/>
      <c r="AG34" s="2283"/>
      <c r="AH34" s="2283"/>
      <c r="AI34" s="2284" t="s">
        <v>1350</v>
      </c>
      <c r="AJ34" s="2284"/>
      <c r="AK34" s="2284"/>
      <c r="AL34" s="2279" t="s">
        <v>433</v>
      </c>
      <c r="AM34" s="2279"/>
      <c r="AN34" s="2279"/>
      <c r="AO34" s="2386"/>
      <c r="AP34" s="2418">
        <f>SUM(AP36,AP44,AP46,AP52)</f>
        <v>248635</v>
      </c>
      <c r="AQ34" s="2415"/>
      <c r="AR34" s="2415"/>
      <c r="AS34" s="2415"/>
      <c r="AT34" s="2415"/>
      <c r="AU34" s="2415"/>
      <c r="AV34" s="2415"/>
      <c r="AW34" s="2415"/>
      <c r="AX34" s="2415"/>
      <c r="AY34" s="2415"/>
      <c r="AZ34" s="2415"/>
      <c r="BA34" s="2415"/>
      <c r="BB34" s="2417"/>
      <c r="BC34" s="2414">
        <f>'5.4.2.'!W10</f>
        <v>-20923</v>
      </c>
      <c r="BD34" s="2415"/>
      <c r="BE34" s="2415"/>
      <c r="BF34" s="2415"/>
      <c r="BG34" s="2415"/>
      <c r="BH34" s="2415"/>
      <c r="BI34" s="2415"/>
      <c r="BJ34" s="2415"/>
      <c r="BK34" s="2415"/>
      <c r="BL34" s="2415"/>
      <c r="BM34" s="2415"/>
      <c r="BN34" s="2415"/>
      <c r="BO34" s="2415"/>
      <c r="BP34" s="2417"/>
      <c r="BQ34" s="2414">
        <f>SUM(BQ36,BQ44,BQ46,BQ52)</f>
        <v>0</v>
      </c>
      <c r="BR34" s="2415"/>
      <c r="BS34" s="2415"/>
      <c r="BT34" s="2415"/>
      <c r="BU34" s="2415"/>
      <c r="BV34" s="2415"/>
      <c r="BW34" s="2415"/>
      <c r="BX34" s="2415"/>
      <c r="BY34" s="2415"/>
      <c r="BZ34" s="2415"/>
      <c r="CA34" s="2415"/>
      <c r="CB34" s="2417"/>
      <c r="CC34" s="2268" t="s">
        <v>39</v>
      </c>
      <c r="CD34" s="2269"/>
      <c r="CE34" s="2162">
        <f>SUM(CE36,CE44,CE46,CE52)</f>
        <v>0</v>
      </c>
      <c r="CF34" s="2162"/>
      <c r="CG34" s="2162"/>
      <c r="CH34" s="2162"/>
      <c r="CI34" s="2162"/>
      <c r="CJ34" s="2162"/>
      <c r="CK34" s="2162"/>
      <c r="CL34" s="2162"/>
      <c r="CM34" s="2162"/>
      <c r="CN34" s="2162"/>
      <c r="CO34" s="1928" t="s">
        <v>40</v>
      </c>
      <c r="CP34" s="2276"/>
      <c r="CQ34" s="2414">
        <f>SUM(CQ36,CQ44,CQ46,CQ52)</f>
        <v>0</v>
      </c>
      <c r="CR34" s="2415"/>
      <c r="CS34" s="2415"/>
      <c r="CT34" s="2415"/>
      <c r="CU34" s="2415"/>
      <c r="CV34" s="2415"/>
      <c r="CW34" s="2415"/>
      <c r="CX34" s="2415"/>
      <c r="CY34" s="2415"/>
      <c r="CZ34" s="2415"/>
      <c r="DA34" s="2415"/>
      <c r="DB34" s="2415"/>
      <c r="DC34" s="2415"/>
      <c r="DD34" s="2417"/>
      <c r="DE34" s="2414">
        <f>SUM(DE36,DE44,DE46,DE52)</f>
        <v>0</v>
      </c>
      <c r="DF34" s="2415"/>
      <c r="DG34" s="2415"/>
      <c r="DH34" s="2415"/>
      <c r="DI34" s="2415"/>
      <c r="DJ34" s="2415"/>
      <c r="DK34" s="2415"/>
      <c r="DL34" s="2415"/>
      <c r="DM34" s="2415"/>
      <c r="DN34" s="2415"/>
      <c r="DO34" s="2415"/>
      <c r="DP34" s="2415"/>
      <c r="DQ34" s="2415"/>
      <c r="DR34" s="2415"/>
      <c r="DS34" s="2415"/>
      <c r="DT34" s="2415"/>
      <c r="DU34" s="2415"/>
      <c r="DV34" s="2415"/>
      <c r="DW34" s="2415"/>
      <c r="DX34" s="2417"/>
      <c r="DY34" s="2414">
        <f>SUM(DY36,DY44,DY46,DY52)</f>
        <v>-63724</v>
      </c>
      <c r="DZ34" s="2415"/>
      <c r="EA34" s="2415"/>
      <c r="EB34" s="2415"/>
      <c r="EC34" s="2415"/>
      <c r="ED34" s="2415"/>
      <c r="EE34" s="2415"/>
      <c r="EF34" s="2415"/>
      <c r="EG34" s="2415"/>
      <c r="EH34" s="2415"/>
      <c r="EI34" s="2415"/>
      <c r="EJ34" s="2415"/>
      <c r="EK34" s="2415"/>
      <c r="EL34" s="2417"/>
      <c r="EM34" s="2414">
        <f t="shared" ref="EM34:EM37" si="6">AP34+BQ34-CE34+DE34</f>
        <v>248635</v>
      </c>
      <c r="EN34" s="2415"/>
      <c r="EO34" s="2415"/>
      <c r="EP34" s="2415"/>
      <c r="EQ34" s="2415"/>
      <c r="ER34" s="2415"/>
      <c r="ES34" s="2415"/>
      <c r="ET34" s="2415"/>
      <c r="EU34" s="2415"/>
      <c r="EV34" s="2415"/>
      <c r="EW34" s="2415"/>
      <c r="EX34" s="2415"/>
      <c r="EY34" s="2415"/>
      <c r="EZ34" s="2414">
        <f>'5.4.2.'!AX10</f>
        <v>-84647</v>
      </c>
      <c r="FA34" s="2415"/>
      <c r="FB34" s="2415"/>
      <c r="FC34" s="2415"/>
      <c r="FD34" s="2415"/>
      <c r="FE34" s="2415"/>
      <c r="FF34" s="2415"/>
      <c r="FG34" s="2415"/>
      <c r="FH34" s="2415"/>
      <c r="FI34" s="2415"/>
      <c r="FJ34" s="2415"/>
      <c r="FK34" s="2415"/>
      <c r="FL34" s="2415"/>
      <c r="FM34" s="2415"/>
      <c r="FN34" s="2415"/>
      <c r="FO34" s="2416"/>
    </row>
    <row r="35" spans="1:173" ht="25.5" customHeight="1">
      <c r="B35" s="232"/>
      <c r="C35" s="2540"/>
      <c r="D35" s="2540"/>
      <c r="E35" s="2540"/>
      <c r="F35" s="2540"/>
      <c r="G35" s="2540"/>
      <c r="H35" s="2540"/>
      <c r="I35" s="2540"/>
      <c r="J35" s="2540"/>
      <c r="K35" s="2540"/>
      <c r="L35" s="2540"/>
      <c r="M35" s="2540"/>
      <c r="N35" s="2540"/>
      <c r="O35" s="2540"/>
      <c r="P35" s="2540"/>
      <c r="Q35" s="2540"/>
      <c r="R35" s="2540"/>
      <c r="S35" s="2540"/>
      <c r="T35" s="2540"/>
      <c r="U35" s="2540"/>
      <c r="V35" s="2540"/>
      <c r="W35" s="2541"/>
      <c r="X35" s="2354">
        <v>5312</v>
      </c>
      <c r="Y35" s="2355"/>
      <c r="Z35" s="2355"/>
      <c r="AA35" s="2355"/>
      <c r="AB35" s="2356"/>
      <c r="AC35" s="2282" t="s">
        <v>37</v>
      </c>
      <c r="AD35" s="2283"/>
      <c r="AE35" s="2283"/>
      <c r="AF35" s="2283"/>
      <c r="AG35" s="2283"/>
      <c r="AH35" s="2283"/>
      <c r="AI35" s="2284" t="s">
        <v>1351</v>
      </c>
      <c r="AJ35" s="2284"/>
      <c r="AK35" s="2284"/>
      <c r="AL35" s="2279" t="s">
        <v>434</v>
      </c>
      <c r="AM35" s="2279"/>
      <c r="AN35" s="2279"/>
      <c r="AO35" s="2386"/>
      <c r="AP35" s="2418">
        <f>SUM(AP37,AP45,AP47,AP53)</f>
        <v>248635</v>
      </c>
      <c r="AQ35" s="2415"/>
      <c r="AR35" s="2415"/>
      <c r="AS35" s="2415"/>
      <c r="AT35" s="2415"/>
      <c r="AU35" s="2415"/>
      <c r="AV35" s="2415"/>
      <c r="AW35" s="2415"/>
      <c r="AX35" s="2415"/>
      <c r="AY35" s="2415"/>
      <c r="AZ35" s="2415"/>
      <c r="BA35" s="2415"/>
      <c r="BB35" s="2417"/>
      <c r="BC35" s="2414">
        <f>SUM(BC37,BC45,BC47,BC53)</f>
        <v>-120373</v>
      </c>
      <c r="BD35" s="2415"/>
      <c r="BE35" s="2415"/>
      <c r="BF35" s="2415"/>
      <c r="BG35" s="2415"/>
      <c r="BH35" s="2415"/>
      <c r="BI35" s="2415"/>
      <c r="BJ35" s="2415"/>
      <c r="BK35" s="2415"/>
      <c r="BL35" s="2415"/>
      <c r="BM35" s="2415"/>
      <c r="BN35" s="2415"/>
      <c r="BO35" s="2415"/>
      <c r="BP35" s="2417"/>
      <c r="BQ35" s="2414">
        <f>SUM(BQ37,BQ45,BQ47,BQ53)</f>
        <v>0</v>
      </c>
      <c r="BR35" s="2415"/>
      <c r="BS35" s="2415"/>
      <c r="BT35" s="2415"/>
      <c r="BU35" s="2415"/>
      <c r="BV35" s="2415"/>
      <c r="BW35" s="2415"/>
      <c r="BX35" s="2415"/>
      <c r="BY35" s="2415"/>
      <c r="BZ35" s="2415"/>
      <c r="CA35" s="2415"/>
      <c r="CB35" s="2417"/>
      <c r="CC35" s="2268" t="s">
        <v>39</v>
      </c>
      <c r="CD35" s="2269"/>
      <c r="CE35" s="2162">
        <f>SUM(CE37,CE45,CE47,CE53)</f>
        <v>0</v>
      </c>
      <c r="CF35" s="2162"/>
      <c r="CG35" s="2162"/>
      <c r="CH35" s="2162"/>
      <c r="CI35" s="2162"/>
      <c r="CJ35" s="2162"/>
      <c r="CK35" s="2162"/>
      <c r="CL35" s="2162"/>
      <c r="CM35" s="2162"/>
      <c r="CN35" s="2162"/>
      <c r="CO35" s="1928" t="s">
        <v>40</v>
      </c>
      <c r="CP35" s="2276"/>
      <c r="CQ35" s="2414">
        <f>SUM(CQ37,CQ45,CQ47,CQ53)</f>
        <v>0</v>
      </c>
      <c r="CR35" s="2415"/>
      <c r="CS35" s="2415"/>
      <c r="CT35" s="2415"/>
      <c r="CU35" s="2415"/>
      <c r="CV35" s="2415"/>
      <c r="CW35" s="2415"/>
      <c r="CX35" s="2415"/>
      <c r="CY35" s="2415"/>
      <c r="CZ35" s="2415"/>
      <c r="DA35" s="2415"/>
      <c r="DB35" s="2415"/>
      <c r="DC35" s="2415"/>
      <c r="DD35" s="2417"/>
      <c r="DE35" s="2414">
        <f>SUM(DE37,DE45,DE47,DE53)</f>
        <v>0</v>
      </c>
      <c r="DF35" s="2415"/>
      <c r="DG35" s="2415"/>
      <c r="DH35" s="2415"/>
      <c r="DI35" s="2415"/>
      <c r="DJ35" s="2415"/>
      <c r="DK35" s="2415"/>
      <c r="DL35" s="2415"/>
      <c r="DM35" s="2415"/>
      <c r="DN35" s="2415"/>
      <c r="DO35" s="2415"/>
      <c r="DP35" s="2415"/>
      <c r="DQ35" s="2415"/>
      <c r="DR35" s="2415"/>
      <c r="DS35" s="2415"/>
      <c r="DT35" s="2415"/>
      <c r="DU35" s="2415"/>
      <c r="DV35" s="2415"/>
      <c r="DW35" s="2415"/>
      <c r="DX35" s="2417"/>
      <c r="DY35" s="2414">
        <f>SUM(DY37,DY45,DY47,DY53)</f>
        <v>99450</v>
      </c>
      <c r="DZ35" s="2415"/>
      <c r="EA35" s="2415"/>
      <c r="EB35" s="2415"/>
      <c r="EC35" s="2415"/>
      <c r="ED35" s="2415"/>
      <c r="EE35" s="2415"/>
      <c r="EF35" s="2415"/>
      <c r="EG35" s="2415"/>
      <c r="EH35" s="2415"/>
      <c r="EI35" s="2415"/>
      <c r="EJ35" s="2415"/>
      <c r="EK35" s="2415"/>
      <c r="EL35" s="2417"/>
      <c r="EM35" s="2414">
        <f t="shared" si="6"/>
        <v>248635</v>
      </c>
      <c r="EN35" s="2415"/>
      <c r="EO35" s="2415"/>
      <c r="EP35" s="2415"/>
      <c r="EQ35" s="2415"/>
      <c r="ER35" s="2415"/>
      <c r="ES35" s="2415"/>
      <c r="ET35" s="2415"/>
      <c r="EU35" s="2415"/>
      <c r="EV35" s="2415"/>
      <c r="EW35" s="2415"/>
      <c r="EX35" s="2415"/>
      <c r="EY35" s="2415"/>
      <c r="EZ35" s="2414">
        <f>SUM(EZ37,EZ45,EZ47,EZ53)</f>
        <v>-20923</v>
      </c>
      <c r="FA35" s="2415"/>
      <c r="FB35" s="2415"/>
      <c r="FC35" s="2415"/>
      <c r="FD35" s="2415"/>
      <c r="FE35" s="2415"/>
      <c r="FF35" s="2415"/>
      <c r="FG35" s="2415"/>
      <c r="FH35" s="2415"/>
      <c r="FI35" s="2415"/>
      <c r="FJ35" s="2415"/>
      <c r="FK35" s="2415"/>
      <c r="FL35" s="2415"/>
      <c r="FM35" s="2415"/>
      <c r="FN35" s="2415"/>
      <c r="FO35" s="2416"/>
    </row>
    <row r="36" spans="1:173" ht="18" customHeight="1">
      <c r="B36" s="157"/>
      <c r="C36" s="2294" t="s">
        <v>116</v>
      </c>
      <c r="D36" s="2294"/>
      <c r="E36" s="2294"/>
      <c r="F36" s="2294"/>
      <c r="G36" s="2294"/>
      <c r="H36" s="2294"/>
      <c r="I36" s="2294"/>
      <c r="J36" s="2294"/>
      <c r="K36" s="2294"/>
      <c r="L36" s="2294"/>
      <c r="M36" s="2294"/>
      <c r="N36" s="2294"/>
      <c r="O36" s="2294"/>
      <c r="P36" s="2294"/>
      <c r="Q36" s="2294"/>
      <c r="R36" s="2294"/>
      <c r="S36" s="2294"/>
      <c r="T36" s="2294"/>
      <c r="U36" s="2294"/>
      <c r="V36" s="2294"/>
      <c r="W36" s="2295"/>
      <c r="X36" s="2354">
        <v>53031</v>
      </c>
      <c r="Y36" s="2355"/>
      <c r="Z36" s="2355"/>
      <c r="AA36" s="2355"/>
      <c r="AB36" s="2356"/>
      <c r="AC36" s="2282" t="s">
        <v>37</v>
      </c>
      <c r="AD36" s="2283"/>
      <c r="AE36" s="2283"/>
      <c r="AF36" s="2283"/>
      <c r="AG36" s="2283"/>
      <c r="AH36" s="2283"/>
      <c r="AI36" s="2284" t="s">
        <v>1350</v>
      </c>
      <c r="AJ36" s="2284"/>
      <c r="AK36" s="2284"/>
      <c r="AL36" s="2279" t="s">
        <v>433</v>
      </c>
      <c r="AM36" s="2279"/>
      <c r="AN36" s="2279"/>
      <c r="AO36" s="2386"/>
      <c r="AP36" s="2418">
        <f>EM37</f>
        <v>0</v>
      </c>
      <c r="AQ36" s="2415"/>
      <c r="AR36" s="2415"/>
      <c r="AS36" s="2415"/>
      <c r="AT36" s="2415"/>
      <c r="AU36" s="2415"/>
      <c r="AV36" s="2415"/>
      <c r="AW36" s="2415"/>
      <c r="AX36" s="2415"/>
      <c r="AY36" s="2415"/>
      <c r="AZ36" s="2415"/>
      <c r="BA36" s="2415"/>
      <c r="BB36" s="2417"/>
      <c r="BC36" s="2414">
        <f>EZ37</f>
        <v>0</v>
      </c>
      <c r="BD36" s="2415"/>
      <c r="BE36" s="2415"/>
      <c r="BF36" s="2415"/>
      <c r="BG36" s="2415"/>
      <c r="BH36" s="2415"/>
      <c r="BI36" s="2415"/>
      <c r="BJ36" s="2415"/>
      <c r="BK36" s="2415"/>
      <c r="BL36" s="2415"/>
      <c r="BM36" s="2415"/>
      <c r="BN36" s="2415"/>
      <c r="BO36" s="2415"/>
      <c r="BP36" s="2417"/>
      <c r="BQ36" s="2412"/>
      <c r="BR36" s="2367"/>
      <c r="BS36" s="2367"/>
      <c r="BT36" s="2367"/>
      <c r="BU36" s="2367"/>
      <c r="BV36" s="2367"/>
      <c r="BW36" s="2367"/>
      <c r="BX36" s="2367"/>
      <c r="BY36" s="2367"/>
      <c r="BZ36" s="2367"/>
      <c r="CA36" s="2367"/>
      <c r="CB36" s="2368"/>
      <c r="CC36" s="2268" t="s">
        <v>39</v>
      </c>
      <c r="CD36" s="2269"/>
      <c r="CE36" s="2270"/>
      <c r="CF36" s="2270"/>
      <c r="CG36" s="2270"/>
      <c r="CH36" s="2270"/>
      <c r="CI36" s="2270"/>
      <c r="CJ36" s="2270"/>
      <c r="CK36" s="2270"/>
      <c r="CL36" s="2270"/>
      <c r="CM36" s="2270"/>
      <c r="CN36" s="2270"/>
      <c r="CO36" s="1928" t="s">
        <v>40</v>
      </c>
      <c r="CP36" s="2276"/>
      <c r="CQ36" s="2412"/>
      <c r="CR36" s="2367"/>
      <c r="CS36" s="2367"/>
      <c r="CT36" s="2367"/>
      <c r="CU36" s="2367"/>
      <c r="CV36" s="2367"/>
      <c r="CW36" s="2367"/>
      <c r="CX36" s="2367"/>
      <c r="CY36" s="2367"/>
      <c r="CZ36" s="2367"/>
      <c r="DA36" s="2367"/>
      <c r="DB36" s="2367"/>
      <c r="DC36" s="2367"/>
      <c r="DD36" s="2368"/>
      <c r="DE36" s="2412"/>
      <c r="DF36" s="2367"/>
      <c r="DG36" s="2367"/>
      <c r="DH36" s="2367"/>
      <c r="DI36" s="2367"/>
      <c r="DJ36" s="2367"/>
      <c r="DK36" s="2367"/>
      <c r="DL36" s="2367"/>
      <c r="DM36" s="2367"/>
      <c r="DN36" s="2367"/>
      <c r="DO36" s="2367"/>
      <c r="DP36" s="2367"/>
      <c r="DQ36" s="2367"/>
      <c r="DR36" s="2367"/>
      <c r="DS36" s="2367"/>
      <c r="DT36" s="2367"/>
      <c r="DU36" s="2367"/>
      <c r="DV36" s="2367"/>
      <c r="DW36" s="2367"/>
      <c r="DX36" s="2368"/>
      <c r="DY36" s="2412"/>
      <c r="DZ36" s="2367"/>
      <c r="EA36" s="2367"/>
      <c r="EB36" s="2367"/>
      <c r="EC36" s="2367"/>
      <c r="ED36" s="2367"/>
      <c r="EE36" s="2367"/>
      <c r="EF36" s="2367"/>
      <c r="EG36" s="2367"/>
      <c r="EH36" s="2367"/>
      <c r="EI36" s="2367"/>
      <c r="EJ36" s="2367"/>
      <c r="EK36" s="2367"/>
      <c r="EL36" s="2368"/>
      <c r="EM36" s="2414">
        <f t="shared" si="6"/>
        <v>0</v>
      </c>
      <c r="EN36" s="2415"/>
      <c r="EO36" s="2415"/>
      <c r="EP36" s="2415"/>
      <c r="EQ36" s="2415"/>
      <c r="ER36" s="2415"/>
      <c r="ES36" s="2415"/>
      <c r="ET36" s="2415"/>
      <c r="EU36" s="2415"/>
      <c r="EV36" s="2415"/>
      <c r="EW36" s="2415"/>
      <c r="EX36" s="2415"/>
      <c r="EY36" s="2415"/>
      <c r="EZ36" s="2414">
        <f>'5.4.2.'!AX14</f>
        <v>0</v>
      </c>
      <c r="FA36" s="2415"/>
      <c r="FB36" s="2415"/>
      <c r="FC36" s="2415"/>
      <c r="FD36" s="2415"/>
      <c r="FE36" s="2415"/>
      <c r="FF36" s="2415"/>
      <c r="FG36" s="2415"/>
      <c r="FH36" s="2415"/>
      <c r="FI36" s="2415"/>
      <c r="FJ36" s="2415"/>
      <c r="FK36" s="2415"/>
      <c r="FL36" s="2415"/>
      <c r="FM36" s="2415"/>
      <c r="FN36" s="2415"/>
      <c r="FO36" s="2416"/>
      <c r="FQ36" s="174"/>
    </row>
    <row r="37" spans="1:173" ht="18" customHeight="1">
      <c r="B37" s="232"/>
      <c r="C37" s="2298"/>
      <c r="D37" s="2298"/>
      <c r="E37" s="2298"/>
      <c r="F37" s="2298"/>
      <c r="G37" s="2298"/>
      <c r="H37" s="2298"/>
      <c r="I37" s="2298"/>
      <c r="J37" s="2298"/>
      <c r="K37" s="2298"/>
      <c r="L37" s="2298"/>
      <c r="M37" s="2298"/>
      <c r="N37" s="2298"/>
      <c r="O37" s="2298"/>
      <c r="P37" s="2298"/>
      <c r="Q37" s="2298"/>
      <c r="R37" s="2298"/>
      <c r="S37" s="2298"/>
      <c r="T37" s="2298"/>
      <c r="U37" s="2298"/>
      <c r="V37" s="2298"/>
      <c r="W37" s="2299"/>
      <c r="X37" s="2354">
        <v>53131</v>
      </c>
      <c r="Y37" s="2355"/>
      <c r="Z37" s="2355"/>
      <c r="AA37" s="2355"/>
      <c r="AB37" s="2356"/>
      <c r="AC37" s="2282" t="s">
        <v>37</v>
      </c>
      <c r="AD37" s="2283"/>
      <c r="AE37" s="2283"/>
      <c r="AF37" s="2283"/>
      <c r="AG37" s="2283"/>
      <c r="AH37" s="2283"/>
      <c r="AI37" s="2284" t="s">
        <v>1351</v>
      </c>
      <c r="AJ37" s="2284"/>
      <c r="AK37" s="2284"/>
      <c r="AL37" s="2279" t="s">
        <v>434</v>
      </c>
      <c r="AM37" s="2279"/>
      <c r="AN37" s="2279"/>
      <c r="AO37" s="2386"/>
      <c r="AP37" s="2366"/>
      <c r="AQ37" s="2367"/>
      <c r="AR37" s="2367"/>
      <c r="AS37" s="2367"/>
      <c r="AT37" s="2367"/>
      <c r="AU37" s="2367"/>
      <c r="AV37" s="2367"/>
      <c r="AW37" s="2367"/>
      <c r="AX37" s="2367"/>
      <c r="AY37" s="2367"/>
      <c r="AZ37" s="2367"/>
      <c r="BA37" s="2367"/>
      <c r="BB37" s="2368"/>
      <c r="BC37" s="2412"/>
      <c r="BD37" s="2367"/>
      <c r="BE37" s="2367"/>
      <c r="BF37" s="2367"/>
      <c r="BG37" s="2367"/>
      <c r="BH37" s="2367"/>
      <c r="BI37" s="2367"/>
      <c r="BJ37" s="2367"/>
      <c r="BK37" s="2367"/>
      <c r="BL37" s="2367"/>
      <c r="BM37" s="2367"/>
      <c r="BN37" s="2367"/>
      <c r="BO37" s="2367"/>
      <c r="BP37" s="2368"/>
      <c r="BQ37" s="2412"/>
      <c r="BR37" s="2367"/>
      <c r="BS37" s="2367"/>
      <c r="BT37" s="2367"/>
      <c r="BU37" s="2367"/>
      <c r="BV37" s="2367"/>
      <c r="BW37" s="2367"/>
      <c r="BX37" s="2367"/>
      <c r="BY37" s="2367"/>
      <c r="BZ37" s="2367"/>
      <c r="CA37" s="2367"/>
      <c r="CB37" s="2368"/>
      <c r="CC37" s="2268" t="s">
        <v>39</v>
      </c>
      <c r="CD37" s="2269"/>
      <c r="CE37" s="2270"/>
      <c r="CF37" s="2270"/>
      <c r="CG37" s="2270"/>
      <c r="CH37" s="2270"/>
      <c r="CI37" s="2270"/>
      <c r="CJ37" s="2270"/>
      <c r="CK37" s="2270"/>
      <c r="CL37" s="2270"/>
      <c r="CM37" s="2270"/>
      <c r="CN37" s="2270"/>
      <c r="CO37" s="1928" t="s">
        <v>40</v>
      </c>
      <c r="CP37" s="2276"/>
      <c r="CQ37" s="2412"/>
      <c r="CR37" s="2367"/>
      <c r="CS37" s="2367"/>
      <c r="CT37" s="2367"/>
      <c r="CU37" s="2367"/>
      <c r="CV37" s="2367"/>
      <c r="CW37" s="2367"/>
      <c r="CX37" s="2367"/>
      <c r="CY37" s="2367"/>
      <c r="CZ37" s="2367"/>
      <c r="DA37" s="2367"/>
      <c r="DB37" s="2367"/>
      <c r="DC37" s="2367"/>
      <c r="DD37" s="2368"/>
      <c r="DE37" s="2412"/>
      <c r="DF37" s="2367"/>
      <c r="DG37" s="2367"/>
      <c r="DH37" s="2367"/>
      <c r="DI37" s="2367"/>
      <c r="DJ37" s="2367"/>
      <c r="DK37" s="2367"/>
      <c r="DL37" s="2367"/>
      <c r="DM37" s="2367"/>
      <c r="DN37" s="2367"/>
      <c r="DO37" s="2367"/>
      <c r="DP37" s="2367"/>
      <c r="DQ37" s="2367"/>
      <c r="DR37" s="2367"/>
      <c r="DS37" s="2367"/>
      <c r="DT37" s="2367"/>
      <c r="DU37" s="2367"/>
      <c r="DV37" s="2367"/>
      <c r="DW37" s="2367"/>
      <c r="DX37" s="2368"/>
      <c r="DY37" s="2412"/>
      <c r="DZ37" s="2367"/>
      <c r="EA37" s="2367"/>
      <c r="EB37" s="2367"/>
      <c r="EC37" s="2367"/>
      <c r="ED37" s="2367"/>
      <c r="EE37" s="2367"/>
      <c r="EF37" s="2367"/>
      <c r="EG37" s="2367"/>
      <c r="EH37" s="2367"/>
      <c r="EI37" s="2367"/>
      <c r="EJ37" s="2367"/>
      <c r="EK37" s="2367"/>
      <c r="EL37" s="2368"/>
      <c r="EM37" s="2414">
        <f t="shared" si="6"/>
        <v>0</v>
      </c>
      <c r="EN37" s="2415"/>
      <c r="EO37" s="2415"/>
      <c r="EP37" s="2415"/>
      <c r="EQ37" s="2415"/>
      <c r="ER37" s="2415"/>
      <c r="ES37" s="2415"/>
      <c r="ET37" s="2415"/>
      <c r="EU37" s="2415"/>
      <c r="EV37" s="2415"/>
      <c r="EW37" s="2415"/>
      <c r="EX37" s="2415"/>
      <c r="EY37" s="2415"/>
      <c r="EZ37" s="3034"/>
      <c r="FA37" s="3035"/>
      <c r="FB37" s="3035"/>
      <c r="FC37" s="3035"/>
      <c r="FD37" s="3035"/>
      <c r="FE37" s="3035"/>
      <c r="FF37" s="3035"/>
      <c r="FG37" s="3035"/>
      <c r="FH37" s="3035"/>
      <c r="FI37" s="3035"/>
      <c r="FJ37" s="3035"/>
      <c r="FK37" s="3035"/>
      <c r="FL37" s="3035"/>
      <c r="FM37" s="3035"/>
      <c r="FN37" s="3035"/>
      <c r="FO37" s="3036"/>
    </row>
    <row r="38" spans="1:173" s="174" customFormat="1" ht="7.5" customHeight="1">
      <c r="A38" s="697"/>
      <c r="B38" s="180"/>
      <c r="C38" s="3026" t="s">
        <v>17</v>
      </c>
      <c r="D38" s="3026"/>
      <c r="E38" s="3026"/>
      <c r="F38" s="3026"/>
      <c r="G38" s="3026"/>
      <c r="H38" s="3026"/>
      <c r="I38" s="3026"/>
      <c r="J38" s="3026"/>
      <c r="K38" s="3026"/>
      <c r="L38" s="3026"/>
      <c r="M38" s="3026"/>
      <c r="N38" s="3026"/>
      <c r="O38" s="3026"/>
      <c r="P38" s="3026"/>
      <c r="Q38" s="3026"/>
      <c r="R38" s="3026"/>
      <c r="S38" s="3026"/>
      <c r="T38" s="3026"/>
      <c r="U38" s="3026"/>
      <c r="V38" s="3026"/>
      <c r="W38" s="3027"/>
      <c r="X38" s="2305"/>
      <c r="Y38" s="2305"/>
      <c r="Z38" s="2305"/>
      <c r="AA38" s="2305"/>
      <c r="AB38" s="2305"/>
      <c r="AC38" s="2840"/>
      <c r="AD38" s="2841"/>
      <c r="AE38" s="2841"/>
      <c r="AF38" s="2841"/>
      <c r="AG38" s="2841"/>
      <c r="AH38" s="2841"/>
      <c r="AI38" s="2841"/>
      <c r="AJ38" s="2841"/>
      <c r="AK38" s="2841"/>
      <c r="AL38" s="2841"/>
      <c r="AM38" s="2841"/>
      <c r="AN38" s="2841"/>
      <c r="AO38" s="2841"/>
      <c r="AP38" s="3032"/>
      <c r="AQ38" s="3013"/>
      <c r="AR38" s="3013"/>
      <c r="AS38" s="3013"/>
      <c r="AT38" s="3013"/>
      <c r="AU38" s="3013"/>
      <c r="AV38" s="3013"/>
      <c r="AW38" s="3013"/>
      <c r="AX38" s="3013"/>
      <c r="AY38" s="3013"/>
      <c r="AZ38" s="3013"/>
      <c r="BA38" s="3013"/>
      <c r="BB38" s="3014"/>
      <c r="BC38" s="3012"/>
      <c r="BD38" s="3013"/>
      <c r="BE38" s="3013"/>
      <c r="BF38" s="3013"/>
      <c r="BG38" s="3013"/>
      <c r="BH38" s="3013"/>
      <c r="BI38" s="3013"/>
      <c r="BJ38" s="3013"/>
      <c r="BK38" s="3013"/>
      <c r="BL38" s="3013"/>
      <c r="BM38" s="3013"/>
      <c r="BN38" s="3013"/>
      <c r="BO38" s="3013"/>
      <c r="BP38" s="3014"/>
      <c r="BQ38" s="3012"/>
      <c r="BR38" s="3013"/>
      <c r="BS38" s="3013"/>
      <c r="BT38" s="3013"/>
      <c r="BU38" s="3013"/>
      <c r="BV38" s="3013"/>
      <c r="BW38" s="3013"/>
      <c r="BX38" s="3013"/>
      <c r="BY38" s="3013"/>
      <c r="BZ38" s="3013"/>
      <c r="CA38" s="3013"/>
      <c r="CB38" s="3014"/>
      <c r="CC38" s="2866"/>
      <c r="CD38" s="2085"/>
      <c r="CE38" s="2085"/>
      <c r="CF38" s="2085"/>
      <c r="CG38" s="2085"/>
      <c r="CH38" s="2085"/>
      <c r="CI38" s="2085"/>
      <c r="CJ38" s="2085"/>
      <c r="CK38" s="2085"/>
      <c r="CL38" s="2085"/>
      <c r="CM38" s="2085"/>
      <c r="CN38" s="2085"/>
      <c r="CO38" s="2085"/>
      <c r="CP38" s="2870"/>
      <c r="CQ38" s="3012"/>
      <c r="CR38" s="3013"/>
      <c r="CS38" s="3013"/>
      <c r="CT38" s="3013"/>
      <c r="CU38" s="3013"/>
      <c r="CV38" s="3013"/>
      <c r="CW38" s="3013"/>
      <c r="CX38" s="3013"/>
      <c r="CY38" s="3013"/>
      <c r="CZ38" s="3013"/>
      <c r="DA38" s="3013"/>
      <c r="DB38" s="3013"/>
      <c r="DC38" s="3013"/>
      <c r="DD38" s="3014"/>
      <c r="DE38" s="3012"/>
      <c r="DF38" s="3013"/>
      <c r="DG38" s="3013"/>
      <c r="DH38" s="3013"/>
      <c r="DI38" s="3013"/>
      <c r="DJ38" s="3013"/>
      <c r="DK38" s="3013"/>
      <c r="DL38" s="3013"/>
      <c r="DM38" s="3013"/>
      <c r="DN38" s="3013"/>
      <c r="DO38" s="3013"/>
      <c r="DP38" s="3013"/>
      <c r="DQ38" s="3013"/>
      <c r="DR38" s="3013"/>
      <c r="DS38" s="3013"/>
      <c r="DT38" s="3013"/>
      <c r="DU38" s="3013"/>
      <c r="DV38" s="3013"/>
      <c r="DW38" s="3013"/>
      <c r="DX38" s="3014"/>
      <c r="DY38" s="3012"/>
      <c r="DZ38" s="3013"/>
      <c r="EA38" s="3013"/>
      <c r="EB38" s="3013"/>
      <c r="EC38" s="3013"/>
      <c r="ED38" s="3013"/>
      <c r="EE38" s="3013"/>
      <c r="EF38" s="3013"/>
      <c r="EG38" s="3013"/>
      <c r="EH38" s="3013"/>
      <c r="EI38" s="3013"/>
      <c r="EJ38" s="3013"/>
      <c r="EK38" s="3013"/>
      <c r="EL38" s="3014"/>
      <c r="EM38" s="3012"/>
      <c r="EN38" s="3013"/>
      <c r="EO38" s="3013"/>
      <c r="EP38" s="3013"/>
      <c r="EQ38" s="3013"/>
      <c r="ER38" s="3013"/>
      <c r="ES38" s="3013"/>
      <c r="ET38" s="3013"/>
      <c r="EU38" s="3013"/>
      <c r="EV38" s="3013"/>
      <c r="EW38" s="3013"/>
      <c r="EX38" s="3013"/>
      <c r="EY38" s="3014"/>
      <c r="EZ38" s="3018"/>
      <c r="FA38" s="3019"/>
      <c r="FB38" s="3019"/>
      <c r="FC38" s="3019"/>
      <c r="FD38" s="3019"/>
      <c r="FE38" s="3019"/>
      <c r="FF38" s="3019"/>
      <c r="FG38" s="3019"/>
      <c r="FH38" s="3019"/>
      <c r="FI38" s="3019"/>
      <c r="FJ38" s="3019"/>
      <c r="FK38" s="3019"/>
      <c r="FL38" s="3019"/>
      <c r="FM38" s="3019"/>
      <c r="FN38" s="3019"/>
      <c r="FO38" s="3020"/>
      <c r="FQ38" s="154"/>
    </row>
    <row r="39" spans="1:173" s="174" customFormat="1" ht="7.5" customHeight="1">
      <c r="A39" s="697"/>
      <c r="B39" s="184"/>
      <c r="C39" s="3028"/>
      <c r="D39" s="3028"/>
      <c r="E39" s="3028"/>
      <c r="F39" s="3028"/>
      <c r="G39" s="3028"/>
      <c r="H39" s="3028"/>
      <c r="I39" s="3028"/>
      <c r="J39" s="3028"/>
      <c r="K39" s="3028"/>
      <c r="L39" s="3028"/>
      <c r="M39" s="3028"/>
      <c r="N39" s="3028"/>
      <c r="O39" s="3028"/>
      <c r="P39" s="3028"/>
      <c r="Q39" s="3028"/>
      <c r="R39" s="3028"/>
      <c r="S39" s="3028"/>
      <c r="T39" s="3028"/>
      <c r="U39" s="3028"/>
      <c r="V39" s="3028"/>
      <c r="W39" s="3029"/>
      <c r="X39" s="2305"/>
      <c r="Y39" s="2305"/>
      <c r="Z39" s="2305"/>
      <c r="AA39" s="2305"/>
      <c r="AB39" s="2305"/>
      <c r="AC39" s="3030"/>
      <c r="AD39" s="3031"/>
      <c r="AE39" s="3031"/>
      <c r="AF39" s="3031"/>
      <c r="AG39" s="3031"/>
      <c r="AH39" s="3031"/>
      <c r="AI39" s="3031"/>
      <c r="AJ39" s="3031"/>
      <c r="AK39" s="3031"/>
      <c r="AL39" s="3031"/>
      <c r="AM39" s="3031"/>
      <c r="AN39" s="3031"/>
      <c r="AO39" s="3031"/>
      <c r="AP39" s="3033"/>
      <c r="AQ39" s="3016"/>
      <c r="AR39" s="3016"/>
      <c r="AS39" s="3016"/>
      <c r="AT39" s="3016"/>
      <c r="AU39" s="3016"/>
      <c r="AV39" s="3016"/>
      <c r="AW39" s="3016"/>
      <c r="AX39" s="3016"/>
      <c r="AY39" s="3016"/>
      <c r="AZ39" s="3016"/>
      <c r="BA39" s="3016"/>
      <c r="BB39" s="3017"/>
      <c r="BC39" s="3015"/>
      <c r="BD39" s="3016"/>
      <c r="BE39" s="3016"/>
      <c r="BF39" s="3016"/>
      <c r="BG39" s="3016"/>
      <c r="BH39" s="3016"/>
      <c r="BI39" s="3016"/>
      <c r="BJ39" s="3016"/>
      <c r="BK39" s="3016"/>
      <c r="BL39" s="3016"/>
      <c r="BM39" s="3016"/>
      <c r="BN39" s="3016"/>
      <c r="BO39" s="3016"/>
      <c r="BP39" s="3017"/>
      <c r="BQ39" s="3015"/>
      <c r="BR39" s="3016"/>
      <c r="BS39" s="3016"/>
      <c r="BT39" s="3016"/>
      <c r="BU39" s="3016"/>
      <c r="BV39" s="3016"/>
      <c r="BW39" s="3016"/>
      <c r="BX39" s="3016"/>
      <c r="BY39" s="3016"/>
      <c r="BZ39" s="3016"/>
      <c r="CA39" s="3016"/>
      <c r="CB39" s="3017"/>
      <c r="CC39" s="3024"/>
      <c r="CD39" s="2018"/>
      <c r="CE39" s="2018"/>
      <c r="CF39" s="2018"/>
      <c r="CG39" s="2018"/>
      <c r="CH39" s="2018"/>
      <c r="CI39" s="2018"/>
      <c r="CJ39" s="2018"/>
      <c r="CK39" s="2018"/>
      <c r="CL39" s="2018"/>
      <c r="CM39" s="2018"/>
      <c r="CN39" s="2018"/>
      <c r="CO39" s="2018"/>
      <c r="CP39" s="3025"/>
      <c r="CQ39" s="3015"/>
      <c r="CR39" s="3016"/>
      <c r="CS39" s="3016"/>
      <c r="CT39" s="3016"/>
      <c r="CU39" s="3016"/>
      <c r="CV39" s="3016"/>
      <c r="CW39" s="3016"/>
      <c r="CX39" s="3016"/>
      <c r="CY39" s="3016"/>
      <c r="CZ39" s="3016"/>
      <c r="DA39" s="3016"/>
      <c r="DB39" s="3016"/>
      <c r="DC39" s="3016"/>
      <c r="DD39" s="3017"/>
      <c r="DE39" s="3015"/>
      <c r="DF39" s="3016"/>
      <c r="DG39" s="3016"/>
      <c r="DH39" s="3016"/>
      <c r="DI39" s="3016"/>
      <c r="DJ39" s="3016"/>
      <c r="DK39" s="3016"/>
      <c r="DL39" s="3016"/>
      <c r="DM39" s="3016"/>
      <c r="DN39" s="3016"/>
      <c r="DO39" s="3016"/>
      <c r="DP39" s="3016"/>
      <c r="DQ39" s="3016"/>
      <c r="DR39" s="3016"/>
      <c r="DS39" s="3016"/>
      <c r="DT39" s="3016"/>
      <c r="DU39" s="3016"/>
      <c r="DV39" s="3016"/>
      <c r="DW39" s="3016"/>
      <c r="DX39" s="3017"/>
      <c r="DY39" s="3015"/>
      <c r="DZ39" s="3016"/>
      <c r="EA39" s="3016"/>
      <c r="EB39" s="3016"/>
      <c r="EC39" s="3016"/>
      <c r="ED39" s="3016"/>
      <c r="EE39" s="3016"/>
      <c r="EF39" s="3016"/>
      <c r="EG39" s="3016"/>
      <c r="EH39" s="3016"/>
      <c r="EI39" s="3016"/>
      <c r="EJ39" s="3016"/>
      <c r="EK39" s="3016"/>
      <c r="EL39" s="3017"/>
      <c r="EM39" s="3015"/>
      <c r="EN39" s="3016"/>
      <c r="EO39" s="3016"/>
      <c r="EP39" s="3016"/>
      <c r="EQ39" s="3016"/>
      <c r="ER39" s="3016"/>
      <c r="ES39" s="3016"/>
      <c r="ET39" s="3016"/>
      <c r="EU39" s="3016"/>
      <c r="EV39" s="3016"/>
      <c r="EW39" s="3016"/>
      <c r="EX39" s="3016"/>
      <c r="EY39" s="3017"/>
      <c r="EZ39" s="3021"/>
      <c r="FA39" s="3022"/>
      <c r="FB39" s="3022"/>
      <c r="FC39" s="3022"/>
      <c r="FD39" s="3022"/>
      <c r="FE39" s="3022"/>
      <c r="FF39" s="3022"/>
      <c r="FG39" s="3022"/>
      <c r="FH39" s="3022"/>
      <c r="FI39" s="3022"/>
      <c r="FJ39" s="3022"/>
      <c r="FK39" s="3022"/>
      <c r="FL39" s="3022"/>
      <c r="FM39" s="3022"/>
      <c r="FN39" s="3022"/>
      <c r="FO39" s="3023"/>
      <c r="FQ39" s="154"/>
    </row>
    <row r="40" spans="1:173" ht="18" customHeight="1">
      <c r="B40" s="157"/>
      <c r="C40" s="2389" t="s">
        <v>117</v>
      </c>
      <c r="D40" s="2389"/>
      <c r="E40" s="2389"/>
      <c r="F40" s="2389"/>
      <c r="G40" s="2389"/>
      <c r="H40" s="2389"/>
      <c r="I40" s="2389"/>
      <c r="J40" s="2389"/>
      <c r="K40" s="2389"/>
      <c r="L40" s="2389"/>
      <c r="M40" s="2389"/>
      <c r="N40" s="2389"/>
      <c r="O40" s="2389"/>
      <c r="P40" s="2389"/>
      <c r="Q40" s="2389"/>
      <c r="R40" s="2389"/>
      <c r="S40" s="2389"/>
      <c r="T40" s="2389"/>
      <c r="U40" s="2389"/>
      <c r="V40" s="2389"/>
      <c r="W40" s="2390"/>
      <c r="X40" s="2354">
        <v>530311</v>
      </c>
      <c r="Y40" s="2355"/>
      <c r="Z40" s="2355"/>
      <c r="AA40" s="2355"/>
      <c r="AB40" s="2356"/>
      <c r="AC40" s="2282" t="s">
        <v>37</v>
      </c>
      <c r="AD40" s="2283"/>
      <c r="AE40" s="2283"/>
      <c r="AF40" s="2283"/>
      <c r="AG40" s="2283"/>
      <c r="AH40" s="2283"/>
      <c r="AI40" s="2284" t="s">
        <v>1350</v>
      </c>
      <c r="AJ40" s="2284"/>
      <c r="AK40" s="2284"/>
      <c r="AL40" s="2279" t="s">
        <v>433</v>
      </c>
      <c r="AM40" s="2279"/>
      <c r="AN40" s="2279"/>
      <c r="AO40" s="2386"/>
      <c r="AP40" s="2418">
        <f>EM41</f>
        <v>0</v>
      </c>
      <c r="AQ40" s="2415"/>
      <c r="AR40" s="2415"/>
      <c r="AS40" s="2415"/>
      <c r="AT40" s="2415"/>
      <c r="AU40" s="2415"/>
      <c r="AV40" s="2415"/>
      <c r="AW40" s="2415"/>
      <c r="AX40" s="2415"/>
      <c r="AY40" s="2415"/>
      <c r="AZ40" s="2415"/>
      <c r="BA40" s="2415"/>
      <c r="BB40" s="2417"/>
      <c r="BC40" s="2414">
        <f>EZ41</f>
        <v>0</v>
      </c>
      <c r="BD40" s="2415"/>
      <c r="BE40" s="2415"/>
      <c r="BF40" s="2415"/>
      <c r="BG40" s="2415"/>
      <c r="BH40" s="2415"/>
      <c r="BI40" s="2415"/>
      <c r="BJ40" s="2415"/>
      <c r="BK40" s="2415"/>
      <c r="BL40" s="2415"/>
      <c r="BM40" s="2415"/>
      <c r="BN40" s="2415"/>
      <c r="BO40" s="2415"/>
      <c r="BP40" s="2417"/>
      <c r="BQ40" s="2412"/>
      <c r="BR40" s="2367"/>
      <c r="BS40" s="2367"/>
      <c r="BT40" s="2367"/>
      <c r="BU40" s="2367"/>
      <c r="BV40" s="2367"/>
      <c r="BW40" s="2367"/>
      <c r="BX40" s="2367"/>
      <c r="BY40" s="2367"/>
      <c r="BZ40" s="2367"/>
      <c r="CA40" s="2367"/>
      <c r="CB40" s="2368"/>
      <c r="CC40" s="2268" t="s">
        <v>39</v>
      </c>
      <c r="CD40" s="2269"/>
      <c r="CE40" s="2270"/>
      <c r="CF40" s="2270"/>
      <c r="CG40" s="2270"/>
      <c r="CH40" s="2270"/>
      <c r="CI40" s="2270"/>
      <c r="CJ40" s="2270"/>
      <c r="CK40" s="2270"/>
      <c r="CL40" s="2270"/>
      <c r="CM40" s="2270"/>
      <c r="CN40" s="2270"/>
      <c r="CO40" s="1928" t="s">
        <v>40</v>
      </c>
      <c r="CP40" s="2276"/>
      <c r="CQ40" s="2412"/>
      <c r="CR40" s="2367"/>
      <c r="CS40" s="2367"/>
      <c r="CT40" s="2367"/>
      <c r="CU40" s="2367"/>
      <c r="CV40" s="2367"/>
      <c r="CW40" s="2367"/>
      <c r="CX40" s="2367"/>
      <c r="CY40" s="2367"/>
      <c r="CZ40" s="2367"/>
      <c r="DA40" s="2367"/>
      <c r="DB40" s="2367"/>
      <c r="DC40" s="2367"/>
      <c r="DD40" s="2368"/>
      <c r="DE40" s="2412"/>
      <c r="DF40" s="2367"/>
      <c r="DG40" s="2367"/>
      <c r="DH40" s="2367"/>
      <c r="DI40" s="2367"/>
      <c r="DJ40" s="2367"/>
      <c r="DK40" s="2367"/>
      <c r="DL40" s="2367"/>
      <c r="DM40" s="2367"/>
      <c r="DN40" s="2367"/>
      <c r="DO40" s="2367"/>
      <c r="DP40" s="2367"/>
      <c r="DQ40" s="2367"/>
      <c r="DR40" s="2367"/>
      <c r="DS40" s="2367"/>
      <c r="DT40" s="2367"/>
      <c r="DU40" s="2367"/>
      <c r="DV40" s="2367"/>
      <c r="DW40" s="2367"/>
      <c r="DX40" s="2368"/>
      <c r="DY40" s="2412"/>
      <c r="DZ40" s="2367"/>
      <c r="EA40" s="2367"/>
      <c r="EB40" s="2367"/>
      <c r="EC40" s="2367"/>
      <c r="ED40" s="2367"/>
      <c r="EE40" s="2367"/>
      <c r="EF40" s="2367"/>
      <c r="EG40" s="2367"/>
      <c r="EH40" s="2367"/>
      <c r="EI40" s="2367"/>
      <c r="EJ40" s="2367"/>
      <c r="EK40" s="2367"/>
      <c r="EL40" s="2368"/>
      <c r="EM40" s="2414">
        <f t="shared" ref="EM40" si="7">AP40+BQ40-CE40+DE40</f>
        <v>0</v>
      </c>
      <c r="EN40" s="2415"/>
      <c r="EO40" s="2415"/>
      <c r="EP40" s="2415"/>
      <c r="EQ40" s="2415"/>
      <c r="ER40" s="2415"/>
      <c r="ES40" s="2415"/>
      <c r="ET40" s="2415"/>
      <c r="EU40" s="2415"/>
      <c r="EV40" s="2415"/>
      <c r="EW40" s="2415"/>
      <c r="EX40" s="2415"/>
      <c r="EY40" s="2415"/>
      <c r="EZ40" s="2414">
        <f>'5.4.2.'!AX16</f>
        <v>0</v>
      </c>
      <c r="FA40" s="2415"/>
      <c r="FB40" s="2415"/>
      <c r="FC40" s="2415"/>
      <c r="FD40" s="2415"/>
      <c r="FE40" s="2415"/>
      <c r="FF40" s="2415"/>
      <c r="FG40" s="2415"/>
      <c r="FH40" s="2415"/>
      <c r="FI40" s="2415"/>
      <c r="FJ40" s="2415"/>
      <c r="FK40" s="2415"/>
      <c r="FL40" s="2415"/>
      <c r="FM40" s="2415"/>
      <c r="FN40" s="2415"/>
      <c r="FO40" s="2416"/>
      <c r="FQ40" s="205"/>
    </row>
    <row r="41" spans="1:173" ht="18" customHeight="1">
      <c r="B41" s="232"/>
      <c r="C41" s="3010"/>
      <c r="D41" s="3010"/>
      <c r="E41" s="3010"/>
      <c r="F41" s="3010"/>
      <c r="G41" s="3010"/>
      <c r="H41" s="3010"/>
      <c r="I41" s="3010"/>
      <c r="J41" s="3010"/>
      <c r="K41" s="3010"/>
      <c r="L41" s="3010"/>
      <c r="M41" s="3010"/>
      <c r="N41" s="3010"/>
      <c r="O41" s="3010"/>
      <c r="P41" s="3010"/>
      <c r="Q41" s="3010"/>
      <c r="R41" s="3010"/>
      <c r="S41" s="3010"/>
      <c r="T41" s="3010"/>
      <c r="U41" s="3010"/>
      <c r="V41" s="3010"/>
      <c r="W41" s="3011"/>
      <c r="X41" s="2354">
        <v>531311</v>
      </c>
      <c r="Y41" s="2355"/>
      <c r="Z41" s="2355"/>
      <c r="AA41" s="2355"/>
      <c r="AB41" s="2356"/>
      <c r="AC41" s="2282" t="s">
        <v>37</v>
      </c>
      <c r="AD41" s="2283"/>
      <c r="AE41" s="2283"/>
      <c r="AF41" s="2283"/>
      <c r="AG41" s="2283"/>
      <c r="AH41" s="2283"/>
      <c r="AI41" s="2284" t="s">
        <v>1351</v>
      </c>
      <c r="AJ41" s="2284"/>
      <c r="AK41" s="2284"/>
      <c r="AL41" s="2279" t="s">
        <v>434</v>
      </c>
      <c r="AM41" s="2279"/>
      <c r="AN41" s="2279"/>
      <c r="AO41" s="2386"/>
      <c r="AP41" s="2366"/>
      <c r="AQ41" s="2367"/>
      <c r="AR41" s="2367"/>
      <c r="AS41" s="2367"/>
      <c r="AT41" s="2367"/>
      <c r="AU41" s="2367"/>
      <c r="AV41" s="2367"/>
      <c r="AW41" s="2367"/>
      <c r="AX41" s="2367"/>
      <c r="AY41" s="2367"/>
      <c r="AZ41" s="2367"/>
      <c r="BA41" s="2367"/>
      <c r="BB41" s="2368"/>
      <c r="BC41" s="2412"/>
      <c r="BD41" s="2367"/>
      <c r="BE41" s="2367"/>
      <c r="BF41" s="2367"/>
      <c r="BG41" s="2367"/>
      <c r="BH41" s="2367"/>
      <c r="BI41" s="2367"/>
      <c r="BJ41" s="2367"/>
      <c r="BK41" s="2367"/>
      <c r="BL41" s="2367"/>
      <c r="BM41" s="2367"/>
      <c r="BN41" s="2367"/>
      <c r="BO41" s="2367"/>
      <c r="BP41" s="2368"/>
      <c r="BQ41" s="2412"/>
      <c r="BR41" s="2367"/>
      <c r="BS41" s="2367"/>
      <c r="BT41" s="2367"/>
      <c r="BU41" s="2367"/>
      <c r="BV41" s="2367"/>
      <c r="BW41" s="2367"/>
      <c r="BX41" s="2367"/>
      <c r="BY41" s="2367"/>
      <c r="BZ41" s="2367"/>
      <c r="CA41" s="2367"/>
      <c r="CB41" s="2368"/>
      <c r="CC41" s="2268" t="s">
        <v>39</v>
      </c>
      <c r="CD41" s="2269"/>
      <c r="CE41" s="2270"/>
      <c r="CF41" s="2270"/>
      <c r="CG41" s="2270"/>
      <c r="CH41" s="2270"/>
      <c r="CI41" s="2270"/>
      <c r="CJ41" s="2270"/>
      <c r="CK41" s="2270"/>
      <c r="CL41" s="2270"/>
      <c r="CM41" s="2270"/>
      <c r="CN41" s="2270"/>
      <c r="CO41" s="1928" t="s">
        <v>40</v>
      </c>
      <c r="CP41" s="2276"/>
      <c r="CQ41" s="2412"/>
      <c r="CR41" s="2367"/>
      <c r="CS41" s="2367"/>
      <c r="CT41" s="2367"/>
      <c r="CU41" s="2367"/>
      <c r="CV41" s="2367"/>
      <c r="CW41" s="2367"/>
      <c r="CX41" s="2367"/>
      <c r="CY41" s="2367"/>
      <c r="CZ41" s="2367"/>
      <c r="DA41" s="2367"/>
      <c r="DB41" s="2367"/>
      <c r="DC41" s="2367"/>
      <c r="DD41" s="2368"/>
      <c r="DE41" s="2412"/>
      <c r="DF41" s="2367"/>
      <c r="DG41" s="2367"/>
      <c r="DH41" s="2367"/>
      <c r="DI41" s="2367"/>
      <c r="DJ41" s="2367"/>
      <c r="DK41" s="2367"/>
      <c r="DL41" s="2367"/>
      <c r="DM41" s="2367"/>
      <c r="DN41" s="2367"/>
      <c r="DO41" s="2367"/>
      <c r="DP41" s="2367"/>
      <c r="DQ41" s="2367"/>
      <c r="DR41" s="2367"/>
      <c r="DS41" s="2367"/>
      <c r="DT41" s="2367"/>
      <c r="DU41" s="2367"/>
      <c r="DV41" s="2367"/>
      <c r="DW41" s="2367"/>
      <c r="DX41" s="2368"/>
      <c r="DY41" s="2412"/>
      <c r="DZ41" s="2367"/>
      <c r="EA41" s="2367"/>
      <c r="EB41" s="2367"/>
      <c r="EC41" s="2367"/>
      <c r="ED41" s="2367"/>
      <c r="EE41" s="2367"/>
      <c r="EF41" s="2367"/>
      <c r="EG41" s="2367"/>
      <c r="EH41" s="2367"/>
      <c r="EI41" s="2367"/>
      <c r="EJ41" s="2367"/>
      <c r="EK41" s="2367"/>
      <c r="EL41" s="2368"/>
      <c r="EM41" s="2414">
        <f t="shared" ref="EM41:EM47" si="8">AP41+BQ41-CE41+DE41</f>
        <v>0</v>
      </c>
      <c r="EN41" s="2415"/>
      <c r="EO41" s="2415"/>
      <c r="EP41" s="2415"/>
      <c r="EQ41" s="2415"/>
      <c r="ER41" s="2415"/>
      <c r="ES41" s="2415"/>
      <c r="ET41" s="2415"/>
      <c r="EU41" s="2415"/>
      <c r="EV41" s="2415"/>
      <c r="EW41" s="2415"/>
      <c r="EX41" s="2415"/>
      <c r="EY41" s="2415"/>
      <c r="EZ41" s="2964">
        <f t="shared" ref="EZ41" si="9">BC41+CQ41+DY41</f>
        <v>0</v>
      </c>
      <c r="FA41" s="2961"/>
      <c r="FB41" s="2961"/>
      <c r="FC41" s="2961"/>
      <c r="FD41" s="2961"/>
      <c r="FE41" s="2961"/>
      <c r="FF41" s="2961"/>
      <c r="FG41" s="2961"/>
      <c r="FH41" s="2961"/>
      <c r="FI41" s="2961"/>
      <c r="FJ41" s="2961"/>
      <c r="FK41" s="2961"/>
      <c r="FL41" s="2961"/>
      <c r="FM41" s="2961"/>
      <c r="FN41" s="2961"/>
      <c r="FO41" s="3009"/>
    </row>
    <row r="42" spans="1:173" ht="18" customHeight="1">
      <c r="B42" s="157"/>
      <c r="C42" s="2389" t="s">
        <v>118</v>
      </c>
      <c r="D42" s="2389"/>
      <c r="E42" s="2389"/>
      <c r="F42" s="2389"/>
      <c r="G42" s="2389"/>
      <c r="H42" s="2389"/>
      <c r="I42" s="2389"/>
      <c r="J42" s="2389"/>
      <c r="K42" s="2389"/>
      <c r="L42" s="2389"/>
      <c r="M42" s="2389"/>
      <c r="N42" s="2389"/>
      <c r="O42" s="2389"/>
      <c r="P42" s="2389"/>
      <c r="Q42" s="2389"/>
      <c r="R42" s="2389"/>
      <c r="S42" s="2389"/>
      <c r="T42" s="2389"/>
      <c r="U42" s="2389"/>
      <c r="V42" s="2389"/>
      <c r="W42" s="2390"/>
      <c r="X42" s="2354">
        <v>530312</v>
      </c>
      <c r="Y42" s="2355"/>
      <c r="Z42" s="2355"/>
      <c r="AA42" s="2355"/>
      <c r="AB42" s="2356"/>
      <c r="AC42" s="2282" t="s">
        <v>37</v>
      </c>
      <c r="AD42" s="2283"/>
      <c r="AE42" s="2283"/>
      <c r="AF42" s="2283"/>
      <c r="AG42" s="2283"/>
      <c r="AH42" s="2283"/>
      <c r="AI42" s="2284" t="s">
        <v>1350</v>
      </c>
      <c r="AJ42" s="2284"/>
      <c r="AK42" s="2284"/>
      <c r="AL42" s="2279" t="s">
        <v>433</v>
      </c>
      <c r="AM42" s="2279"/>
      <c r="AN42" s="2279"/>
      <c r="AO42" s="2386"/>
      <c r="AP42" s="2418">
        <f>EM43</f>
        <v>0</v>
      </c>
      <c r="AQ42" s="2415"/>
      <c r="AR42" s="2415"/>
      <c r="AS42" s="2415"/>
      <c r="AT42" s="2415"/>
      <c r="AU42" s="2415"/>
      <c r="AV42" s="2415"/>
      <c r="AW42" s="2415"/>
      <c r="AX42" s="2415"/>
      <c r="AY42" s="2415"/>
      <c r="AZ42" s="2415"/>
      <c r="BA42" s="2415"/>
      <c r="BB42" s="2417"/>
      <c r="BC42" s="2414">
        <f>EZ43</f>
        <v>0</v>
      </c>
      <c r="BD42" s="2415"/>
      <c r="BE42" s="2415"/>
      <c r="BF42" s="2415"/>
      <c r="BG42" s="2415"/>
      <c r="BH42" s="2415"/>
      <c r="BI42" s="2415"/>
      <c r="BJ42" s="2415"/>
      <c r="BK42" s="2415"/>
      <c r="BL42" s="2415"/>
      <c r="BM42" s="2415"/>
      <c r="BN42" s="2415"/>
      <c r="BO42" s="2415"/>
      <c r="BP42" s="2417"/>
      <c r="BQ42" s="2412"/>
      <c r="BR42" s="2367"/>
      <c r="BS42" s="2367"/>
      <c r="BT42" s="2367"/>
      <c r="BU42" s="2367"/>
      <c r="BV42" s="2367"/>
      <c r="BW42" s="2367"/>
      <c r="BX42" s="2367"/>
      <c r="BY42" s="2367"/>
      <c r="BZ42" s="2367"/>
      <c r="CA42" s="2367"/>
      <c r="CB42" s="2368"/>
      <c r="CC42" s="2268" t="s">
        <v>39</v>
      </c>
      <c r="CD42" s="2269"/>
      <c r="CE42" s="2270"/>
      <c r="CF42" s="2270"/>
      <c r="CG42" s="2270"/>
      <c r="CH42" s="2270"/>
      <c r="CI42" s="2270"/>
      <c r="CJ42" s="2270"/>
      <c r="CK42" s="2270"/>
      <c r="CL42" s="2270"/>
      <c r="CM42" s="2270"/>
      <c r="CN42" s="2270"/>
      <c r="CO42" s="1928" t="s">
        <v>40</v>
      </c>
      <c r="CP42" s="2276"/>
      <c r="CQ42" s="2412"/>
      <c r="CR42" s="2367"/>
      <c r="CS42" s="2367"/>
      <c r="CT42" s="2367"/>
      <c r="CU42" s="2367"/>
      <c r="CV42" s="2367"/>
      <c r="CW42" s="2367"/>
      <c r="CX42" s="2367"/>
      <c r="CY42" s="2367"/>
      <c r="CZ42" s="2367"/>
      <c r="DA42" s="2367"/>
      <c r="DB42" s="2367"/>
      <c r="DC42" s="2367"/>
      <c r="DD42" s="2368"/>
      <c r="DE42" s="2412"/>
      <c r="DF42" s="2367"/>
      <c r="DG42" s="2367"/>
      <c r="DH42" s="2367"/>
      <c r="DI42" s="2367"/>
      <c r="DJ42" s="2367"/>
      <c r="DK42" s="2367"/>
      <c r="DL42" s="2367"/>
      <c r="DM42" s="2367"/>
      <c r="DN42" s="2367"/>
      <c r="DO42" s="2367"/>
      <c r="DP42" s="2367"/>
      <c r="DQ42" s="2367"/>
      <c r="DR42" s="2367"/>
      <c r="DS42" s="2367"/>
      <c r="DT42" s="2367"/>
      <c r="DU42" s="2367"/>
      <c r="DV42" s="2367"/>
      <c r="DW42" s="2367"/>
      <c r="DX42" s="2368"/>
      <c r="DY42" s="2412"/>
      <c r="DZ42" s="2367"/>
      <c r="EA42" s="2367"/>
      <c r="EB42" s="2367"/>
      <c r="EC42" s="2367"/>
      <c r="ED42" s="2367"/>
      <c r="EE42" s="2367"/>
      <c r="EF42" s="2367"/>
      <c r="EG42" s="2367"/>
      <c r="EH42" s="2367"/>
      <c r="EI42" s="2367"/>
      <c r="EJ42" s="2367"/>
      <c r="EK42" s="2367"/>
      <c r="EL42" s="2368"/>
      <c r="EM42" s="2414">
        <f t="shared" si="8"/>
        <v>0</v>
      </c>
      <c r="EN42" s="2415"/>
      <c r="EO42" s="2415"/>
      <c r="EP42" s="2415"/>
      <c r="EQ42" s="2415"/>
      <c r="ER42" s="2415"/>
      <c r="ES42" s="2415"/>
      <c r="ET42" s="2415"/>
      <c r="EU42" s="2415"/>
      <c r="EV42" s="2415"/>
      <c r="EW42" s="2415"/>
      <c r="EX42" s="2415"/>
      <c r="EY42" s="2415"/>
      <c r="EZ42" s="2414">
        <f>'5.4.2.'!AX17</f>
        <v>0</v>
      </c>
      <c r="FA42" s="2415"/>
      <c r="FB42" s="2415"/>
      <c r="FC42" s="2415"/>
      <c r="FD42" s="2415"/>
      <c r="FE42" s="2415"/>
      <c r="FF42" s="2415"/>
      <c r="FG42" s="2415"/>
      <c r="FH42" s="2415"/>
      <c r="FI42" s="2415"/>
      <c r="FJ42" s="2415"/>
      <c r="FK42" s="2415"/>
      <c r="FL42" s="2415"/>
      <c r="FM42" s="2415"/>
      <c r="FN42" s="2415"/>
      <c r="FO42" s="2416"/>
    </row>
    <row r="43" spans="1:173" ht="18" customHeight="1">
      <c r="B43" s="232"/>
      <c r="C43" s="3010"/>
      <c r="D43" s="3010"/>
      <c r="E43" s="3010"/>
      <c r="F43" s="3010"/>
      <c r="G43" s="3010"/>
      <c r="H43" s="3010"/>
      <c r="I43" s="3010"/>
      <c r="J43" s="3010"/>
      <c r="K43" s="3010"/>
      <c r="L43" s="3010"/>
      <c r="M43" s="3010"/>
      <c r="N43" s="3010"/>
      <c r="O43" s="3010"/>
      <c r="P43" s="3010"/>
      <c r="Q43" s="3010"/>
      <c r="R43" s="3010"/>
      <c r="S43" s="3010"/>
      <c r="T43" s="3010"/>
      <c r="U43" s="3010"/>
      <c r="V43" s="3010"/>
      <c r="W43" s="3011"/>
      <c r="X43" s="2354">
        <v>531312</v>
      </c>
      <c r="Y43" s="2355"/>
      <c r="Z43" s="2355"/>
      <c r="AA43" s="2355"/>
      <c r="AB43" s="2356"/>
      <c r="AC43" s="2282" t="s">
        <v>37</v>
      </c>
      <c r="AD43" s="2283"/>
      <c r="AE43" s="2283"/>
      <c r="AF43" s="2283"/>
      <c r="AG43" s="2283"/>
      <c r="AH43" s="2283"/>
      <c r="AI43" s="2284" t="s">
        <v>1351</v>
      </c>
      <c r="AJ43" s="2284"/>
      <c r="AK43" s="2284"/>
      <c r="AL43" s="2279" t="s">
        <v>434</v>
      </c>
      <c r="AM43" s="2279"/>
      <c r="AN43" s="2279"/>
      <c r="AO43" s="2386"/>
      <c r="AP43" s="2366"/>
      <c r="AQ43" s="2367"/>
      <c r="AR43" s="2367"/>
      <c r="AS43" s="2367"/>
      <c r="AT43" s="2367"/>
      <c r="AU43" s="2367"/>
      <c r="AV43" s="2367"/>
      <c r="AW43" s="2367"/>
      <c r="AX43" s="2367"/>
      <c r="AY43" s="2367"/>
      <c r="AZ43" s="2367"/>
      <c r="BA43" s="2367"/>
      <c r="BB43" s="2368"/>
      <c r="BC43" s="2412"/>
      <c r="BD43" s="2367"/>
      <c r="BE43" s="2367"/>
      <c r="BF43" s="2367"/>
      <c r="BG43" s="2367"/>
      <c r="BH43" s="2367"/>
      <c r="BI43" s="2367"/>
      <c r="BJ43" s="2367"/>
      <c r="BK43" s="2367"/>
      <c r="BL43" s="2367"/>
      <c r="BM43" s="2367"/>
      <c r="BN43" s="2367"/>
      <c r="BO43" s="2367"/>
      <c r="BP43" s="2368"/>
      <c r="BQ43" s="2412"/>
      <c r="BR43" s="2367"/>
      <c r="BS43" s="2367"/>
      <c r="BT43" s="2367"/>
      <c r="BU43" s="2367"/>
      <c r="BV43" s="2367"/>
      <c r="BW43" s="2367"/>
      <c r="BX43" s="2367"/>
      <c r="BY43" s="2367"/>
      <c r="BZ43" s="2367"/>
      <c r="CA43" s="2367"/>
      <c r="CB43" s="2368"/>
      <c r="CC43" s="2268" t="s">
        <v>39</v>
      </c>
      <c r="CD43" s="2269"/>
      <c r="CE43" s="2270"/>
      <c r="CF43" s="2270"/>
      <c r="CG43" s="2270"/>
      <c r="CH43" s="2270"/>
      <c r="CI43" s="2270"/>
      <c r="CJ43" s="2270"/>
      <c r="CK43" s="2270"/>
      <c r="CL43" s="2270"/>
      <c r="CM43" s="2270"/>
      <c r="CN43" s="2270"/>
      <c r="CO43" s="1928" t="s">
        <v>40</v>
      </c>
      <c r="CP43" s="2276"/>
      <c r="CQ43" s="2412"/>
      <c r="CR43" s="2367"/>
      <c r="CS43" s="2367"/>
      <c r="CT43" s="2367"/>
      <c r="CU43" s="2367"/>
      <c r="CV43" s="2367"/>
      <c r="CW43" s="2367"/>
      <c r="CX43" s="2367"/>
      <c r="CY43" s="2367"/>
      <c r="CZ43" s="2367"/>
      <c r="DA43" s="2367"/>
      <c r="DB43" s="2367"/>
      <c r="DC43" s="2367"/>
      <c r="DD43" s="2368"/>
      <c r="DE43" s="2412"/>
      <c r="DF43" s="2367"/>
      <c r="DG43" s="2367"/>
      <c r="DH43" s="2367"/>
      <c r="DI43" s="2367"/>
      <c r="DJ43" s="2367"/>
      <c r="DK43" s="2367"/>
      <c r="DL43" s="2367"/>
      <c r="DM43" s="2367"/>
      <c r="DN43" s="2367"/>
      <c r="DO43" s="2367"/>
      <c r="DP43" s="2367"/>
      <c r="DQ43" s="2367"/>
      <c r="DR43" s="2367"/>
      <c r="DS43" s="2367"/>
      <c r="DT43" s="2367"/>
      <c r="DU43" s="2367"/>
      <c r="DV43" s="2367"/>
      <c r="DW43" s="2367"/>
      <c r="DX43" s="2368"/>
      <c r="DY43" s="2412"/>
      <c r="DZ43" s="2367"/>
      <c r="EA43" s="2367"/>
      <c r="EB43" s="2367"/>
      <c r="EC43" s="2367"/>
      <c r="ED43" s="2367"/>
      <c r="EE43" s="2367"/>
      <c r="EF43" s="2367"/>
      <c r="EG43" s="2367"/>
      <c r="EH43" s="2367"/>
      <c r="EI43" s="2367"/>
      <c r="EJ43" s="2367"/>
      <c r="EK43" s="2367"/>
      <c r="EL43" s="2368"/>
      <c r="EM43" s="2414">
        <f t="shared" si="8"/>
        <v>0</v>
      </c>
      <c r="EN43" s="2415"/>
      <c r="EO43" s="2415"/>
      <c r="EP43" s="2415"/>
      <c r="EQ43" s="2415"/>
      <c r="ER43" s="2415"/>
      <c r="ES43" s="2415"/>
      <c r="ET43" s="2415"/>
      <c r="EU43" s="2415"/>
      <c r="EV43" s="2415"/>
      <c r="EW43" s="2415"/>
      <c r="EX43" s="2415"/>
      <c r="EY43" s="2415"/>
      <c r="EZ43" s="2964">
        <f t="shared" ref="EZ43" si="10">BC43+CQ43+DY43</f>
        <v>0</v>
      </c>
      <c r="FA43" s="2961"/>
      <c r="FB43" s="2961"/>
      <c r="FC43" s="2961"/>
      <c r="FD43" s="2961"/>
      <c r="FE43" s="2961"/>
      <c r="FF43" s="2961"/>
      <c r="FG43" s="2961"/>
      <c r="FH43" s="2961"/>
      <c r="FI43" s="2961"/>
      <c r="FJ43" s="2961"/>
      <c r="FK43" s="2961"/>
      <c r="FL43" s="2961"/>
      <c r="FM43" s="2961"/>
      <c r="FN43" s="2961"/>
      <c r="FO43" s="3009"/>
    </row>
    <row r="44" spans="1:173" ht="18" customHeight="1">
      <c r="B44" s="157"/>
      <c r="C44" s="2294" t="s">
        <v>119</v>
      </c>
      <c r="D44" s="2294"/>
      <c r="E44" s="2294"/>
      <c r="F44" s="2294"/>
      <c r="G44" s="2294"/>
      <c r="H44" s="2294"/>
      <c r="I44" s="2294"/>
      <c r="J44" s="2294"/>
      <c r="K44" s="2294"/>
      <c r="L44" s="2294"/>
      <c r="M44" s="2294"/>
      <c r="N44" s="2294"/>
      <c r="O44" s="2294"/>
      <c r="P44" s="2294"/>
      <c r="Q44" s="2294"/>
      <c r="R44" s="2294"/>
      <c r="S44" s="2294"/>
      <c r="T44" s="2294"/>
      <c r="U44" s="2294"/>
      <c r="V44" s="2294"/>
      <c r="W44" s="2295"/>
      <c r="X44" s="2354">
        <v>53032</v>
      </c>
      <c r="Y44" s="2355"/>
      <c r="Z44" s="2355"/>
      <c r="AA44" s="2355"/>
      <c r="AB44" s="2356"/>
      <c r="AC44" s="2282" t="s">
        <v>37</v>
      </c>
      <c r="AD44" s="2283"/>
      <c r="AE44" s="2283"/>
      <c r="AF44" s="2283"/>
      <c r="AG44" s="2283"/>
      <c r="AH44" s="2283"/>
      <c r="AI44" s="2284" t="s">
        <v>1350</v>
      </c>
      <c r="AJ44" s="2284"/>
      <c r="AK44" s="2284"/>
      <c r="AL44" s="2279" t="s">
        <v>433</v>
      </c>
      <c r="AM44" s="2279"/>
      <c r="AN44" s="2279"/>
      <c r="AO44" s="2386"/>
      <c r="AP44" s="2418">
        <f>EM45</f>
        <v>0</v>
      </c>
      <c r="AQ44" s="2415"/>
      <c r="AR44" s="2415"/>
      <c r="AS44" s="2415"/>
      <c r="AT44" s="2415"/>
      <c r="AU44" s="2415"/>
      <c r="AV44" s="2415"/>
      <c r="AW44" s="2415"/>
      <c r="AX44" s="2415"/>
      <c r="AY44" s="2415"/>
      <c r="AZ44" s="2415"/>
      <c r="BA44" s="2415"/>
      <c r="BB44" s="2417"/>
      <c r="BC44" s="2414">
        <f>EZ45</f>
        <v>0</v>
      </c>
      <c r="BD44" s="2415"/>
      <c r="BE44" s="2415"/>
      <c r="BF44" s="2415"/>
      <c r="BG44" s="2415"/>
      <c r="BH44" s="2415"/>
      <c r="BI44" s="2415"/>
      <c r="BJ44" s="2415"/>
      <c r="BK44" s="2415"/>
      <c r="BL44" s="2415"/>
      <c r="BM44" s="2415"/>
      <c r="BN44" s="2415"/>
      <c r="BO44" s="2415"/>
      <c r="BP44" s="2417"/>
      <c r="BQ44" s="2412"/>
      <c r="BR44" s="2367"/>
      <c r="BS44" s="2367"/>
      <c r="BT44" s="2367"/>
      <c r="BU44" s="2367"/>
      <c r="BV44" s="2367"/>
      <c r="BW44" s="2367"/>
      <c r="BX44" s="2367"/>
      <c r="BY44" s="2367"/>
      <c r="BZ44" s="2367"/>
      <c r="CA44" s="2367"/>
      <c r="CB44" s="2368"/>
      <c r="CC44" s="2268" t="s">
        <v>39</v>
      </c>
      <c r="CD44" s="2269"/>
      <c r="CE44" s="2270"/>
      <c r="CF44" s="2270"/>
      <c r="CG44" s="2270"/>
      <c r="CH44" s="2270"/>
      <c r="CI44" s="2270"/>
      <c r="CJ44" s="2270"/>
      <c r="CK44" s="2270"/>
      <c r="CL44" s="2270"/>
      <c r="CM44" s="2270"/>
      <c r="CN44" s="2270"/>
      <c r="CO44" s="1928" t="s">
        <v>40</v>
      </c>
      <c r="CP44" s="2276"/>
      <c r="CQ44" s="2412"/>
      <c r="CR44" s="2367"/>
      <c r="CS44" s="2367"/>
      <c r="CT44" s="2367"/>
      <c r="CU44" s="2367"/>
      <c r="CV44" s="2367"/>
      <c r="CW44" s="2367"/>
      <c r="CX44" s="2367"/>
      <c r="CY44" s="2367"/>
      <c r="CZ44" s="2367"/>
      <c r="DA44" s="2367"/>
      <c r="DB44" s="2367"/>
      <c r="DC44" s="2367"/>
      <c r="DD44" s="2368"/>
      <c r="DE44" s="2412"/>
      <c r="DF44" s="2367"/>
      <c r="DG44" s="2367"/>
      <c r="DH44" s="2367"/>
      <c r="DI44" s="2367"/>
      <c r="DJ44" s="2367"/>
      <c r="DK44" s="2367"/>
      <c r="DL44" s="2367"/>
      <c r="DM44" s="2367"/>
      <c r="DN44" s="2367"/>
      <c r="DO44" s="2367"/>
      <c r="DP44" s="2367"/>
      <c r="DQ44" s="2367"/>
      <c r="DR44" s="2367"/>
      <c r="DS44" s="2367"/>
      <c r="DT44" s="2367"/>
      <c r="DU44" s="2367"/>
      <c r="DV44" s="2367"/>
      <c r="DW44" s="2367"/>
      <c r="DX44" s="2368"/>
      <c r="DY44" s="2412"/>
      <c r="DZ44" s="2367"/>
      <c r="EA44" s="2367"/>
      <c r="EB44" s="2367"/>
      <c r="EC44" s="2367"/>
      <c r="ED44" s="2367"/>
      <c r="EE44" s="2367"/>
      <c r="EF44" s="2367"/>
      <c r="EG44" s="2367"/>
      <c r="EH44" s="2367"/>
      <c r="EI44" s="2367"/>
      <c r="EJ44" s="2367"/>
      <c r="EK44" s="2367"/>
      <c r="EL44" s="2368"/>
      <c r="EM44" s="2414">
        <f t="shared" si="8"/>
        <v>0</v>
      </c>
      <c r="EN44" s="2415"/>
      <c r="EO44" s="2415"/>
      <c r="EP44" s="2415"/>
      <c r="EQ44" s="2415"/>
      <c r="ER44" s="2415"/>
      <c r="ES44" s="2415"/>
      <c r="ET44" s="2415"/>
      <c r="EU44" s="2415"/>
      <c r="EV44" s="2415"/>
      <c r="EW44" s="2415"/>
      <c r="EX44" s="2415"/>
      <c r="EY44" s="2415"/>
      <c r="EZ44" s="2414">
        <f>'5.4.2.'!AX18</f>
        <v>0</v>
      </c>
      <c r="FA44" s="2415"/>
      <c r="FB44" s="2415"/>
      <c r="FC44" s="2415"/>
      <c r="FD44" s="2415"/>
      <c r="FE44" s="2415"/>
      <c r="FF44" s="2415"/>
      <c r="FG44" s="2415"/>
      <c r="FH44" s="2415"/>
      <c r="FI44" s="2415"/>
      <c r="FJ44" s="2415"/>
      <c r="FK44" s="2415"/>
      <c r="FL44" s="2415"/>
      <c r="FM44" s="2415"/>
      <c r="FN44" s="2415"/>
      <c r="FO44" s="2416"/>
    </row>
    <row r="45" spans="1:173" ht="18" customHeight="1">
      <c r="B45" s="232"/>
      <c r="C45" s="2298"/>
      <c r="D45" s="2298"/>
      <c r="E45" s="2298"/>
      <c r="F45" s="2298"/>
      <c r="G45" s="2298"/>
      <c r="H45" s="2298"/>
      <c r="I45" s="2298"/>
      <c r="J45" s="2298"/>
      <c r="K45" s="2298"/>
      <c r="L45" s="2298"/>
      <c r="M45" s="2298"/>
      <c r="N45" s="2298"/>
      <c r="O45" s="2298"/>
      <c r="P45" s="2298"/>
      <c r="Q45" s="2298"/>
      <c r="R45" s="2298"/>
      <c r="S45" s="2298"/>
      <c r="T45" s="2298"/>
      <c r="U45" s="2298"/>
      <c r="V45" s="2298"/>
      <c r="W45" s="2299"/>
      <c r="X45" s="2354">
        <v>53132</v>
      </c>
      <c r="Y45" s="2355"/>
      <c r="Z45" s="2355"/>
      <c r="AA45" s="2355"/>
      <c r="AB45" s="2356"/>
      <c r="AC45" s="2282" t="s">
        <v>37</v>
      </c>
      <c r="AD45" s="2283"/>
      <c r="AE45" s="2283"/>
      <c r="AF45" s="2283"/>
      <c r="AG45" s="2283"/>
      <c r="AH45" s="2283"/>
      <c r="AI45" s="2284" t="s">
        <v>1351</v>
      </c>
      <c r="AJ45" s="2284"/>
      <c r="AK45" s="2284"/>
      <c r="AL45" s="2279" t="s">
        <v>434</v>
      </c>
      <c r="AM45" s="2279"/>
      <c r="AN45" s="2279"/>
      <c r="AO45" s="2386"/>
      <c r="AP45" s="2366"/>
      <c r="AQ45" s="2367"/>
      <c r="AR45" s="2367"/>
      <c r="AS45" s="2367"/>
      <c r="AT45" s="2367"/>
      <c r="AU45" s="2367"/>
      <c r="AV45" s="2367"/>
      <c r="AW45" s="2367"/>
      <c r="AX45" s="2367"/>
      <c r="AY45" s="2367"/>
      <c r="AZ45" s="2367"/>
      <c r="BA45" s="2367"/>
      <c r="BB45" s="2368"/>
      <c r="BC45" s="2412"/>
      <c r="BD45" s="2367"/>
      <c r="BE45" s="2367"/>
      <c r="BF45" s="2367"/>
      <c r="BG45" s="2367"/>
      <c r="BH45" s="2367"/>
      <c r="BI45" s="2367"/>
      <c r="BJ45" s="2367"/>
      <c r="BK45" s="2367"/>
      <c r="BL45" s="2367"/>
      <c r="BM45" s="2367"/>
      <c r="BN45" s="2367"/>
      <c r="BO45" s="2367"/>
      <c r="BP45" s="2368"/>
      <c r="BQ45" s="2412"/>
      <c r="BR45" s="2367"/>
      <c r="BS45" s="2367"/>
      <c r="BT45" s="2367"/>
      <c r="BU45" s="2367"/>
      <c r="BV45" s="2367"/>
      <c r="BW45" s="2367"/>
      <c r="BX45" s="2367"/>
      <c r="BY45" s="2367"/>
      <c r="BZ45" s="2367"/>
      <c r="CA45" s="2367"/>
      <c r="CB45" s="2368"/>
      <c r="CC45" s="2268" t="s">
        <v>39</v>
      </c>
      <c r="CD45" s="2269"/>
      <c r="CE45" s="2270"/>
      <c r="CF45" s="2270"/>
      <c r="CG45" s="2270"/>
      <c r="CH45" s="2270"/>
      <c r="CI45" s="2270"/>
      <c r="CJ45" s="2270"/>
      <c r="CK45" s="2270"/>
      <c r="CL45" s="2270"/>
      <c r="CM45" s="2270"/>
      <c r="CN45" s="2270"/>
      <c r="CO45" s="1928" t="s">
        <v>40</v>
      </c>
      <c r="CP45" s="2276"/>
      <c r="CQ45" s="2412"/>
      <c r="CR45" s="2367"/>
      <c r="CS45" s="2367"/>
      <c r="CT45" s="2367"/>
      <c r="CU45" s="2367"/>
      <c r="CV45" s="2367"/>
      <c r="CW45" s="2367"/>
      <c r="CX45" s="2367"/>
      <c r="CY45" s="2367"/>
      <c r="CZ45" s="2367"/>
      <c r="DA45" s="2367"/>
      <c r="DB45" s="2367"/>
      <c r="DC45" s="2367"/>
      <c r="DD45" s="2368"/>
      <c r="DE45" s="2412"/>
      <c r="DF45" s="2367"/>
      <c r="DG45" s="2367"/>
      <c r="DH45" s="2367"/>
      <c r="DI45" s="2367"/>
      <c r="DJ45" s="2367"/>
      <c r="DK45" s="2367"/>
      <c r="DL45" s="2367"/>
      <c r="DM45" s="2367"/>
      <c r="DN45" s="2367"/>
      <c r="DO45" s="2367"/>
      <c r="DP45" s="2367"/>
      <c r="DQ45" s="2367"/>
      <c r="DR45" s="2367"/>
      <c r="DS45" s="2367"/>
      <c r="DT45" s="2367"/>
      <c r="DU45" s="2367"/>
      <c r="DV45" s="2367"/>
      <c r="DW45" s="2367"/>
      <c r="DX45" s="2368"/>
      <c r="DY45" s="2412"/>
      <c r="DZ45" s="2367"/>
      <c r="EA45" s="2367"/>
      <c r="EB45" s="2367"/>
      <c r="EC45" s="2367"/>
      <c r="ED45" s="2367"/>
      <c r="EE45" s="2367"/>
      <c r="EF45" s="2367"/>
      <c r="EG45" s="2367"/>
      <c r="EH45" s="2367"/>
      <c r="EI45" s="2367"/>
      <c r="EJ45" s="2367"/>
      <c r="EK45" s="2367"/>
      <c r="EL45" s="2368"/>
      <c r="EM45" s="2414">
        <f t="shared" si="8"/>
        <v>0</v>
      </c>
      <c r="EN45" s="2415"/>
      <c r="EO45" s="2415"/>
      <c r="EP45" s="2415"/>
      <c r="EQ45" s="2415"/>
      <c r="ER45" s="2415"/>
      <c r="ES45" s="2415"/>
      <c r="ET45" s="2415"/>
      <c r="EU45" s="2415"/>
      <c r="EV45" s="2415"/>
      <c r="EW45" s="2415"/>
      <c r="EX45" s="2415"/>
      <c r="EY45" s="2415"/>
      <c r="EZ45" s="2964">
        <f t="shared" ref="EZ45" si="11">BC45+CQ45+DY45</f>
        <v>0</v>
      </c>
      <c r="FA45" s="2961"/>
      <c r="FB45" s="2961"/>
      <c r="FC45" s="2961"/>
      <c r="FD45" s="2961"/>
      <c r="FE45" s="2961"/>
      <c r="FF45" s="2961"/>
      <c r="FG45" s="2961"/>
      <c r="FH45" s="2961"/>
      <c r="FI45" s="2961"/>
      <c r="FJ45" s="2961"/>
      <c r="FK45" s="2961"/>
      <c r="FL45" s="2961"/>
      <c r="FM45" s="2961"/>
      <c r="FN45" s="2961"/>
      <c r="FO45" s="3009"/>
    </row>
    <row r="46" spans="1:173" ht="18" customHeight="1">
      <c r="B46" s="157"/>
      <c r="C46" s="2294" t="s">
        <v>120</v>
      </c>
      <c r="D46" s="2294"/>
      <c r="E46" s="2294"/>
      <c r="F46" s="2294"/>
      <c r="G46" s="2294"/>
      <c r="H46" s="2294"/>
      <c r="I46" s="2294"/>
      <c r="J46" s="2294"/>
      <c r="K46" s="2294"/>
      <c r="L46" s="2294"/>
      <c r="M46" s="2294"/>
      <c r="N46" s="2294"/>
      <c r="O46" s="2294"/>
      <c r="P46" s="2294"/>
      <c r="Q46" s="2294"/>
      <c r="R46" s="2294"/>
      <c r="S46" s="2294"/>
      <c r="T46" s="2294"/>
      <c r="U46" s="2294"/>
      <c r="V46" s="2294"/>
      <c r="W46" s="2295"/>
      <c r="X46" s="2354">
        <v>53033</v>
      </c>
      <c r="Y46" s="2355"/>
      <c r="Z46" s="2355"/>
      <c r="AA46" s="2355"/>
      <c r="AB46" s="2356"/>
      <c r="AC46" s="2282" t="s">
        <v>37</v>
      </c>
      <c r="AD46" s="2283"/>
      <c r="AE46" s="2283"/>
      <c r="AF46" s="2283"/>
      <c r="AG46" s="2283"/>
      <c r="AH46" s="2283"/>
      <c r="AI46" s="2284" t="s">
        <v>1350</v>
      </c>
      <c r="AJ46" s="2284"/>
      <c r="AK46" s="2284"/>
      <c r="AL46" s="2279" t="s">
        <v>433</v>
      </c>
      <c r="AM46" s="2279"/>
      <c r="AN46" s="2279"/>
      <c r="AO46" s="2386"/>
      <c r="AP46" s="2418">
        <f>EM47</f>
        <v>0</v>
      </c>
      <c r="AQ46" s="2415"/>
      <c r="AR46" s="2415"/>
      <c r="AS46" s="2415"/>
      <c r="AT46" s="2415"/>
      <c r="AU46" s="2415"/>
      <c r="AV46" s="2415"/>
      <c r="AW46" s="2415"/>
      <c r="AX46" s="2415"/>
      <c r="AY46" s="2415"/>
      <c r="AZ46" s="2415"/>
      <c r="BA46" s="2415"/>
      <c r="BB46" s="2417"/>
      <c r="BC46" s="2414">
        <f>EZ47</f>
        <v>0</v>
      </c>
      <c r="BD46" s="2415"/>
      <c r="BE46" s="2415"/>
      <c r="BF46" s="2415"/>
      <c r="BG46" s="2415"/>
      <c r="BH46" s="2415"/>
      <c r="BI46" s="2415"/>
      <c r="BJ46" s="2415"/>
      <c r="BK46" s="2415"/>
      <c r="BL46" s="2415"/>
      <c r="BM46" s="2415"/>
      <c r="BN46" s="2415"/>
      <c r="BO46" s="2415"/>
      <c r="BP46" s="2417"/>
      <c r="BQ46" s="2412"/>
      <c r="BR46" s="2367"/>
      <c r="BS46" s="2367"/>
      <c r="BT46" s="2367"/>
      <c r="BU46" s="2367"/>
      <c r="BV46" s="2367"/>
      <c r="BW46" s="2367"/>
      <c r="BX46" s="2367"/>
      <c r="BY46" s="2367"/>
      <c r="BZ46" s="2367"/>
      <c r="CA46" s="2367"/>
      <c r="CB46" s="2368"/>
      <c r="CC46" s="2268" t="s">
        <v>39</v>
      </c>
      <c r="CD46" s="2269"/>
      <c r="CE46" s="2270"/>
      <c r="CF46" s="2270"/>
      <c r="CG46" s="2270"/>
      <c r="CH46" s="2270"/>
      <c r="CI46" s="2270"/>
      <c r="CJ46" s="2270"/>
      <c r="CK46" s="2270"/>
      <c r="CL46" s="2270"/>
      <c r="CM46" s="2270"/>
      <c r="CN46" s="2270"/>
      <c r="CO46" s="1928" t="s">
        <v>40</v>
      </c>
      <c r="CP46" s="2276"/>
      <c r="CQ46" s="2412"/>
      <c r="CR46" s="2367"/>
      <c r="CS46" s="2367"/>
      <c r="CT46" s="2367"/>
      <c r="CU46" s="2367"/>
      <c r="CV46" s="2367"/>
      <c r="CW46" s="2367"/>
      <c r="CX46" s="2367"/>
      <c r="CY46" s="2367"/>
      <c r="CZ46" s="2367"/>
      <c r="DA46" s="2367"/>
      <c r="DB46" s="2367"/>
      <c r="DC46" s="2367"/>
      <c r="DD46" s="2368"/>
      <c r="DE46" s="2412"/>
      <c r="DF46" s="2367"/>
      <c r="DG46" s="2367"/>
      <c r="DH46" s="2367"/>
      <c r="DI46" s="2367"/>
      <c r="DJ46" s="2367"/>
      <c r="DK46" s="2367"/>
      <c r="DL46" s="2367"/>
      <c r="DM46" s="2367"/>
      <c r="DN46" s="2367"/>
      <c r="DO46" s="2367"/>
      <c r="DP46" s="2367"/>
      <c r="DQ46" s="2367"/>
      <c r="DR46" s="2367"/>
      <c r="DS46" s="2367"/>
      <c r="DT46" s="2367"/>
      <c r="DU46" s="2367"/>
      <c r="DV46" s="2367"/>
      <c r="DW46" s="2367"/>
      <c r="DX46" s="2368"/>
      <c r="DY46" s="2412"/>
      <c r="DZ46" s="2367"/>
      <c r="EA46" s="2367"/>
      <c r="EB46" s="2367"/>
      <c r="EC46" s="2367"/>
      <c r="ED46" s="2367"/>
      <c r="EE46" s="2367"/>
      <c r="EF46" s="2367"/>
      <c r="EG46" s="2367"/>
      <c r="EH46" s="2367"/>
      <c r="EI46" s="2367"/>
      <c r="EJ46" s="2367"/>
      <c r="EK46" s="2367"/>
      <c r="EL46" s="2368"/>
      <c r="EM46" s="2414">
        <f t="shared" si="8"/>
        <v>0</v>
      </c>
      <c r="EN46" s="2415"/>
      <c r="EO46" s="2415"/>
      <c r="EP46" s="2415"/>
      <c r="EQ46" s="2415"/>
      <c r="ER46" s="2415"/>
      <c r="ES46" s="2415"/>
      <c r="ET46" s="2415"/>
      <c r="EU46" s="2415"/>
      <c r="EV46" s="2415"/>
      <c r="EW46" s="2415"/>
      <c r="EX46" s="2415"/>
      <c r="EY46" s="2415"/>
      <c r="EZ46" s="2414">
        <f>'5.4.2.'!AX19</f>
        <v>0</v>
      </c>
      <c r="FA46" s="2415"/>
      <c r="FB46" s="2415"/>
      <c r="FC46" s="2415"/>
      <c r="FD46" s="2415"/>
      <c r="FE46" s="2415"/>
      <c r="FF46" s="2415"/>
      <c r="FG46" s="2415"/>
      <c r="FH46" s="2415"/>
      <c r="FI46" s="2415"/>
      <c r="FJ46" s="2415"/>
      <c r="FK46" s="2415"/>
      <c r="FL46" s="2415"/>
      <c r="FM46" s="2415"/>
      <c r="FN46" s="2415"/>
      <c r="FO46" s="2416"/>
      <c r="FQ46" s="500"/>
    </row>
    <row r="47" spans="1:173" ht="18" customHeight="1">
      <c r="B47" s="232"/>
      <c r="C47" s="2298"/>
      <c r="D47" s="2298"/>
      <c r="E47" s="2298"/>
      <c r="F47" s="2298"/>
      <c r="G47" s="2298"/>
      <c r="H47" s="2298"/>
      <c r="I47" s="2298"/>
      <c r="J47" s="2298"/>
      <c r="K47" s="2298"/>
      <c r="L47" s="2298"/>
      <c r="M47" s="2298"/>
      <c r="N47" s="2298"/>
      <c r="O47" s="2298"/>
      <c r="P47" s="2298"/>
      <c r="Q47" s="2298"/>
      <c r="R47" s="2298"/>
      <c r="S47" s="2298"/>
      <c r="T47" s="2298"/>
      <c r="U47" s="2298"/>
      <c r="V47" s="2298"/>
      <c r="W47" s="2299"/>
      <c r="X47" s="2354">
        <v>53133</v>
      </c>
      <c r="Y47" s="2355"/>
      <c r="Z47" s="2355"/>
      <c r="AA47" s="2355"/>
      <c r="AB47" s="2356"/>
      <c r="AC47" s="2282" t="s">
        <v>37</v>
      </c>
      <c r="AD47" s="2283"/>
      <c r="AE47" s="2283"/>
      <c r="AF47" s="2283"/>
      <c r="AG47" s="2283"/>
      <c r="AH47" s="2283"/>
      <c r="AI47" s="2284" t="s">
        <v>1351</v>
      </c>
      <c r="AJ47" s="2284"/>
      <c r="AK47" s="2284"/>
      <c r="AL47" s="2279" t="s">
        <v>434</v>
      </c>
      <c r="AM47" s="2279"/>
      <c r="AN47" s="2279"/>
      <c r="AO47" s="2386"/>
      <c r="AP47" s="2366"/>
      <c r="AQ47" s="2367"/>
      <c r="AR47" s="2367"/>
      <c r="AS47" s="2367"/>
      <c r="AT47" s="2367"/>
      <c r="AU47" s="2367"/>
      <c r="AV47" s="2367"/>
      <c r="AW47" s="2367"/>
      <c r="AX47" s="2367"/>
      <c r="AY47" s="2367"/>
      <c r="AZ47" s="2367"/>
      <c r="BA47" s="2367"/>
      <c r="BB47" s="2368"/>
      <c r="BC47" s="2412"/>
      <c r="BD47" s="2367"/>
      <c r="BE47" s="2367"/>
      <c r="BF47" s="2367"/>
      <c r="BG47" s="2367"/>
      <c r="BH47" s="2367"/>
      <c r="BI47" s="2367"/>
      <c r="BJ47" s="2367"/>
      <c r="BK47" s="2367"/>
      <c r="BL47" s="2367"/>
      <c r="BM47" s="2367"/>
      <c r="BN47" s="2367"/>
      <c r="BO47" s="2367"/>
      <c r="BP47" s="2368"/>
      <c r="BQ47" s="2412"/>
      <c r="BR47" s="2367"/>
      <c r="BS47" s="2367"/>
      <c r="BT47" s="2367"/>
      <c r="BU47" s="2367"/>
      <c r="BV47" s="2367"/>
      <c r="BW47" s="2367"/>
      <c r="BX47" s="2367"/>
      <c r="BY47" s="2367"/>
      <c r="BZ47" s="2367"/>
      <c r="CA47" s="2367"/>
      <c r="CB47" s="2368"/>
      <c r="CC47" s="2268" t="s">
        <v>39</v>
      </c>
      <c r="CD47" s="2269"/>
      <c r="CE47" s="2270"/>
      <c r="CF47" s="2270"/>
      <c r="CG47" s="2270"/>
      <c r="CH47" s="2270"/>
      <c r="CI47" s="2270"/>
      <c r="CJ47" s="2270"/>
      <c r="CK47" s="2270"/>
      <c r="CL47" s="2270"/>
      <c r="CM47" s="2270"/>
      <c r="CN47" s="2270"/>
      <c r="CO47" s="1928" t="s">
        <v>40</v>
      </c>
      <c r="CP47" s="2276"/>
      <c r="CQ47" s="2412"/>
      <c r="CR47" s="2367"/>
      <c r="CS47" s="2367"/>
      <c r="CT47" s="2367"/>
      <c r="CU47" s="2367"/>
      <c r="CV47" s="2367"/>
      <c r="CW47" s="2367"/>
      <c r="CX47" s="2367"/>
      <c r="CY47" s="2367"/>
      <c r="CZ47" s="2367"/>
      <c r="DA47" s="2367"/>
      <c r="DB47" s="2367"/>
      <c r="DC47" s="2367"/>
      <c r="DD47" s="2368"/>
      <c r="DE47" s="2412"/>
      <c r="DF47" s="2367"/>
      <c r="DG47" s="2367"/>
      <c r="DH47" s="2367"/>
      <c r="DI47" s="2367"/>
      <c r="DJ47" s="2367"/>
      <c r="DK47" s="2367"/>
      <c r="DL47" s="2367"/>
      <c r="DM47" s="2367"/>
      <c r="DN47" s="2367"/>
      <c r="DO47" s="2367"/>
      <c r="DP47" s="2367"/>
      <c r="DQ47" s="2367"/>
      <c r="DR47" s="2367"/>
      <c r="DS47" s="2367"/>
      <c r="DT47" s="2367"/>
      <c r="DU47" s="2367"/>
      <c r="DV47" s="2367"/>
      <c r="DW47" s="2367"/>
      <c r="DX47" s="2368"/>
      <c r="DY47" s="2412"/>
      <c r="DZ47" s="2367"/>
      <c r="EA47" s="2367"/>
      <c r="EB47" s="2367"/>
      <c r="EC47" s="2367"/>
      <c r="ED47" s="2367"/>
      <c r="EE47" s="2367"/>
      <c r="EF47" s="2367"/>
      <c r="EG47" s="2367"/>
      <c r="EH47" s="2367"/>
      <c r="EI47" s="2367"/>
      <c r="EJ47" s="2367"/>
      <c r="EK47" s="2367"/>
      <c r="EL47" s="2368"/>
      <c r="EM47" s="2414">
        <f t="shared" si="8"/>
        <v>0</v>
      </c>
      <c r="EN47" s="2415"/>
      <c r="EO47" s="2415"/>
      <c r="EP47" s="2415"/>
      <c r="EQ47" s="2415"/>
      <c r="ER47" s="2415"/>
      <c r="ES47" s="2415"/>
      <c r="ET47" s="2415"/>
      <c r="EU47" s="2415"/>
      <c r="EV47" s="2415"/>
      <c r="EW47" s="2415"/>
      <c r="EX47" s="2415"/>
      <c r="EY47" s="2415"/>
      <c r="EZ47" s="2964">
        <f t="shared" ref="EZ47" si="12">BC47+CQ47+DY47</f>
        <v>0</v>
      </c>
      <c r="FA47" s="2961"/>
      <c r="FB47" s="2961"/>
      <c r="FC47" s="2961"/>
      <c r="FD47" s="2961"/>
      <c r="FE47" s="2961"/>
      <c r="FF47" s="2961"/>
      <c r="FG47" s="2961"/>
      <c r="FH47" s="2961"/>
      <c r="FI47" s="2961"/>
      <c r="FJ47" s="2961"/>
      <c r="FK47" s="2961"/>
      <c r="FL47" s="2961"/>
      <c r="FM47" s="2961"/>
      <c r="FN47" s="2961"/>
      <c r="FO47" s="3009"/>
      <c r="FQ47" s="110"/>
    </row>
    <row r="48" spans="1:173" s="174" customFormat="1" ht="7.5" customHeight="1">
      <c r="A48" s="697"/>
      <c r="B48" s="180"/>
      <c r="C48" s="3026" t="s">
        <v>17</v>
      </c>
      <c r="D48" s="3026"/>
      <c r="E48" s="3026"/>
      <c r="F48" s="3026"/>
      <c r="G48" s="3026"/>
      <c r="H48" s="3026"/>
      <c r="I48" s="3026"/>
      <c r="J48" s="3026"/>
      <c r="K48" s="3026"/>
      <c r="L48" s="3026"/>
      <c r="M48" s="3026"/>
      <c r="N48" s="3026"/>
      <c r="O48" s="3026"/>
      <c r="P48" s="3026"/>
      <c r="Q48" s="3026"/>
      <c r="R48" s="3026"/>
      <c r="S48" s="3026"/>
      <c r="T48" s="3026"/>
      <c r="U48" s="3026"/>
      <c r="V48" s="3026"/>
      <c r="W48" s="3027"/>
      <c r="X48" s="2305"/>
      <c r="Y48" s="2305"/>
      <c r="Z48" s="2305"/>
      <c r="AA48" s="2305"/>
      <c r="AB48" s="2305"/>
      <c r="AC48" s="2840"/>
      <c r="AD48" s="2841"/>
      <c r="AE48" s="2841"/>
      <c r="AF48" s="2841"/>
      <c r="AG48" s="2841"/>
      <c r="AH48" s="2841"/>
      <c r="AI48" s="2841"/>
      <c r="AJ48" s="2841"/>
      <c r="AK48" s="2841"/>
      <c r="AL48" s="2841"/>
      <c r="AM48" s="2841"/>
      <c r="AN48" s="2841"/>
      <c r="AO48" s="2841"/>
      <c r="AP48" s="3032"/>
      <c r="AQ48" s="3013"/>
      <c r="AR48" s="3013"/>
      <c r="AS48" s="3013"/>
      <c r="AT48" s="3013"/>
      <c r="AU48" s="3013"/>
      <c r="AV48" s="3013"/>
      <c r="AW48" s="3013"/>
      <c r="AX48" s="3013"/>
      <c r="AY48" s="3013"/>
      <c r="AZ48" s="3013"/>
      <c r="BA48" s="3013"/>
      <c r="BB48" s="3014"/>
      <c r="BC48" s="3012"/>
      <c r="BD48" s="3013"/>
      <c r="BE48" s="3013"/>
      <c r="BF48" s="3013"/>
      <c r="BG48" s="3013"/>
      <c r="BH48" s="3013"/>
      <c r="BI48" s="3013"/>
      <c r="BJ48" s="3013"/>
      <c r="BK48" s="3013"/>
      <c r="BL48" s="3013"/>
      <c r="BM48" s="3013"/>
      <c r="BN48" s="3013"/>
      <c r="BO48" s="3013"/>
      <c r="BP48" s="3014"/>
      <c r="BQ48" s="3012"/>
      <c r="BR48" s="3013"/>
      <c r="BS48" s="3013"/>
      <c r="BT48" s="3013"/>
      <c r="BU48" s="3013"/>
      <c r="BV48" s="3013"/>
      <c r="BW48" s="3013"/>
      <c r="BX48" s="3013"/>
      <c r="BY48" s="3013"/>
      <c r="BZ48" s="3013"/>
      <c r="CA48" s="3013"/>
      <c r="CB48" s="3014"/>
      <c r="CC48" s="2866"/>
      <c r="CD48" s="2085"/>
      <c r="CE48" s="2085"/>
      <c r="CF48" s="2085"/>
      <c r="CG48" s="2085"/>
      <c r="CH48" s="2085"/>
      <c r="CI48" s="2085"/>
      <c r="CJ48" s="2085"/>
      <c r="CK48" s="2085"/>
      <c r="CL48" s="2085"/>
      <c r="CM48" s="2085"/>
      <c r="CN48" s="2085"/>
      <c r="CO48" s="2085"/>
      <c r="CP48" s="2870"/>
      <c r="CQ48" s="3012"/>
      <c r="CR48" s="3013"/>
      <c r="CS48" s="3013"/>
      <c r="CT48" s="3013"/>
      <c r="CU48" s="3013"/>
      <c r="CV48" s="3013"/>
      <c r="CW48" s="3013"/>
      <c r="CX48" s="3013"/>
      <c r="CY48" s="3013"/>
      <c r="CZ48" s="3013"/>
      <c r="DA48" s="3013"/>
      <c r="DB48" s="3013"/>
      <c r="DC48" s="3013"/>
      <c r="DD48" s="3014"/>
      <c r="DE48" s="3012"/>
      <c r="DF48" s="3013"/>
      <c r="DG48" s="3013"/>
      <c r="DH48" s="3013"/>
      <c r="DI48" s="3013"/>
      <c r="DJ48" s="3013"/>
      <c r="DK48" s="3013"/>
      <c r="DL48" s="3013"/>
      <c r="DM48" s="3013"/>
      <c r="DN48" s="3013"/>
      <c r="DO48" s="3013"/>
      <c r="DP48" s="3013"/>
      <c r="DQ48" s="3013"/>
      <c r="DR48" s="3013"/>
      <c r="DS48" s="3013"/>
      <c r="DT48" s="3013"/>
      <c r="DU48" s="3013"/>
      <c r="DV48" s="3013"/>
      <c r="DW48" s="3013"/>
      <c r="DX48" s="3014"/>
      <c r="DY48" s="3012"/>
      <c r="DZ48" s="3013"/>
      <c r="EA48" s="3013"/>
      <c r="EB48" s="3013"/>
      <c r="EC48" s="3013"/>
      <c r="ED48" s="3013"/>
      <c r="EE48" s="3013"/>
      <c r="EF48" s="3013"/>
      <c r="EG48" s="3013"/>
      <c r="EH48" s="3013"/>
      <c r="EI48" s="3013"/>
      <c r="EJ48" s="3013"/>
      <c r="EK48" s="3013"/>
      <c r="EL48" s="3014"/>
      <c r="EM48" s="3012"/>
      <c r="EN48" s="3013"/>
      <c r="EO48" s="3013"/>
      <c r="EP48" s="3013"/>
      <c r="EQ48" s="3013"/>
      <c r="ER48" s="3013"/>
      <c r="ES48" s="3013"/>
      <c r="ET48" s="3013"/>
      <c r="EU48" s="3013"/>
      <c r="EV48" s="3013"/>
      <c r="EW48" s="3013"/>
      <c r="EX48" s="3013"/>
      <c r="EY48" s="3014"/>
      <c r="EZ48" s="3018"/>
      <c r="FA48" s="3019"/>
      <c r="FB48" s="3019"/>
      <c r="FC48" s="3019"/>
      <c r="FD48" s="3019"/>
      <c r="FE48" s="3019"/>
      <c r="FF48" s="3019"/>
      <c r="FG48" s="3019"/>
      <c r="FH48" s="3019"/>
      <c r="FI48" s="3019"/>
      <c r="FJ48" s="3019"/>
      <c r="FK48" s="3019"/>
      <c r="FL48" s="3019"/>
      <c r="FM48" s="3019"/>
      <c r="FN48" s="3019"/>
      <c r="FO48" s="3020"/>
      <c r="FQ48" s="143"/>
    </row>
    <row r="49" spans="1:173" s="174" customFormat="1" ht="7.5" customHeight="1">
      <c r="A49" s="697"/>
      <c r="B49" s="184"/>
      <c r="C49" s="3028"/>
      <c r="D49" s="3028"/>
      <c r="E49" s="3028"/>
      <c r="F49" s="3028"/>
      <c r="G49" s="3028"/>
      <c r="H49" s="3028"/>
      <c r="I49" s="3028"/>
      <c r="J49" s="3028"/>
      <c r="K49" s="3028"/>
      <c r="L49" s="3028"/>
      <c r="M49" s="3028"/>
      <c r="N49" s="3028"/>
      <c r="O49" s="3028"/>
      <c r="P49" s="3028"/>
      <c r="Q49" s="3028"/>
      <c r="R49" s="3028"/>
      <c r="S49" s="3028"/>
      <c r="T49" s="3028"/>
      <c r="U49" s="3028"/>
      <c r="V49" s="3028"/>
      <c r="W49" s="3029"/>
      <c r="X49" s="2305"/>
      <c r="Y49" s="2305"/>
      <c r="Z49" s="2305"/>
      <c r="AA49" s="2305"/>
      <c r="AB49" s="2305"/>
      <c r="AC49" s="3030"/>
      <c r="AD49" s="3031"/>
      <c r="AE49" s="3031"/>
      <c r="AF49" s="3031"/>
      <c r="AG49" s="3031"/>
      <c r="AH49" s="3031"/>
      <c r="AI49" s="3031"/>
      <c r="AJ49" s="3031"/>
      <c r="AK49" s="3031"/>
      <c r="AL49" s="3031"/>
      <c r="AM49" s="3031"/>
      <c r="AN49" s="3031"/>
      <c r="AO49" s="3031"/>
      <c r="AP49" s="3033"/>
      <c r="AQ49" s="3016"/>
      <c r="AR49" s="3016"/>
      <c r="AS49" s="3016"/>
      <c r="AT49" s="3016"/>
      <c r="AU49" s="3016"/>
      <c r="AV49" s="3016"/>
      <c r="AW49" s="3016"/>
      <c r="AX49" s="3016"/>
      <c r="AY49" s="3016"/>
      <c r="AZ49" s="3016"/>
      <c r="BA49" s="3016"/>
      <c r="BB49" s="3017"/>
      <c r="BC49" s="3015"/>
      <c r="BD49" s="3016"/>
      <c r="BE49" s="3016"/>
      <c r="BF49" s="3016"/>
      <c r="BG49" s="3016"/>
      <c r="BH49" s="3016"/>
      <c r="BI49" s="3016"/>
      <c r="BJ49" s="3016"/>
      <c r="BK49" s="3016"/>
      <c r="BL49" s="3016"/>
      <c r="BM49" s="3016"/>
      <c r="BN49" s="3016"/>
      <c r="BO49" s="3016"/>
      <c r="BP49" s="3017"/>
      <c r="BQ49" s="3015"/>
      <c r="BR49" s="3016"/>
      <c r="BS49" s="3016"/>
      <c r="BT49" s="3016"/>
      <c r="BU49" s="3016"/>
      <c r="BV49" s="3016"/>
      <c r="BW49" s="3016"/>
      <c r="BX49" s="3016"/>
      <c r="BY49" s="3016"/>
      <c r="BZ49" s="3016"/>
      <c r="CA49" s="3016"/>
      <c r="CB49" s="3017"/>
      <c r="CC49" s="3024"/>
      <c r="CD49" s="2018"/>
      <c r="CE49" s="2018"/>
      <c r="CF49" s="2018"/>
      <c r="CG49" s="2018"/>
      <c r="CH49" s="2018"/>
      <c r="CI49" s="2018"/>
      <c r="CJ49" s="2018"/>
      <c r="CK49" s="2018"/>
      <c r="CL49" s="2018"/>
      <c r="CM49" s="2018"/>
      <c r="CN49" s="2018"/>
      <c r="CO49" s="2018"/>
      <c r="CP49" s="3025"/>
      <c r="CQ49" s="3015"/>
      <c r="CR49" s="3016"/>
      <c r="CS49" s="3016"/>
      <c r="CT49" s="3016"/>
      <c r="CU49" s="3016"/>
      <c r="CV49" s="3016"/>
      <c r="CW49" s="3016"/>
      <c r="CX49" s="3016"/>
      <c r="CY49" s="3016"/>
      <c r="CZ49" s="3016"/>
      <c r="DA49" s="3016"/>
      <c r="DB49" s="3016"/>
      <c r="DC49" s="3016"/>
      <c r="DD49" s="3017"/>
      <c r="DE49" s="3015"/>
      <c r="DF49" s="3016"/>
      <c r="DG49" s="3016"/>
      <c r="DH49" s="3016"/>
      <c r="DI49" s="3016"/>
      <c r="DJ49" s="3016"/>
      <c r="DK49" s="3016"/>
      <c r="DL49" s="3016"/>
      <c r="DM49" s="3016"/>
      <c r="DN49" s="3016"/>
      <c r="DO49" s="3016"/>
      <c r="DP49" s="3016"/>
      <c r="DQ49" s="3016"/>
      <c r="DR49" s="3016"/>
      <c r="DS49" s="3016"/>
      <c r="DT49" s="3016"/>
      <c r="DU49" s="3016"/>
      <c r="DV49" s="3016"/>
      <c r="DW49" s="3016"/>
      <c r="DX49" s="3017"/>
      <c r="DY49" s="3015"/>
      <c r="DZ49" s="3016"/>
      <c r="EA49" s="3016"/>
      <c r="EB49" s="3016"/>
      <c r="EC49" s="3016"/>
      <c r="ED49" s="3016"/>
      <c r="EE49" s="3016"/>
      <c r="EF49" s="3016"/>
      <c r="EG49" s="3016"/>
      <c r="EH49" s="3016"/>
      <c r="EI49" s="3016"/>
      <c r="EJ49" s="3016"/>
      <c r="EK49" s="3016"/>
      <c r="EL49" s="3017"/>
      <c r="EM49" s="3015"/>
      <c r="EN49" s="3016"/>
      <c r="EO49" s="3016"/>
      <c r="EP49" s="3016"/>
      <c r="EQ49" s="3016"/>
      <c r="ER49" s="3016"/>
      <c r="ES49" s="3016"/>
      <c r="ET49" s="3016"/>
      <c r="EU49" s="3016"/>
      <c r="EV49" s="3016"/>
      <c r="EW49" s="3016"/>
      <c r="EX49" s="3016"/>
      <c r="EY49" s="3017"/>
      <c r="EZ49" s="3021"/>
      <c r="FA49" s="3022"/>
      <c r="FB49" s="3022"/>
      <c r="FC49" s="3022"/>
      <c r="FD49" s="3022"/>
      <c r="FE49" s="3022"/>
      <c r="FF49" s="3022"/>
      <c r="FG49" s="3022"/>
      <c r="FH49" s="3022"/>
      <c r="FI49" s="3022"/>
      <c r="FJ49" s="3022"/>
      <c r="FK49" s="3022"/>
      <c r="FL49" s="3022"/>
      <c r="FM49" s="3022"/>
      <c r="FN49" s="3022"/>
      <c r="FO49" s="3023"/>
      <c r="FQ49" s="164"/>
    </row>
    <row r="50" spans="1:173" ht="18" customHeight="1">
      <c r="B50" s="157"/>
      <c r="C50" s="2389" t="s">
        <v>121</v>
      </c>
      <c r="D50" s="2389"/>
      <c r="E50" s="2389"/>
      <c r="F50" s="2389"/>
      <c r="G50" s="2389"/>
      <c r="H50" s="2389"/>
      <c r="I50" s="2389"/>
      <c r="J50" s="2389"/>
      <c r="K50" s="2389"/>
      <c r="L50" s="2389"/>
      <c r="M50" s="2389"/>
      <c r="N50" s="2389"/>
      <c r="O50" s="2389"/>
      <c r="P50" s="2389"/>
      <c r="Q50" s="2389"/>
      <c r="R50" s="2389"/>
      <c r="S50" s="2389"/>
      <c r="T50" s="2389"/>
      <c r="U50" s="2389"/>
      <c r="V50" s="2389"/>
      <c r="W50" s="2390"/>
      <c r="X50" s="2354">
        <v>530331</v>
      </c>
      <c r="Y50" s="2355"/>
      <c r="Z50" s="2355"/>
      <c r="AA50" s="2355"/>
      <c r="AB50" s="2356"/>
      <c r="AC50" s="2282" t="s">
        <v>37</v>
      </c>
      <c r="AD50" s="2283"/>
      <c r="AE50" s="2283"/>
      <c r="AF50" s="2283"/>
      <c r="AG50" s="2283"/>
      <c r="AH50" s="2283"/>
      <c r="AI50" s="2284" t="s">
        <v>1350</v>
      </c>
      <c r="AJ50" s="2284"/>
      <c r="AK50" s="2284"/>
      <c r="AL50" s="2279" t="s">
        <v>433</v>
      </c>
      <c r="AM50" s="2279"/>
      <c r="AN50" s="2279"/>
      <c r="AO50" s="2386"/>
      <c r="AP50" s="2418">
        <f>EM51</f>
        <v>0</v>
      </c>
      <c r="AQ50" s="2415"/>
      <c r="AR50" s="2415"/>
      <c r="AS50" s="2415"/>
      <c r="AT50" s="2415"/>
      <c r="AU50" s="2415"/>
      <c r="AV50" s="2415"/>
      <c r="AW50" s="2415"/>
      <c r="AX50" s="2415"/>
      <c r="AY50" s="2415"/>
      <c r="AZ50" s="2415"/>
      <c r="BA50" s="2415"/>
      <c r="BB50" s="2417"/>
      <c r="BC50" s="2414">
        <f>EZ51</f>
        <v>0</v>
      </c>
      <c r="BD50" s="2415"/>
      <c r="BE50" s="2415"/>
      <c r="BF50" s="2415"/>
      <c r="BG50" s="2415"/>
      <c r="BH50" s="2415"/>
      <c r="BI50" s="2415"/>
      <c r="BJ50" s="2415"/>
      <c r="BK50" s="2415"/>
      <c r="BL50" s="2415"/>
      <c r="BM50" s="2415"/>
      <c r="BN50" s="2415"/>
      <c r="BO50" s="2415"/>
      <c r="BP50" s="2417"/>
      <c r="BQ50" s="2412"/>
      <c r="BR50" s="2367"/>
      <c r="BS50" s="2367"/>
      <c r="BT50" s="2367"/>
      <c r="BU50" s="2367"/>
      <c r="BV50" s="2367"/>
      <c r="BW50" s="2367"/>
      <c r="BX50" s="2367"/>
      <c r="BY50" s="2367"/>
      <c r="BZ50" s="2367"/>
      <c r="CA50" s="2367"/>
      <c r="CB50" s="2368"/>
      <c r="CC50" s="2268" t="s">
        <v>39</v>
      </c>
      <c r="CD50" s="2269"/>
      <c r="CE50" s="2270"/>
      <c r="CF50" s="2270"/>
      <c r="CG50" s="2270"/>
      <c r="CH50" s="2270"/>
      <c r="CI50" s="2270"/>
      <c r="CJ50" s="2270"/>
      <c r="CK50" s="2270"/>
      <c r="CL50" s="2270"/>
      <c r="CM50" s="2270"/>
      <c r="CN50" s="2270"/>
      <c r="CO50" s="1928" t="s">
        <v>40</v>
      </c>
      <c r="CP50" s="2276"/>
      <c r="CQ50" s="2412"/>
      <c r="CR50" s="2367"/>
      <c r="CS50" s="2367"/>
      <c r="CT50" s="2367"/>
      <c r="CU50" s="2367"/>
      <c r="CV50" s="2367"/>
      <c r="CW50" s="2367"/>
      <c r="CX50" s="2367"/>
      <c r="CY50" s="2367"/>
      <c r="CZ50" s="2367"/>
      <c r="DA50" s="2367"/>
      <c r="DB50" s="2367"/>
      <c r="DC50" s="2367"/>
      <c r="DD50" s="2368"/>
      <c r="DE50" s="2412"/>
      <c r="DF50" s="2367"/>
      <c r="DG50" s="2367"/>
      <c r="DH50" s="2367"/>
      <c r="DI50" s="2367"/>
      <c r="DJ50" s="2367"/>
      <c r="DK50" s="2367"/>
      <c r="DL50" s="2367"/>
      <c r="DM50" s="2367"/>
      <c r="DN50" s="2367"/>
      <c r="DO50" s="2367"/>
      <c r="DP50" s="2367"/>
      <c r="DQ50" s="2367"/>
      <c r="DR50" s="2367"/>
      <c r="DS50" s="2367"/>
      <c r="DT50" s="2367"/>
      <c r="DU50" s="2367"/>
      <c r="DV50" s="2367"/>
      <c r="DW50" s="2367"/>
      <c r="DX50" s="2368"/>
      <c r="DY50" s="2412"/>
      <c r="DZ50" s="2367"/>
      <c r="EA50" s="2367"/>
      <c r="EB50" s="2367"/>
      <c r="EC50" s="2367"/>
      <c r="ED50" s="2367"/>
      <c r="EE50" s="2367"/>
      <c r="EF50" s="2367"/>
      <c r="EG50" s="2367"/>
      <c r="EH50" s="2367"/>
      <c r="EI50" s="2367"/>
      <c r="EJ50" s="2367"/>
      <c r="EK50" s="2367"/>
      <c r="EL50" s="2368"/>
      <c r="EM50" s="2414">
        <f t="shared" ref="EM50" si="13">AP50+BQ50-CE50+DE50</f>
        <v>0</v>
      </c>
      <c r="EN50" s="2415"/>
      <c r="EO50" s="2415"/>
      <c r="EP50" s="2415"/>
      <c r="EQ50" s="2415"/>
      <c r="ER50" s="2415"/>
      <c r="ES50" s="2415"/>
      <c r="ET50" s="2415"/>
      <c r="EU50" s="2415"/>
      <c r="EV50" s="2415"/>
      <c r="EW50" s="2415"/>
      <c r="EX50" s="2415"/>
      <c r="EY50" s="2415"/>
      <c r="EZ50" s="2414">
        <f>'5.4.2.'!AX21</f>
        <v>0</v>
      </c>
      <c r="FA50" s="2415"/>
      <c r="FB50" s="2415"/>
      <c r="FC50" s="2415"/>
      <c r="FD50" s="2415"/>
      <c r="FE50" s="2415"/>
      <c r="FF50" s="2415"/>
      <c r="FG50" s="2415"/>
      <c r="FH50" s="2415"/>
      <c r="FI50" s="2415"/>
      <c r="FJ50" s="2415"/>
      <c r="FK50" s="2415"/>
      <c r="FL50" s="2415"/>
      <c r="FM50" s="2415"/>
      <c r="FN50" s="2415"/>
      <c r="FO50" s="2416"/>
      <c r="FQ50" s="583"/>
    </row>
    <row r="51" spans="1:173" ht="18" customHeight="1">
      <c r="B51" s="232"/>
      <c r="C51" s="3010"/>
      <c r="D51" s="3010"/>
      <c r="E51" s="3010"/>
      <c r="F51" s="3010"/>
      <c r="G51" s="3010"/>
      <c r="H51" s="3010"/>
      <c r="I51" s="3010"/>
      <c r="J51" s="3010"/>
      <c r="K51" s="3010"/>
      <c r="L51" s="3010"/>
      <c r="M51" s="3010"/>
      <c r="N51" s="3010"/>
      <c r="O51" s="3010"/>
      <c r="P51" s="3010"/>
      <c r="Q51" s="3010"/>
      <c r="R51" s="3010"/>
      <c r="S51" s="3010"/>
      <c r="T51" s="3010"/>
      <c r="U51" s="3010"/>
      <c r="V51" s="3010"/>
      <c r="W51" s="3011"/>
      <c r="X51" s="2354">
        <v>531331</v>
      </c>
      <c r="Y51" s="2355"/>
      <c r="Z51" s="2355"/>
      <c r="AA51" s="2355"/>
      <c r="AB51" s="2356"/>
      <c r="AC51" s="2282" t="s">
        <v>37</v>
      </c>
      <c r="AD51" s="2283"/>
      <c r="AE51" s="2283"/>
      <c r="AF51" s="2283"/>
      <c r="AG51" s="2283"/>
      <c r="AH51" s="2283"/>
      <c r="AI51" s="2284" t="s">
        <v>1351</v>
      </c>
      <c r="AJ51" s="2284"/>
      <c r="AK51" s="2284"/>
      <c r="AL51" s="2279" t="s">
        <v>434</v>
      </c>
      <c r="AM51" s="2279"/>
      <c r="AN51" s="2279"/>
      <c r="AO51" s="2386"/>
      <c r="AP51" s="2366"/>
      <c r="AQ51" s="2367"/>
      <c r="AR51" s="2367"/>
      <c r="AS51" s="2367"/>
      <c r="AT51" s="2367"/>
      <c r="AU51" s="2367"/>
      <c r="AV51" s="2367"/>
      <c r="AW51" s="2367"/>
      <c r="AX51" s="2367"/>
      <c r="AY51" s="2367"/>
      <c r="AZ51" s="2367"/>
      <c r="BA51" s="2367"/>
      <c r="BB51" s="2368"/>
      <c r="BC51" s="2412"/>
      <c r="BD51" s="2367"/>
      <c r="BE51" s="2367"/>
      <c r="BF51" s="2367"/>
      <c r="BG51" s="2367"/>
      <c r="BH51" s="2367"/>
      <c r="BI51" s="2367"/>
      <c r="BJ51" s="2367"/>
      <c r="BK51" s="2367"/>
      <c r="BL51" s="2367"/>
      <c r="BM51" s="2367"/>
      <c r="BN51" s="2367"/>
      <c r="BO51" s="2367"/>
      <c r="BP51" s="2368"/>
      <c r="BQ51" s="2412"/>
      <c r="BR51" s="2367"/>
      <c r="BS51" s="2367"/>
      <c r="BT51" s="2367"/>
      <c r="BU51" s="2367"/>
      <c r="BV51" s="2367"/>
      <c r="BW51" s="2367"/>
      <c r="BX51" s="2367"/>
      <c r="BY51" s="2367"/>
      <c r="BZ51" s="2367"/>
      <c r="CA51" s="2367"/>
      <c r="CB51" s="2368"/>
      <c r="CC51" s="2268" t="s">
        <v>39</v>
      </c>
      <c r="CD51" s="2269"/>
      <c r="CE51" s="2270"/>
      <c r="CF51" s="2270"/>
      <c r="CG51" s="2270"/>
      <c r="CH51" s="2270"/>
      <c r="CI51" s="2270"/>
      <c r="CJ51" s="2270"/>
      <c r="CK51" s="2270"/>
      <c r="CL51" s="2270"/>
      <c r="CM51" s="2270"/>
      <c r="CN51" s="2270"/>
      <c r="CO51" s="1928" t="s">
        <v>40</v>
      </c>
      <c r="CP51" s="2276"/>
      <c r="CQ51" s="2412"/>
      <c r="CR51" s="2367"/>
      <c r="CS51" s="2367"/>
      <c r="CT51" s="2367"/>
      <c r="CU51" s="2367"/>
      <c r="CV51" s="2367"/>
      <c r="CW51" s="2367"/>
      <c r="CX51" s="2367"/>
      <c r="CY51" s="2367"/>
      <c r="CZ51" s="2367"/>
      <c r="DA51" s="2367"/>
      <c r="DB51" s="2367"/>
      <c r="DC51" s="2367"/>
      <c r="DD51" s="2368"/>
      <c r="DE51" s="2412"/>
      <c r="DF51" s="2367"/>
      <c r="DG51" s="2367"/>
      <c r="DH51" s="2367"/>
      <c r="DI51" s="2367"/>
      <c r="DJ51" s="2367"/>
      <c r="DK51" s="2367"/>
      <c r="DL51" s="2367"/>
      <c r="DM51" s="2367"/>
      <c r="DN51" s="2367"/>
      <c r="DO51" s="2367"/>
      <c r="DP51" s="2367"/>
      <c r="DQ51" s="2367"/>
      <c r="DR51" s="2367"/>
      <c r="DS51" s="2367"/>
      <c r="DT51" s="2367"/>
      <c r="DU51" s="2367"/>
      <c r="DV51" s="2367"/>
      <c r="DW51" s="2367"/>
      <c r="DX51" s="2368"/>
      <c r="DY51" s="2412"/>
      <c r="DZ51" s="2367"/>
      <c r="EA51" s="2367"/>
      <c r="EB51" s="2367"/>
      <c r="EC51" s="2367"/>
      <c r="ED51" s="2367"/>
      <c r="EE51" s="2367"/>
      <c r="EF51" s="2367"/>
      <c r="EG51" s="2367"/>
      <c r="EH51" s="2367"/>
      <c r="EI51" s="2367"/>
      <c r="EJ51" s="2367"/>
      <c r="EK51" s="2367"/>
      <c r="EL51" s="2368"/>
      <c r="EM51" s="2414">
        <f t="shared" ref="EM51:EM53" si="14">AP51+BQ51-CE51+DE51</f>
        <v>0</v>
      </c>
      <c r="EN51" s="2415"/>
      <c r="EO51" s="2415"/>
      <c r="EP51" s="2415"/>
      <c r="EQ51" s="2415"/>
      <c r="ER51" s="2415"/>
      <c r="ES51" s="2415"/>
      <c r="ET51" s="2415"/>
      <c r="EU51" s="2415"/>
      <c r="EV51" s="2415"/>
      <c r="EW51" s="2415"/>
      <c r="EX51" s="2415"/>
      <c r="EY51" s="2415"/>
      <c r="EZ51" s="2964">
        <f t="shared" ref="EZ51" si="15">BC51+CQ51+DY51</f>
        <v>0</v>
      </c>
      <c r="FA51" s="2961"/>
      <c r="FB51" s="2961"/>
      <c r="FC51" s="2961"/>
      <c r="FD51" s="2961"/>
      <c r="FE51" s="2961"/>
      <c r="FF51" s="2961"/>
      <c r="FG51" s="2961"/>
      <c r="FH51" s="2961"/>
      <c r="FI51" s="2961"/>
      <c r="FJ51" s="2961"/>
      <c r="FK51" s="2961"/>
      <c r="FL51" s="2961"/>
      <c r="FM51" s="2961"/>
      <c r="FN51" s="2961"/>
      <c r="FO51" s="3009"/>
      <c r="FQ51" s="583"/>
    </row>
    <row r="52" spans="1:173" ht="18" customHeight="1">
      <c r="B52" s="157"/>
      <c r="C52" s="2294" t="s">
        <v>23</v>
      </c>
      <c r="D52" s="2294"/>
      <c r="E52" s="2294"/>
      <c r="F52" s="2294"/>
      <c r="G52" s="2294"/>
      <c r="H52" s="2294"/>
      <c r="I52" s="2294"/>
      <c r="J52" s="2294"/>
      <c r="K52" s="2294"/>
      <c r="L52" s="2294"/>
      <c r="M52" s="2294"/>
      <c r="N52" s="2294"/>
      <c r="O52" s="2294"/>
      <c r="P52" s="2294"/>
      <c r="Q52" s="2294"/>
      <c r="R52" s="2294"/>
      <c r="S52" s="2294"/>
      <c r="T52" s="2294"/>
      <c r="U52" s="2294"/>
      <c r="V52" s="2294"/>
      <c r="W52" s="2295"/>
      <c r="X52" s="2354">
        <v>53034</v>
      </c>
      <c r="Y52" s="2355"/>
      <c r="Z52" s="2355"/>
      <c r="AA52" s="2355"/>
      <c r="AB52" s="2356"/>
      <c r="AC52" s="2282" t="s">
        <v>37</v>
      </c>
      <c r="AD52" s="2283"/>
      <c r="AE52" s="2283"/>
      <c r="AF52" s="2283"/>
      <c r="AG52" s="2283"/>
      <c r="AH52" s="2283"/>
      <c r="AI52" s="2284" t="s">
        <v>1350</v>
      </c>
      <c r="AJ52" s="2284"/>
      <c r="AK52" s="2284"/>
      <c r="AL52" s="2279" t="s">
        <v>433</v>
      </c>
      <c r="AM52" s="2279"/>
      <c r="AN52" s="2279"/>
      <c r="AO52" s="2386"/>
      <c r="AP52" s="2418">
        <f>EM53</f>
        <v>248635</v>
      </c>
      <c r="AQ52" s="2415"/>
      <c r="AR52" s="2415"/>
      <c r="AS52" s="2415"/>
      <c r="AT52" s="2415"/>
      <c r="AU52" s="2415"/>
      <c r="AV52" s="2415"/>
      <c r="AW52" s="2415"/>
      <c r="AX52" s="2415"/>
      <c r="AY52" s="2415"/>
      <c r="AZ52" s="2415"/>
      <c r="BA52" s="2415"/>
      <c r="BB52" s="2417"/>
      <c r="BC52" s="2414">
        <f>EZ53</f>
        <v>-20923</v>
      </c>
      <c r="BD52" s="2415"/>
      <c r="BE52" s="2415"/>
      <c r="BF52" s="2415"/>
      <c r="BG52" s="2415"/>
      <c r="BH52" s="2415"/>
      <c r="BI52" s="2415"/>
      <c r="BJ52" s="2415"/>
      <c r="BK52" s="2415"/>
      <c r="BL52" s="2415"/>
      <c r="BM52" s="2415"/>
      <c r="BN52" s="2415"/>
      <c r="BO52" s="2415"/>
      <c r="BP52" s="2417"/>
      <c r="BQ52" s="2412">
        <v>0</v>
      </c>
      <c r="BR52" s="2367"/>
      <c r="BS52" s="2367"/>
      <c r="BT52" s="2367"/>
      <c r="BU52" s="2367"/>
      <c r="BV52" s="2367"/>
      <c r="BW52" s="2367"/>
      <c r="BX52" s="2367"/>
      <c r="BY52" s="2367"/>
      <c r="BZ52" s="2367"/>
      <c r="CA52" s="2367"/>
      <c r="CB52" s="2368"/>
      <c r="CC52" s="2268" t="s">
        <v>39</v>
      </c>
      <c r="CD52" s="2269"/>
      <c r="CE52" s="2270">
        <v>0</v>
      </c>
      <c r="CF52" s="2270"/>
      <c r="CG52" s="2270"/>
      <c r="CH52" s="2270"/>
      <c r="CI52" s="2270"/>
      <c r="CJ52" s="2270"/>
      <c r="CK52" s="2270"/>
      <c r="CL52" s="2270"/>
      <c r="CM52" s="2270"/>
      <c r="CN52" s="2270"/>
      <c r="CO52" s="1928" t="s">
        <v>40</v>
      </c>
      <c r="CP52" s="2276"/>
      <c r="CQ52" s="2412">
        <v>0</v>
      </c>
      <c r="CR52" s="2367"/>
      <c r="CS52" s="2367"/>
      <c r="CT52" s="2367"/>
      <c r="CU52" s="2367"/>
      <c r="CV52" s="2367"/>
      <c r="CW52" s="2367"/>
      <c r="CX52" s="2367"/>
      <c r="CY52" s="2367"/>
      <c r="CZ52" s="2367"/>
      <c r="DA52" s="2367"/>
      <c r="DB52" s="2367"/>
      <c r="DC52" s="2367"/>
      <c r="DD52" s="2368"/>
      <c r="DE52" s="2412">
        <v>0</v>
      </c>
      <c r="DF52" s="2367"/>
      <c r="DG52" s="2367"/>
      <c r="DH52" s="2367"/>
      <c r="DI52" s="2367"/>
      <c r="DJ52" s="2367"/>
      <c r="DK52" s="2367"/>
      <c r="DL52" s="2367"/>
      <c r="DM52" s="2367"/>
      <c r="DN52" s="2367"/>
      <c r="DO52" s="2367"/>
      <c r="DP52" s="2367"/>
      <c r="DQ52" s="2367"/>
      <c r="DR52" s="2367"/>
      <c r="DS52" s="2367"/>
      <c r="DT52" s="2367"/>
      <c r="DU52" s="2367"/>
      <c r="DV52" s="2367"/>
      <c r="DW52" s="2367"/>
      <c r="DX52" s="2368"/>
      <c r="DY52" s="2412">
        <v>-63724</v>
      </c>
      <c r="DZ52" s="2367"/>
      <c r="EA52" s="2367"/>
      <c r="EB52" s="2367"/>
      <c r="EC52" s="2367"/>
      <c r="ED52" s="2367"/>
      <c r="EE52" s="2367"/>
      <c r="EF52" s="2367"/>
      <c r="EG52" s="2367"/>
      <c r="EH52" s="2367"/>
      <c r="EI52" s="2367"/>
      <c r="EJ52" s="2367"/>
      <c r="EK52" s="2367"/>
      <c r="EL52" s="2368"/>
      <c r="EM52" s="2414">
        <f t="shared" si="14"/>
        <v>248635</v>
      </c>
      <c r="EN52" s="2415"/>
      <c r="EO52" s="2415"/>
      <c r="EP52" s="2415"/>
      <c r="EQ52" s="2415"/>
      <c r="ER52" s="2415"/>
      <c r="ES52" s="2415"/>
      <c r="ET52" s="2415"/>
      <c r="EU52" s="2415"/>
      <c r="EV52" s="2415"/>
      <c r="EW52" s="2415"/>
      <c r="EX52" s="2415"/>
      <c r="EY52" s="2415"/>
      <c r="EZ52" s="2414">
        <f>'5.4.2.'!AX22</f>
        <v>-84647</v>
      </c>
      <c r="FA52" s="2415"/>
      <c r="FB52" s="2415"/>
      <c r="FC52" s="2415"/>
      <c r="FD52" s="2415"/>
      <c r="FE52" s="2415"/>
      <c r="FF52" s="2415"/>
      <c r="FG52" s="2415"/>
      <c r="FH52" s="2415"/>
      <c r="FI52" s="2415"/>
      <c r="FJ52" s="2415"/>
      <c r="FK52" s="2415"/>
      <c r="FL52" s="2415"/>
      <c r="FM52" s="2415"/>
      <c r="FN52" s="2415"/>
      <c r="FO52" s="2416"/>
    </row>
    <row r="53" spans="1:173" s="205" customFormat="1" ht="18" customHeight="1">
      <c r="A53" s="700"/>
      <c r="B53" s="232"/>
      <c r="C53" s="2298"/>
      <c r="D53" s="2298"/>
      <c r="E53" s="2298"/>
      <c r="F53" s="2298"/>
      <c r="G53" s="2298"/>
      <c r="H53" s="2298"/>
      <c r="I53" s="2298"/>
      <c r="J53" s="2298"/>
      <c r="K53" s="2298"/>
      <c r="L53" s="2298"/>
      <c r="M53" s="2298"/>
      <c r="N53" s="2298"/>
      <c r="O53" s="2298"/>
      <c r="P53" s="2298"/>
      <c r="Q53" s="2298"/>
      <c r="R53" s="2298"/>
      <c r="S53" s="2298"/>
      <c r="T53" s="2298"/>
      <c r="U53" s="2298"/>
      <c r="V53" s="2298"/>
      <c r="W53" s="2299"/>
      <c r="X53" s="2354">
        <v>53134</v>
      </c>
      <c r="Y53" s="2355"/>
      <c r="Z53" s="2355"/>
      <c r="AA53" s="2355"/>
      <c r="AB53" s="2356"/>
      <c r="AC53" s="2282" t="s">
        <v>37</v>
      </c>
      <c r="AD53" s="2283"/>
      <c r="AE53" s="2283"/>
      <c r="AF53" s="2283"/>
      <c r="AG53" s="2283"/>
      <c r="AH53" s="2283"/>
      <c r="AI53" s="2284" t="s">
        <v>1351</v>
      </c>
      <c r="AJ53" s="2284"/>
      <c r="AK53" s="2284"/>
      <c r="AL53" s="2279" t="s">
        <v>434</v>
      </c>
      <c r="AM53" s="2279"/>
      <c r="AN53" s="2279"/>
      <c r="AO53" s="2386"/>
      <c r="AP53" s="2366">
        <v>248635</v>
      </c>
      <c r="AQ53" s="2367"/>
      <c r="AR53" s="2367"/>
      <c r="AS53" s="2367"/>
      <c r="AT53" s="2367"/>
      <c r="AU53" s="2367"/>
      <c r="AV53" s="2367"/>
      <c r="AW53" s="2367"/>
      <c r="AX53" s="2367"/>
      <c r="AY53" s="2367"/>
      <c r="AZ53" s="2367"/>
      <c r="BA53" s="2367"/>
      <c r="BB53" s="2368"/>
      <c r="BC53" s="2412">
        <v>-120373</v>
      </c>
      <c r="BD53" s="2367"/>
      <c r="BE53" s="2367"/>
      <c r="BF53" s="2367"/>
      <c r="BG53" s="2367"/>
      <c r="BH53" s="2367"/>
      <c r="BI53" s="2367"/>
      <c r="BJ53" s="2367"/>
      <c r="BK53" s="2367"/>
      <c r="BL53" s="2367"/>
      <c r="BM53" s="2367"/>
      <c r="BN53" s="2367"/>
      <c r="BO53" s="2367"/>
      <c r="BP53" s="2368"/>
      <c r="BQ53" s="2412">
        <v>0</v>
      </c>
      <c r="BR53" s="2367"/>
      <c r="BS53" s="2367"/>
      <c r="BT53" s="2367"/>
      <c r="BU53" s="2367"/>
      <c r="BV53" s="2367"/>
      <c r="BW53" s="2367"/>
      <c r="BX53" s="2367"/>
      <c r="BY53" s="2367"/>
      <c r="BZ53" s="2367"/>
      <c r="CA53" s="2367"/>
      <c r="CB53" s="2368"/>
      <c r="CC53" s="2268" t="s">
        <v>39</v>
      </c>
      <c r="CD53" s="2269"/>
      <c r="CE53" s="2270">
        <v>0</v>
      </c>
      <c r="CF53" s="2270"/>
      <c r="CG53" s="2270"/>
      <c r="CH53" s="2270"/>
      <c r="CI53" s="2270"/>
      <c r="CJ53" s="2270"/>
      <c r="CK53" s="2270"/>
      <c r="CL53" s="2270"/>
      <c r="CM53" s="2270"/>
      <c r="CN53" s="2270"/>
      <c r="CO53" s="1928" t="s">
        <v>40</v>
      </c>
      <c r="CP53" s="2276"/>
      <c r="CQ53" s="2412">
        <v>0</v>
      </c>
      <c r="CR53" s="2367"/>
      <c r="CS53" s="2367"/>
      <c r="CT53" s="2367"/>
      <c r="CU53" s="2367"/>
      <c r="CV53" s="2367"/>
      <c r="CW53" s="2367"/>
      <c r="CX53" s="2367"/>
      <c r="CY53" s="2367"/>
      <c r="CZ53" s="2367"/>
      <c r="DA53" s="2367"/>
      <c r="DB53" s="2367"/>
      <c r="DC53" s="2367"/>
      <c r="DD53" s="2368"/>
      <c r="DE53" s="2412">
        <v>0</v>
      </c>
      <c r="DF53" s="2367"/>
      <c r="DG53" s="2367"/>
      <c r="DH53" s="2367"/>
      <c r="DI53" s="2367"/>
      <c r="DJ53" s="2367"/>
      <c r="DK53" s="2367"/>
      <c r="DL53" s="2367"/>
      <c r="DM53" s="2367"/>
      <c r="DN53" s="2367"/>
      <c r="DO53" s="2367"/>
      <c r="DP53" s="2367"/>
      <c r="DQ53" s="2367"/>
      <c r="DR53" s="2367"/>
      <c r="DS53" s="2367"/>
      <c r="DT53" s="2367"/>
      <c r="DU53" s="2367"/>
      <c r="DV53" s="2367"/>
      <c r="DW53" s="2367"/>
      <c r="DX53" s="2368"/>
      <c r="DY53" s="2412">
        <v>99450</v>
      </c>
      <c r="DZ53" s="2367"/>
      <c r="EA53" s="2367"/>
      <c r="EB53" s="2367"/>
      <c r="EC53" s="2367"/>
      <c r="ED53" s="2367"/>
      <c r="EE53" s="2367"/>
      <c r="EF53" s="2367"/>
      <c r="EG53" s="2367"/>
      <c r="EH53" s="2367"/>
      <c r="EI53" s="2367"/>
      <c r="EJ53" s="2367"/>
      <c r="EK53" s="2367"/>
      <c r="EL53" s="2368"/>
      <c r="EM53" s="2414">
        <f t="shared" si="14"/>
        <v>248635</v>
      </c>
      <c r="EN53" s="2415"/>
      <c r="EO53" s="2415"/>
      <c r="EP53" s="2415"/>
      <c r="EQ53" s="2415"/>
      <c r="ER53" s="2415"/>
      <c r="ES53" s="2415"/>
      <c r="ET53" s="2415"/>
      <c r="EU53" s="2415"/>
      <c r="EV53" s="2415"/>
      <c r="EW53" s="2415"/>
      <c r="EX53" s="2415"/>
      <c r="EY53" s="2415"/>
      <c r="EZ53" s="2964">
        <f>BC53+CQ53+DY53</f>
        <v>-20923</v>
      </c>
      <c r="FA53" s="2961"/>
      <c r="FB53" s="2961"/>
      <c r="FC53" s="2961"/>
      <c r="FD53" s="2961"/>
      <c r="FE53" s="2961"/>
      <c r="FF53" s="2961"/>
      <c r="FG53" s="2961"/>
      <c r="FH53" s="2961"/>
      <c r="FI53" s="2961"/>
      <c r="FJ53" s="2961"/>
      <c r="FK53" s="2961"/>
      <c r="FL53" s="2961"/>
      <c r="FM53" s="2961"/>
      <c r="FN53" s="2961"/>
      <c r="FO53" s="3009"/>
      <c r="FQ53" s="154"/>
    </row>
    <row r="54" spans="1:173" ht="25.5" customHeight="1">
      <c r="B54" s="157"/>
      <c r="C54" s="2537" t="s">
        <v>1009</v>
      </c>
      <c r="D54" s="2537"/>
      <c r="E54" s="2537"/>
      <c r="F54" s="2537"/>
      <c r="G54" s="2537"/>
      <c r="H54" s="2537"/>
      <c r="I54" s="2537"/>
      <c r="J54" s="2537"/>
      <c r="K54" s="2537"/>
      <c r="L54" s="2537"/>
      <c r="M54" s="2537"/>
      <c r="N54" s="2537"/>
      <c r="O54" s="2537"/>
      <c r="P54" s="2537"/>
      <c r="Q54" s="2537"/>
      <c r="R54" s="2537"/>
      <c r="S54" s="2537"/>
      <c r="T54" s="2537"/>
      <c r="U54" s="2537"/>
      <c r="V54" s="2537"/>
      <c r="W54" s="2538"/>
      <c r="X54" s="2354">
        <v>5303</v>
      </c>
      <c r="Y54" s="2355"/>
      <c r="Z54" s="2355"/>
      <c r="AA54" s="2355"/>
      <c r="AB54" s="2356"/>
      <c r="AC54" s="2282" t="s">
        <v>37</v>
      </c>
      <c r="AD54" s="2283"/>
      <c r="AE54" s="2283"/>
      <c r="AF54" s="2283"/>
      <c r="AG54" s="2283"/>
      <c r="AH54" s="2283"/>
      <c r="AI54" s="2284" t="s">
        <v>1350</v>
      </c>
      <c r="AJ54" s="2284"/>
      <c r="AK54" s="2284"/>
      <c r="AL54" s="2279" t="s">
        <v>433</v>
      </c>
      <c r="AM54" s="2279"/>
      <c r="AN54" s="2279"/>
      <c r="AO54" s="2386"/>
      <c r="AP54" s="2366">
        <v>1119404</v>
      </c>
      <c r="AQ54" s="2367"/>
      <c r="AR54" s="2367"/>
      <c r="AS54" s="2367"/>
      <c r="AT54" s="2367"/>
      <c r="AU54" s="2367"/>
      <c r="AV54" s="2367"/>
      <c r="AW54" s="2367"/>
      <c r="AX54" s="2367"/>
      <c r="AY54" s="2367"/>
      <c r="AZ54" s="2367"/>
      <c r="BA54" s="2367"/>
      <c r="BB54" s="2368"/>
      <c r="BC54" s="2412">
        <v>0</v>
      </c>
      <c r="BD54" s="2367"/>
      <c r="BE54" s="2367"/>
      <c r="BF54" s="2367"/>
      <c r="BG54" s="2367"/>
      <c r="BH54" s="2367"/>
      <c r="BI54" s="2367"/>
      <c r="BJ54" s="2367"/>
      <c r="BK54" s="2367"/>
      <c r="BL54" s="2367"/>
      <c r="BM54" s="2367"/>
      <c r="BN54" s="2367"/>
      <c r="BO54" s="2367"/>
      <c r="BP54" s="2368"/>
      <c r="BQ54" s="2412">
        <v>100</v>
      </c>
      <c r="BR54" s="2367"/>
      <c r="BS54" s="2367"/>
      <c r="BT54" s="2367"/>
      <c r="BU54" s="2367"/>
      <c r="BV54" s="2367"/>
      <c r="BW54" s="2367"/>
      <c r="BX54" s="2367"/>
      <c r="BY54" s="2367"/>
      <c r="BZ54" s="2367"/>
      <c r="CA54" s="2367"/>
      <c r="CB54" s="2368"/>
      <c r="CC54" s="2268" t="s">
        <v>39</v>
      </c>
      <c r="CD54" s="2269"/>
      <c r="CE54" s="2270">
        <v>0</v>
      </c>
      <c r="CF54" s="2270"/>
      <c r="CG54" s="2270"/>
      <c r="CH54" s="2270"/>
      <c r="CI54" s="2270"/>
      <c r="CJ54" s="2270"/>
      <c r="CK54" s="2270"/>
      <c r="CL54" s="2270"/>
      <c r="CM54" s="2270"/>
      <c r="CN54" s="2270"/>
      <c r="CO54" s="1928" t="s">
        <v>40</v>
      </c>
      <c r="CP54" s="2276"/>
      <c r="CQ54" s="2412">
        <v>0</v>
      </c>
      <c r="CR54" s="2367"/>
      <c r="CS54" s="2367"/>
      <c r="CT54" s="2367"/>
      <c r="CU54" s="2367"/>
      <c r="CV54" s="2367"/>
      <c r="CW54" s="2367"/>
      <c r="CX54" s="2367"/>
      <c r="CY54" s="2367"/>
      <c r="CZ54" s="2367"/>
      <c r="DA54" s="2367"/>
      <c r="DB54" s="2367"/>
      <c r="DC54" s="2367"/>
      <c r="DD54" s="2368"/>
      <c r="DE54" s="2412">
        <v>0</v>
      </c>
      <c r="DF54" s="2367"/>
      <c r="DG54" s="2367"/>
      <c r="DH54" s="2367"/>
      <c r="DI54" s="2367"/>
      <c r="DJ54" s="2367"/>
      <c r="DK54" s="2367"/>
      <c r="DL54" s="2367"/>
      <c r="DM54" s="2367"/>
      <c r="DN54" s="2367"/>
      <c r="DO54" s="2367"/>
      <c r="DP54" s="2367"/>
      <c r="DQ54" s="2367"/>
      <c r="DR54" s="2367"/>
      <c r="DS54" s="2367"/>
      <c r="DT54" s="2367"/>
      <c r="DU54" s="2367"/>
      <c r="DV54" s="2367"/>
      <c r="DW54" s="2367"/>
      <c r="DX54" s="2368"/>
      <c r="DY54" s="2412"/>
      <c r="DZ54" s="2367"/>
      <c r="EA54" s="2367"/>
      <c r="EB54" s="2367"/>
      <c r="EC54" s="2367"/>
      <c r="ED54" s="2367"/>
      <c r="EE54" s="2367"/>
      <c r="EF54" s="2367"/>
      <c r="EG54" s="2367"/>
      <c r="EH54" s="2367"/>
      <c r="EI54" s="2367"/>
      <c r="EJ54" s="2367"/>
      <c r="EK54" s="2367"/>
      <c r="EL54" s="2368"/>
      <c r="EM54" s="2414">
        <f t="shared" ref="EM54:EM55" si="16">AP54+BQ54-CE54+DE54</f>
        <v>1119504</v>
      </c>
      <c r="EN54" s="2415"/>
      <c r="EO54" s="2415"/>
      <c r="EP54" s="2415"/>
      <c r="EQ54" s="2415"/>
      <c r="ER54" s="2415"/>
      <c r="ES54" s="2415"/>
      <c r="ET54" s="2415"/>
      <c r="EU54" s="2415"/>
      <c r="EV54" s="2415"/>
      <c r="EW54" s="2415"/>
      <c r="EX54" s="2415"/>
      <c r="EY54" s="2415"/>
      <c r="EZ54" s="2414">
        <f>BC54+CQ54+DY54</f>
        <v>0</v>
      </c>
      <c r="FA54" s="2415"/>
      <c r="FB54" s="2415"/>
      <c r="FC54" s="2415"/>
      <c r="FD54" s="2415"/>
      <c r="FE54" s="2415"/>
      <c r="FF54" s="2415"/>
      <c r="FG54" s="2415"/>
      <c r="FH54" s="2415"/>
      <c r="FI54" s="2415"/>
      <c r="FJ54" s="2415"/>
      <c r="FK54" s="2415"/>
      <c r="FL54" s="2415"/>
      <c r="FM54" s="2415"/>
      <c r="FN54" s="2415"/>
      <c r="FO54" s="2416"/>
    </row>
    <row r="55" spans="1:173" ht="25.5" customHeight="1" thickBot="1">
      <c r="B55" s="162"/>
      <c r="C55" s="3004"/>
      <c r="D55" s="3004"/>
      <c r="E55" s="3004"/>
      <c r="F55" s="3004"/>
      <c r="G55" s="3004"/>
      <c r="H55" s="3004"/>
      <c r="I55" s="3004"/>
      <c r="J55" s="3004"/>
      <c r="K55" s="3004"/>
      <c r="L55" s="3004"/>
      <c r="M55" s="3004"/>
      <c r="N55" s="3004"/>
      <c r="O55" s="3004"/>
      <c r="P55" s="3004"/>
      <c r="Q55" s="3004"/>
      <c r="R55" s="3004"/>
      <c r="S55" s="3004"/>
      <c r="T55" s="3004"/>
      <c r="U55" s="3004"/>
      <c r="V55" s="3004"/>
      <c r="W55" s="3005"/>
      <c r="X55" s="2395">
        <v>5313</v>
      </c>
      <c r="Y55" s="2396"/>
      <c r="Z55" s="2396"/>
      <c r="AA55" s="2396"/>
      <c r="AB55" s="2397"/>
      <c r="AC55" s="3006" t="s">
        <v>37</v>
      </c>
      <c r="AD55" s="3007"/>
      <c r="AE55" s="3007"/>
      <c r="AF55" s="3007"/>
      <c r="AG55" s="3007"/>
      <c r="AH55" s="3007"/>
      <c r="AI55" s="3008" t="s">
        <v>1351</v>
      </c>
      <c r="AJ55" s="3008"/>
      <c r="AK55" s="3008"/>
      <c r="AL55" s="2290" t="s">
        <v>434</v>
      </c>
      <c r="AM55" s="2290"/>
      <c r="AN55" s="2290"/>
      <c r="AO55" s="2400"/>
      <c r="AP55" s="2991">
        <v>17289</v>
      </c>
      <c r="AQ55" s="2992"/>
      <c r="AR55" s="2992"/>
      <c r="AS55" s="2992"/>
      <c r="AT55" s="2992"/>
      <c r="AU55" s="2992"/>
      <c r="AV55" s="2992"/>
      <c r="AW55" s="2992"/>
      <c r="AX55" s="2992"/>
      <c r="AY55" s="2992"/>
      <c r="AZ55" s="2992"/>
      <c r="BA55" s="2992"/>
      <c r="BB55" s="2993"/>
      <c r="BC55" s="2994">
        <v>0</v>
      </c>
      <c r="BD55" s="2992"/>
      <c r="BE55" s="2992"/>
      <c r="BF55" s="2992"/>
      <c r="BG55" s="2992"/>
      <c r="BH55" s="2992"/>
      <c r="BI55" s="2992"/>
      <c r="BJ55" s="2992"/>
      <c r="BK55" s="2992"/>
      <c r="BL55" s="2992"/>
      <c r="BM55" s="2992"/>
      <c r="BN55" s="2992"/>
      <c r="BO55" s="2992"/>
      <c r="BP55" s="2993"/>
      <c r="BQ55" s="2994">
        <v>1102115</v>
      </c>
      <c r="BR55" s="2992"/>
      <c r="BS55" s="2992"/>
      <c r="BT55" s="2992"/>
      <c r="BU55" s="2992"/>
      <c r="BV55" s="2992"/>
      <c r="BW55" s="2992"/>
      <c r="BX55" s="2992"/>
      <c r="BY55" s="2992"/>
      <c r="BZ55" s="2992"/>
      <c r="CA55" s="2992"/>
      <c r="CB55" s="2993"/>
      <c r="CC55" s="3002" t="s">
        <v>39</v>
      </c>
      <c r="CD55" s="3003"/>
      <c r="CE55" s="2998">
        <v>0</v>
      </c>
      <c r="CF55" s="2998"/>
      <c r="CG55" s="2998"/>
      <c r="CH55" s="2998"/>
      <c r="CI55" s="2998"/>
      <c r="CJ55" s="2998"/>
      <c r="CK55" s="2998"/>
      <c r="CL55" s="2998"/>
      <c r="CM55" s="2998"/>
      <c r="CN55" s="2998"/>
      <c r="CO55" s="2999" t="s">
        <v>40</v>
      </c>
      <c r="CP55" s="3000"/>
      <c r="CQ55" s="2994">
        <v>0</v>
      </c>
      <c r="CR55" s="2992"/>
      <c r="CS55" s="2992"/>
      <c r="CT55" s="2992"/>
      <c r="CU55" s="2992"/>
      <c r="CV55" s="2992"/>
      <c r="CW55" s="2992"/>
      <c r="CX55" s="2992"/>
      <c r="CY55" s="2992"/>
      <c r="CZ55" s="2992"/>
      <c r="DA55" s="2992"/>
      <c r="DB55" s="2992"/>
      <c r="DC55" s="2992"/>
      <c r="DD55" s="2993"/>
      <c r="DE55" s="2994">
        <v>0</v>
      </c>
      <c r="DF55" s="2992"/>
      <c r="DG55" s="2992"/>
      <c r="DH55" s="2992"/>
      <c r="DI55" s="2992"/>
      <c r="DJ55" s="2992"/>
      <c r="DK55" s="2992"/>
      <c r="DL55" s="2992"/>
      <c r="DM55" s="2992"/>
      <c r="DN55" s="2992"/>
      <c r="DO55" s="2992"/>
      <c r="DP55" s="2992"/>
      <c r="DQ55" s="2992"/>
      <c r="DR55" s="2992"/>
      <c r="DS55" s="2992"/>
      <c r="DT55" s="2992"/>
      <c r="DU55" s="2992"/>
      <c r="DV55" s="2992"/>
      <c r="DW55" s="2992"/>
      <c r="DX55" s="2993"/>
      <c r="DY55" s="2994">
        <v>0</v>
      </c>
      <c r="DZ55" s="2992"/>
      <c r="EA55" s="2992"/>
      <c r="EB55" s="2992"/>
      <c r="EC55" s="2992"/>
      <c r="ED55" s="2992"/>
      <c r="EE55" s="2992"/>
      <c r="EF55" s="2992"/>
      <c r="EG55" s="2992"/>
      <c r="EH55" s="2992"/>
      <c r="EI55" s="2992"/>
      <c r="EJ55" s="2992"/>
      <c r="EK55" s="2992"/>
      <c r="EL55" s="2993"/>
      <c r="EM55" s="2404">
        <f t="shared" si="16"/>
        <v>1119404</v>
      </c>
      <c r="EN55" s="2405"/>
      <c r="EO55" s="2405"/>
      <c r="EP55" s="2405"/>
      <c r="EQ55" s="2405"/>
      <c r="ER55" s="2405"/>
      <c r="ES55" s="2405"/>
      <c r="ET55" s="2405"/>
      <c r="EU55" s="2405"/>
      <c r="EV55" s="2405"/>
      <c r="EW55" s="2405"/>
      <c r="EX55" s="2405"/>
      <c r="EY55" s="3001"/>
      <c r="EZ55" s="2995">
        <f t="shared" ref="EZ55" si="17">BC55+CQ55+DY55</f>
        <v>0</v>
      </c>
      <c r="FA55" s="2996"/>
      <c r="FB55" s="2996"/>
      <c r="FC55" s="2996"/>
      <c r="FD55" s="2996"/>
      <c r="FE55" s="2996"/>
      <c r="FF55" s="2996"/>
      <c r="FG55" s="2996"/>
      <c r="FH55" s="2996"/>
      <c r="FI55" s="2996"/>
      <c r="FJ55" s="2996"/>
      <c r="FK55" s="2996"/>
      <c r="FL55" s="2996"/>
      <c r="FM55" s="2996"/>
      <c r="FN55" s="2996"/>
      <c r="FO55" s="2997"/>
    </row>
    <row r="56" spans="1:173" ht="12" customHeight="1">
      <c r="A56" s="697" t="s">
        <v>1374</v>
      </c>
      <c r="B56" s="244"/>
    </row>
    <row r="57" spans="1:173" s="500" customFormat="1" ht="15.75" customHeight="1">
      <c r="A57" s="699"/>
      <c r="F57" s="1392" t="s">
        <v>431</v>
      </c>
      <c r="G57" s="1392"/>
      <c r="H57" s="1392"/>
      <c r="I57" s="1392"/>
      <c r="J57" s="1392"/>
      <c r="K57" s="1392"/>
      <c r="L57" s="1392"/>
      <c r="M57" s="1392"/>
      <c r="N57" s="1392"/>
      <c r="O57" s="1392"/>
      <c r="P57" s="1392"/>
      <c r="Q57" s="1392"/>
      <c r="R57" s="1392"/>
      <c r="S57" s="1392"/>
      <c r="T57" s="1392"/>
      <c r="U57" s="1392"/>
      <c r="V57" s="1392"/>
      <c r="W57" s="1392"/>
      <c r="X57" s="1392"/>
      <c r="Y57" s="1392"/>
      <c r="Z57" s="1392"/>
      <c r="AA57" s="1392"/>
      <c r="AB57" s="1392"/>
      <c r="AC57" s="1392"/>
      <c r="AD57" s="1392"/>
      <c r="AE57" s="1392"/>
      <c r="AF57" s="1392"/>
      <c r="AG57" s="1392"/>
      <c r="AH57" s="1392"/>
      <c r="AI57" s="1392"/>
      <c r="AJ57" s="1392"/>
      <c r="AK57" s="1392"/>
      <c r="AL57" s="1392"/>
      <c r="AM57" s="1392"/>
      <c r="AN57" s="1392"/>
      <c r="AO57" s="1392"/>
      <c r="AP57" s="1392"/>
      <c r="AQ57" s="1392"/>
      <c r="AR57" s="1392"/>
      <c r="AS57" s="1392"/>
      <c r="AT57" s="1392"/>
      <c r="AU57" s="1392"/>
      <c r="AV57" s="1392"/>
      <c r="AW57" s="1392"/>
      <c r="AX57" s="1392"/>
      <c r="AY57" s="1392"/>
      <c r="AZ57" s="1392"/>
      <c r="BA57" s="1392"/>
      <c r="BB57" s="1392"/>
      <c r="BC57" s="1392"/>
      <c r="BD57" s="1392"/>
      <c r="BE57" s="1392"/>
      <c r="BF57" s="1392"/>
      <c r="BG57" s="1392"/>
      <c r="BH57" s="1392"/>
      <c r="BI57" s="1392"/>
      <c r="BJ57" s="1392"/>
      <c r="BK57" s="1392"/>
      <c r="BL57" s="1392"/>
      <c r="BM57" s="1392"/>
      <c r="BN57" s="1392"/>
      <c r="BO57" s="1392"/>
      <c r="BP57" s="1392"/>
      <c r="BQ57" s="1392"/>
      <c r="BR57" s="1392"/>
      <c r="BS57" s="1392"/>
      <c r="BT57" s="1392"/>
      <c r="BU57" s="1392"/>
      <c r="BV57" s="1392"/>
      <c r="BW57" s="1392"/>
      <c r="BX57" s="1392"/>
      <c r="BY57" s="1392"/>
      <c r="BZ57" s="1392"/>
      <c r="CA57" s="1392"/>
      <c r="CB57" s="1392"/>
      <c r="CC57" s="1392"/>
      <c r="CD57" s="1392"/>
      <c r="CE57" s="1392"/>
      <c r="CF57" s="1392"/>
      <c r="CG57" s="1392"/>
      <c r="CH57" s="1392"/>
      <c r="CI57" s="1392"/>
      <c r="CJ57" s="1392"/>
      <c r="CK57" s="1392"/>
      <c r="CL57" s="1392"/>
      <c r="CM57" s="1392"/>
      <c r="CN57" s="1392"/>
      <c r="CO57" s="1392"/>
      <c r="CP57" s="1392"/>
      <c r="CQ57" s="1392"/>
      <c r="CR57" s="1392"/>
      <c r="CS57" s="1392"/>
      <c r="CT57" s="1392"/>
      <c r="CU57" s="1392"/>
      <c r="CV57" s="1392"/>
      <c r="CW57" s="1392"/>
      <c r="CX57" s="1392"/>
      <c r="CY57" s="1392"/>
      <c r="CZ57" s="1392"/>
      <c r="FH57" s="501"/>
      <c r="FQ57" s="154"/>
    </row>
    <row r="58" spans="1:173" s="110" customFormat="1" ht="12.75" customHeight="1">
      <c r="A58" s="701"/>
      <c r="F58" s="1392" t="s">
        <v>432</v>
      </c>
      <c r="G58" s="1392"/>
      <c r="H58" s="1392"/>
      <c r="I58" s="1392"/>
      <c r="J58" s="1392"/>
      <c r="K58" s="1392"/>
      <c r="L58" s="1392"/>
      <c r="M58" s="1392"/>
      <c r="N58" s="1392"/>
      <c r="O58" s="1392"/>
      <c r="P58" s="1392"/>
      <c r="Q58" s="1392"/>
      <c r="R58" s="1392"/>
      <c r="S58" s="1392"/>
      <c r="T58" s="1392"/>
      <c r="U58" s="1392"/>
      <c r="V58" s="1392"/>
      <c r="W58" s="1392"/>
      <c r="X58" s="1392"/>
      <c r="Y58" s="1392"/>
      <c r="Z58" s="1392"/>
      <c r="AA58" s="1392"/>
      <c r="AB58" s="1392"/>
      <c r="AC58" s="1392"/>
      <c r="AD58" s="1392"/>
      <c r="AE58" s="1392"/>
      <c r="AF58" s="1392"/>
      <c r="AG58" s="1392"/>
      <c r="AH58" s="1392"/>
      <c r="AI58" s="1392"/>
      <c r="AJ58" s="1392"/>
      <c r="AK58" s="1392"/>
      <c r="AL58" s="1392"/>
      <c r="AM58" s="1392"/>
      <c r="AN58" s="1392"/>
      <c r="AO58" s="1392"/>
      <c r="AP58" s="1392"/>
      <c r="AQ58" s="1392"/>
      <c r="AR58" s="1392"/>
      <c r="AS58" s="1392"/>
      <c r="AT58" s="1392"/>
      <c r="AU58" s="1392"/>
      <c r="AV58" s="1392"/>
      <c r="AW58" s="1392"/>
      <c r="AX58" s="1392"/>
      <c r="AY58" s="1392"/>
      <c r="AZ58" s="1392"/>
      <c r="BA58" s="1392"/>
      <c r="BB58" s="1392"/>
      <c r="BC58" s="1392"/>
      <c r="BD58" s="1392"/>
      <c r="BE58" s="1392"/>
      <c r="BF58" s="1392"/>
      <c r="BG58" s="1392"/>
      <c r="BH58" s="1392"/>
      <c r="BI58" s="1392"/>
      <c r="BJ58" s="1392"/>
      <c r="BK58" s="1392"/>
      <c r="BL58" s="1392"/>
      <c r="BM58" s="1392"/>
      <c r="BN58" s="1392"/>
      <c r="BO58" s="1392"/>
      <c r="BP58" s="1392"/>
      <c r="BQ58" s="1392"/>
      <c r="BR58" s="1392"/>
      <c r="BS58" s="1392"/>
      <c r="BT58" s="1392"/>
      <c r="BU58" s="1392"/>
      <c r="BV58" s="1392"/>
      <c r="BW58" s="1392"/>
      <c r="BX58" s="1392"/>
      <c r="BY58" s="1392"/>
      <c r="BZ58" s="1392"/>
      <c r="CA58" s="1392"/>
      <c r="CB58" s="1392"/>
      <c r="CC58" s="1392"/>
      <c r="CD58" s="1392"/>
      <c r="CE58" s="1392"/>
      <c r="CF58" s="1392"/>
      <c r="CG58" s="1392"/>
      <c r="CH58" s="1392"/>
      <c r="CI58" s="1392"/>
      <c r="CJ58" s="1392"/>
      <c r="CK58" s="1392"/>
      <c r="CL58" s="1392"/>
      <c r="CM58" s="1392"/>
      <c r="CN58" s="1392"/>
      <c r="CO58" s="1392"/>
      <c r="CP58" s="1392"/>
      <c r="CQ58" s="1392"/>
      <c r="CR58" s="1392"/>
      <c r="CS58" s="1392"/>
      <c r="CT58" s="1392"/>
      <c r="CU58" s="1392"/>
      <c r="CV58" s="1392"/>
      <c r="CW58" s="1392"/>
      <c r="CX58" s="1392"/>
      <c r="CY58" s="1392"/>
      <c r="CZ58" s="1392"/>
      <c r="FQ58" s="154"/>
    </row>
    <row r="59" spans="1:173" s="583" customFormat="1" ht="12.75" customHeight="1">
      <c r="A59" s="554"/>
      <c r="FQ59" s="154"/>
    </row>
    <row r="62" spans="1:173" s="583" customFormat="1" ht="12.75" customHeight="1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>
      <c r="B63" s="2989" t="s">
        <v>115</v>
      </c>
      <c r="C63" s="2989"/>
      <c r="D63" s="2989"/>
      <c r="E63" s="2989"/>
      <c r="F63" s="2989"/>
      <c r="G63" s="2989"/>
      <c r="H63" s="2989"/>
      <c r="I63" s="2989"/>
      <c r="J63" s="2989"/>
      <c r="K63" s="2989"/>
      <c r="L63" s="2989"/>
      <c r="M63" s="2989"/>
      <c r="N63" s="2989"/>
      <c r="O63" s="2989"/>
      <c r="P63" s="2989"/>
      <c r="Q63" s="2989"/>
      <c r="R63" s="2989"/>
      <c r="S63" s="2989"/>
      <c r="T63" s="2989"/>
      <c r="U63" s="2989"/>
      <c r="V63" s="2989"/>
      <c r="W63" s="2989"/>
      <c r="X63" s="2989"/>
      <c r="Y63" s="2989"/>
      <c r="Z63" s="2989"/>
      <c r="AA63" s="2989"/>
      <c r="AB63" s="2990"/>
      <c r="AC63" s="240"/>
      <c r="AD63" s="505"/>
      <c r="AE63" s="505"/>
      <c r="AF63" s="505"/>
      <c r="AG63" s="505"/>
      <c r="AH63" s="504" t="s">
        <v>37</v>
      </c>
      <c r="AI63" s="2439" t="str">
        <f>AI10</f>
        <v>11</v>
      </c>
      <c r="AJ63" s="2439"/>
      <c r="AK63" s="2439"/>
      <c r="AL63" s="506" t="s">
        <v>38</v>
      </c>
      <c r="AM63" s="506"/>
      <c r="AN63" s="1095" t="s">
        <v>435</v>
      </c>
      <c r="AO63" s="1099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77">
        <f>SUM(BC12,BC20,BC22,BC28,BC30,BC32)</f>
        <v>-20923</v>
      </c>
      <c r="BD63" s="2277"/>
      <c r="BE63" s="2277"/>
      <c r="BF63" s="2277"/>
      <c r="BG63" s="2277"/>
      <c r="BH63" s="2277"/>
      <c r="BI63" s="2277"/>
      <c r="BJ63" s="2277"/>
      <c r="BK63" s="2277"/>
      <c r="BL63" s="2277"/>
      <c r="BM63" s="2277"/>
      <c r="BN63" s="2277"/>
      <c r="BO63" s="2277"/>
      <c r="EW63" s="226"/>
      <c r="EX63" s="226"/>
      <c r="EY63" s="226"/>
      <c r="EZ63" s="2414">
        <f>SUM(EZ12,EZ20,EZ22,EZ28,EZ30,EZ32)</f>
        <v>-84647</v>
      </c>
      <c r="FA63" s="2415"/>
      <c r="FB63" s="2415"/>
      <c r="FC63" s="2415"/>
      <c r="FD63" s="2415"/>
      <c r="FE63" s="2415"/>
      <c r="FF63" s="2415"/>
      <c r="FG63" s="2415"/>
      <c r="FH63" s="2415"/>
      <c r="FI63" s="2415"/>
      <c r="FJ63" s="2415"/>
      <c r="FK63" s="2415"/>
      <c r="FL63" s="2415"/>
      <c r="FM63" s="2415"/>
      <c r="FN63" s="2415"/>
      <c r="FO63" s="2415"/>
      <c r="FP63" s="2417"/>
    </row>
    <row r="64" spans="1:173" ht="43.5" customHeight="1">
      <c r="B64" s="2989" t="s">
        <v>1010</v>
      </c>
      <c r="C64" s="2989"/>
      <c r="D64" s="2989"/>
      <c r="E64" s="2989"/>
      <c r="F64" s="2989"/>
      <c r="G64" s="2989"/>
      <c r="H64" s="2989"/>
      <c r="I64" s="2989"/>
      <c r="J64" s="2989"/>
      <c r="K64" s="2989"/>
      <c r="L64" s="2989"/>
      <c r="M64" s="2989"/>
      <c r="N64" s="2989"/>
      <c r="O64" s="2989"/>
      <c r="P64" s="2989"/>
      <c r="Q64" s="2989"/>
      <c r="R64" s="2989"/>
      <c r="S64" s="2989"/>
      <c r="T64" s="2989"/>
      <c r="U64" s="2989"/>
      <c r="V64" s="2989"/>
      <c r="W64" s="2989"/>
      <c r="X64" s="2989"/>
      <c r="Y64" s="2989"/>
      <c r="Z64" s="2989"/>
      <c r="AA64" s="2989"/>
      <c r="AB64" s="2990"/>
      <c r="AC64" s="240"/>
      <c r="AD64" s="505"/>
      <c r="AE64" s="505"/>
      <c r="AF64" s="505"/>
      <c r="AG64" s="505"/>
      <c r="AH64" s="504" t="s">
        <v>37</v>
      </c>
      <c r="AI64" s="2439" t="str">
        <f>AI34</f>
        <v>11</v>
      </c>
      <c r="AJ64" s="2439"/>
      <c r="AK64" s="2439"/>
      <c r="AL64" s="506" t="s">
        <v>38</v>
      </c>
      <c r="AM64" s="506"/>
      <c r="AN64" s="1095" t="s">
        <v>435</v>
      </c>
      <c r="AO64" s="1099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77">
        <f>SUM(BC36,BC44,BC46,BC52)</f>
        <v>-20923</v>
      </c>
      <c r="BD64" s="2277"/>
      <c r="BE64" s="2277"/>
      <c r="BF64" s="2277"/>
      <c r="BG64" s="2277"/>
      <c r="BH64" s="2277"/>
      <c r="BI64" s="2277"/>
      <c r="BJ64" s="2277"/>
      <c r="BK64" s="2277"/>
      <c r="BL64" s="2277"/>
      <c r="BM64" s="2277"/>
      <c r="BN64" s="2277"/>
      <c r="BO64" s="2277"/>
      <c r="EW64" s="226"/>
      <c r="EX64" s="226"/>
      <c r="EY64" s="226"/>
      <c r="EZ64" s="2414">
        <f>SUM(EZ36,EZ44,EZ46,EZ52)</f>
        <v>-84647</v>
      </c>
      <c r="FA64" s="2415"/>
      <c r="FB64" s="2415"/>
      <c r="FC64" s="2415"/>
      <c r="FD64" s="2415"/>
      <c r="FE64" s="2415"/>
      <c r="FF64" s="2415"/>
      <c r="FG64" s="2415"/>
      <c r="FH64" s="2415"/>
      <c r="FI64" s="2415"/>
      <c r="FJ64" s="2415"/>
      <c r="FK64" s="2415"/>
      <c r="FL64" s="2415"/>
      <c r="FM64" s="2415"/>
      <c r="FN64" s="2415"/>
      <c r="FO64" s="2415"/>
      <c r="FP64" s="2417"/>
    </row>
  </sheetData>
  <sheetProtection password="CF7A" sheet="1" objects="1" scenarios="1" formatCells="0" formatColumns="0" autoFilter="0"/>
  <mergeCells count="679"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>
      <c r="B2" s="2317" t="s">
        <v>108</v>
      </c>
      <c r="C2" s="2317"/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  <c r="P2" s="2317"/>
      <c r="Q2" s="2317"/>
      <c r="R2" s="2317"/>
      <c r="S2" s="2317"/>
      <c r="T2" s="2317"/>
      <c r="U2" s="2317"/>
      <c r="V2" s="2317"/>
      <c r="W2" s="2317"/>
      <c r="X2" s="2317"/>
      <c r="Y2" s="2317"/>
      <c r="Z2" s="2317"/>
      <c r="AA2" s="2317"/>
      <c r="AB2" s="2317"/>
      <c r="AC2" s="2317"/>
      <c r="AD2" s="2317"/>
      <c r="AE2" s="2317"/>
      <c r="AF2" s="2317"/>
      <c r="AG2" s="2317"/>
      <c r="AH2" s="2317"/>
      <c r="AI2" s="2317"/>
      <c r="AJ2" s="2317"/>
      <c r="AK2" s="2317"/>
      <c r="AL2" s="2317"/>
      <c r="AM2" s="2317"/>
      <c r="AN2" s="2317"/>
      <c r="AO2" s="2317"/>
      <c r="AP2" s="2317"/>
      <c r="AQ2" s="2317"/>
      <c r="AR2" s="2317"/>
      <c r="AS2" s="2317"/>
      <c r="AT2" s="2317"/>
      <c r="AU2" s="2317"/>
      <c r="AV2" s="2317"/>
      <c r="AW2" s="2317"/>
      <c r="AX2" s="2317"/>
      <c r="AY2" s="2317"/>
      <c r="AZ2" s="2317"/>
      <c r="BA2" s="2317"/>
      <c r="BB2" s="2317"/>
      <c r="BC2" s="2317"/>
      <c r="BD2" s="2317"/>
      <c r="BE2" s="2317"/>
      <c r="BF2" s="2317"/>
      <c r="BG2" s="2317"/>
      <c r="BH2" s="2317"/>
      <c r="BI2" s="2317"/>
      <c r="BJ2" s="2317"/>
      <c r="BK2" s="2317"/>
      <c r="BL2" s="2317"/>
      <c r="BM2" s="2317"/>
      <c r="BN2" s="2317"/>
      <c r="BO2" s="2317"/>
      <c r="BP2" s="2317"/>
      <c r="BQ2" s="2317"/>
      <c r="BR2" s="2317"/>
      <c r="BS2" s="2317"/>
      <c r="BT2" s="2317"/>
      <c r="BU2" s="2317"/>
      <c r="BV2" s="2317"/>
      <c r="BW2" s="2317"/>
      <c r="BX2" s="2317"/>
      <c r="BY2" s="2317"/>
      <c r="BZ2" s="2317"/>
      <c r="CA2" s="2317"/>
      <c r="CB2" s="2317"/>
      <c r="CC2" s="2317"/>
      <c r="CD2" s="2317"/>
      <c r="CE2" s="2317"/>
      <c r="CF2" s="2317"/>
      <c r="CG2" s="2317"/>
      <c r="CH2" s="2317"/>
      <c r="CI2" s="2317"/>
      <c r="CJ2" s="2317"/>
      <c r="CK2" s="2317"/>
      <c r="CL2" s="2317"/>
      <c r="CM2" s="2317"/>
      <c r="CN2" s="2317"/>
      <c r="CO2" s="2317"/>
      <c r="CP2" s="2317"/>
      <c r="CQ2" s="2317"/>
      <c r="CR2" s="2317"/>
      <c r="CS2" s="2317"/>
      <c r="CT2" s="2317"/>
      <c r="CU2" s="2317"/>
      <c r="CV2" s="2317"/>
      <c r="CW2" s="2317"/>
      <c r="CX2" s="2317"/>
      <c r="CY2" s="2317"/>
      <c r="CZ2" s="2317"/>
      <c r="DA2" s="2317"/>
      <c r="DB2" s="2317"/>
      <c r="DC2" s="2317"/>
      <c r="DD2" s="2317"/>
      <c r="DE2" s="2317"/>
      <c r="DF2" s="2317"/>
      <c r="DG2" s="2317"/>
      <c r="DH2" s="2317"/>
      <c r="DI2" s="2317"/>
      <c r="DJ2" s="2317"/>
      <c r="DK2" s="2317"/>
      <c r="DL2" s="2317"/>
      <c r="DM2" s="2317"/>
      <c r="DN2" s="2317"/>
      <c r="DO2" s="2317"/>
      <c r="DP2" s="2317"/>
      <c r="DQ2" s="2317"/>
      <c r="DR2" s="2317"/>
      <c r="DS2" s="2317"/>
      <c r="DT2" s="2317"/>
      <c r="DU2" s="2317"/>
      <c r="DV2" s="2317"/>
      <c r="DW2" s="2317"/>
      <c r="DX2" s="2317"/>
      <c r="DY2" s="2317"/>
      <c r="DZ2" s="2317"/>
      <c r="EA2" s="2317"/>
      <c r="EB2" s="2317"/>
      <c r="EC2" s="2317"/>
      <c r="ED2" s="2317"/>
      <c r="EE2" s="2317"/>
      <c r="EF2" s="2317"/>
      <c r="EG2" s="2317"/>
      <c r="EH2" s="2317"/>
      <c r="EI2" s="2317"/>
      <c r="EJ2" s="2317"/>
      <c r="EK2" s="2317"/>
      <c r="EL2" s="2317"/>
      <c r="EM2" s="2317"/>
      <c r="EN2" s="2317"/>
      <c r="EO2" s="2317"/>
      <c r="EP2" s="2317"/>
      <c r="EQ2" s="2317"/>
      <c r="ER2" s="2317"/>
      <c r="ES2" s="2317"/>
      <c r="ET2" s="2317"/>
      <c r="EU2" s="2317"/>
      <c r="EV2" s="2317"/>
      <c r="EW2" s="2317"/>
      <c r="EX2" s="2317"/>
      <c r="EY2" s="2317"/>
      <c r="EZ2" s="2317"/>
      <c r="FA2" s="2317"/>
      <c r="FB2" s="2317"/>
      <c r="FC2" s="2317"/>
      <c r="FD2" s="2317"/>
      <c r="FE2" s="2317"/>
      <c r="FF2" s="2317"/>
      <c r="FG2" s="2317"/>
      <c r="FH2" s="2317"/>
      <c r="FI2" s="2317"/>
      <c r="FJ2" s="2317"/>
      <c r="FK2" s="2317"/>
      <c r="FL2" s="2317"/>
      <c r="FM2" s="2317"/>
      <c r="FN2" s="2317"/>
      <c r="FO2" s="2317"/>
    </row>
    <row r="3" spans="1:173" ht="15" customHeight="1"/>
    <row r="4" spans="1:173" ht="13.5" customHeight="1">
      <c r="B4" s="2317" t="s">
        <v>124</v>
      </c>
      <c r="C4" s="2317"/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  <c r="T4" s="2317"/>
      <c r="U4" s="2317"/>
      <c r="V4" s="2317"/>
      <c r="W4" s="2317"/>
      <c r="X4" s="2317"/>
      <c r="Y4" s="2317"/>
      <c r="Z4" s="2317"/>
      <c r="AA4" s="2317"/>
      <c r="AB4" s="2317"/>
      <c r="AC4" s="2317"/>
      <c r="AD4" s="2317"/>
      <c r="AE4" s="2317"/>
      <c r="AF4" s="2317"/>
      <c r="AG4" s="2317"/>
      <c r="AH4" s="2317"/>
      <c r="AI4" s="2317"/>
      <c r="AJ4" s="2317"/>
      <c r="AK4" s="2317"/>
      <c r="AL4" s="2317"/>
      <c r="AM4" s="2317"/>
      <c r="AN4" s="2317"/>
      <c r="AO4" s="2317"/>
      <c r="AP4" s="2317"/>
      <c r="AQ4" s="2317"/>
      <c r="AR4" s="2317"/>
      <c r="AS4" s="2317"/>
      <c r="AT4" s="2317"/>
      <c r="AU4" s="2317"/>
      <c r="AV4" s="2317"/>
      <c r="AW4" s="2317"/>
      <c r="AX4" s="2317"/>
      <c r="AY4" s="2317"/>
      <c r="AZ4" s="2317"/>
      <c r="BA4" s="2317"/>
      <c r="BB4" s="2317"/>
      <c r="BC4" s="2317"/>
      <c r="BD4" s="2317"/>
      <c r="BE4" s="2317"/>
      <c r="BF4" s="2317"/>
      <c r="BG4" s="2317"/>
      <c r="BH4" s="2317"/>
      <c r="BI4" s="2317"/>
      <c r="BJ4" s="2317"/>
      <c r="BK4" s="2317"/>
      <c r="BL4" s="2317"/>
      <c r="BM4" s="2317"/>
      <c r="BN4" s="2317"/>
      <c r="BO4" s="2317"/>
      <c r="BP4" s="2317"/>
      <c r="BQ4" s="2317"/>
      <c r="BR4" s="2317"/>
      <c r="BS4" s="2317"/>
      <c r="BT4" s="2317"/>
      <c r="BU4" s="2317"/>
      <c r="BV4" s="2317"/>
      <c r="BW4" s="2317"/>
      <c r="BX4" s="2317"/>
      <c r="BY4" s="2317"/>
      <c r="BZ4" s="2317"/>
      <c r="CA4" s="2317"/>
      <c r="CB4" s="2317"/>
      <c r="CC4" s="2317"/>
      <c r="CD4" s="2317"/>
      <c r="CE4" s="2317"/>
      <c r="CF4" s="2317"/>
      <c r="CG4" s="2317"/>
      <c r="CH4" s="2317"/>
      <c r="CI4" s="2317"/>
      <c r="CJ4" s="2317"/>
      <c r="CK4" s="2317"/>
      <c r="CL4" s="2317"/>
      <c r="CM4" s="2317"/>
      <c r="CN4" s="2317"/>
      <c r="CO4" s="2317"/>
      <c r="CP4" s="2317"/>
      <c r="CQ4" s="2317"/>
      <c r="CR4" s="2317"/>
      <c r="CS4" s="2317"/>
      <c r="CT4" s="2317"/>
      <c r="CU4" s="2317"/>
      <c r="CV4" s="2317"/>
      <c r="CW4" s="2317"/>
      <c r="CX4" s="2317"/>
      <c r="CY4" s="2317"/>
      <c r="CZ4" s="2317"/>
      <c r="DA4" s="2317"/>
      <c r="DB4" s="2317"/>
      <c r="DC4" s="2317"/>
      <c r="DD4" s="2317"/>
      <c r="DE4" s="2317"/>
      <c r="DF4" s="2317"/>
      <c r="DG4" s="2317"/>
      <c r="DH4" s="2317"/>
      <c r="DI4" s="2317"/>
      <c r="DJ4" s="2317"/>
      <c r="DK4" s="2317"/>
      <c r="DL4" s="2317"/>
      <c r="DM4" s="2317"/>
      <c r="DN4" s="2317"/>
      <c r="DO4" s="2317"/>
      <c r="DP4" s="2317"/>
      <c r="DQ4" s="2317"/>
      <c r="DR4" s="2317"/>
      <c r="DS4" s="2317"/>
      <c r="DT4" s="2317"/>
      <c r="DU4" s="2317"/>
      <c r="DV4" s="2317"/>
      <c r="DW4" s="2317"/>
      <c r="DX4" s="2317"/>
      <c r="DY4" s="2317"/>
      <c r="DZ4" s="2317"/>
      <c r="EA4" s="2317"/>
      <c r="EB4" s="2317"/>
      <c r="EC4" s="2317"/>
      <c r="ED4" s="2317"/>
      <c r="EE4" s="2317"/>
      <c r="EF4" s="2317"/>
      <c r="EG4" s="2317"/>
      <c r="EH4" s="2317"/>
      <c r="EI4" s="2317"/>
      <c r="EJ4" s="2317"/>
      <c r="EK4" s="2317"/>
      <c r="EL4" s="2317"/>
      <c r="EM4" s="2317"/>
      <c r="EN4" s="2317"/>
      <c r="EO4" s="2317"/>
      <c r="EP4" s="2317"/>
      <c r="EQ4" s="2317"/>
      <c r="ER4" s="2317"/>
      <c r="ES4" s="2317"/>
      <c r="ET4" s="2317"/>
      <c r="EU4" s="2317"/>
      <c r="EV4" s="2317"/>
      <c r="EW4" s="2317"/>
      <c r="EX4" s="2317"/>
      <c r="EY4" s="2317"/>
      <c r="EZ4" s="2317"/>
      <c r="FA4" s="2317"/>
      <c r="FB4" s="2317"/>
      <c r="FC4" s="2317"/>
      <c r="FD4" s="2317"/>
      <c r="FE4" s="2317"/>
      <c r="FF4" s="2317"/>
      <c r="FG4" s="2317"/>
      <c r="FH4" s="2317"/>
      <c r="FI4" s="2317"/>
      <c r="FJ4" s="2317"/>
      <c r="FK4" s="2317"/>
      <c r="FL4" s="2317"/>
      <c r="FM4" s="2317"/>
      <c r="FN4" s="2317"/>
      <c r="FO4" s="2317"/>
    </row>
    <row r="5" spans="1:173" ht="21" customHeight="1" thickBot="1"/>
    <row r="6" spans="1:173" ht="13.5" customHeight="1">
      <c r="B6" s="2318" t="s">
        <v>26</v>
      </c>
      <c r="C6" s="2319"/>
      <c r="D6" s="2319"/>
      <c r="E6" s="2319"/>
      <c r="F6" s="2319"/>
      <c r="G6" s="2319"/>
      <c r="H6" s="2319"/>
      <c r="I6" s="2319"/>
      <c r="J6" s="2319"/>
      <c r="K6" s="2319"/>
      <c r="L6" s="2319"/>
      <c r="M6" s="2319"/>
      <c r="N6" s="2319"/>
      <c r="O6" s="2319"/>
      <c r="P6" s="2319"/>
      <c r="Q6" s="2319"/>
      <c r="R6" s="2319"/>
      <c r="S6" s="2319"/>
      <c r="T6" s="2319"/>
      <c r="U6" s="2319"/>
      <c r="V6" s="2319"/>
      <c r="W6" s="2320"/>
      <c r="X6" s="2324" t="s">
        <v>10</v>
      </c>
      <c r="Y6" s="2319"/>
      <c r="Z6" s="2319"/>
      <c r="AA6" s="2319"/>
      <c r="AB6" s="2320"/>
      <c r="AC6" s="2324" t="s">
        <v>27</v>
      </c>
      <c r="AD6" s="2319"/>
      <c r="AE6" s="2319"/>
      <c r="AF6" s="2319"/>
      <c r="AG6" s="2319"/>
      <c r="AH6" s="2319"/>
      <c r="AI6" s="2319"/>
      <c r="AJ6" s="2319"/>
      <c r="AK6" s="2319"/>
      <c r="AL6" s="2319"/>
      <c r="AM6" s="2319"/>
      <c r="AN6" s="2319"/>
      <c r="AO6" s="2320"/>
      <c r="AP6" s="2326" t="s">
        <v>28</v>
      </c>
      <c r="AQ6" s="2327"/>
      <c r="AR6" s="2327"/>
      <c r="AS6" s="2327"/>
      <c r="AT6" s="2327"/>
      <c r="AU6" s="2327"/>
      <c r="AV6" s="2327"/>
      <c r="AW6" s="2327"/>
      <c r="AX6" s="2327"/>
      <c r="AY6" s="2327"/>
      <c r="AZ6" s="2327"/>
      <c r="BA6" s="2327"/>
      <c r="BB6" s="2327"/>
      <c r="BC6" s="2327"/>
      <c r="BD6" s="2327"/>
      <c r="BE6" s="2327"/>
      <c r="BF6" s="2327"/>
      <c r="BG6" s="2327"/>
      <c r="BH6" s="2327"/>
      <c r="BI6" s="2327"/>
      <c r="BJ6" s="2327"/>
      <c r="BK6" s="2327"/>
      <c r="BL6" s="2327"/>
      <c r="BM6" s="2327"/>
      <c r="BN6" s="2327"/>
      <c r="BO6" s="2327"/>
      <c r="BP6" s="2328"/>
      <c r="BQ6" s="2329" t="s">
        <v>3</v>
      </c>
      <c r="BR6" s="2330"/>
      <c r="BS6" s="2330"/>
      <c r="BT6" s="2330"/>
      <c r="BU6" s="2330"/>
      <c r="BV6" s="2330"/>
      <c r="BW6" s="2330"/>
      <c r="BX6" s="2330"/>
      <c r="BY6" s="2330"/>
      <c r="BZ6" s="2330"/>
      <c r="CA6" s="2330"/>
      <c r="CB6" s="2330"/>
      <c r="CC6" s="2330"/>
      <c r="CD6" s="2330"/>
      <c r="CE6" s="2330"/>
      <c r="CF6" s="2330"/>
      <c r="CG6" s="2330"/>
      <c r="CH6" s="2330"/>
      <c r="CI6" s="2330"/>
      <c r="CJ6" s="2330"/>
      <c r="CK6" s="2330"/>
      <c r="CL6" s="2330"/>
      <c r="CM6" s="2330"/>
      <c r="CN6" s="2330"/>
      <c r="CO6" s="2330"/>
      <c r="CP6" s="2330"/>
      <c r="CQ6" s="2330"/>
      <c r="CR6" s="2330"/>
      <c r="CS6" s="2330"/>
      <c r="CT6" s="2330"/>
      <c r="CU6" s="2330"/>
      <c r="CV6" s="2330"/>
      <c r="CW6" s="2330"/>
      <c r="CX6" s="2330"/>
      <c r="CY6" s="2330"/>
      <c r="CZ6" s="2330"/>
      <c r="DA6" s="2330"/>
      <c r="DB6" s="2330"/>
      <c r="DC6" s="2330"/>
      <c r="DD6" s="2330"/>
      <c r="DE6" s="2330"/>
      <c r="DF6" s="2330"/>
      <c r="DG6" s="2330"/>
      <c r="DH6" s="2330"/>
      <c r="DI6" s="2330"/>
      <c r="DJ6" s="2330"/>
      <c r="DK6" s="2330"/>
      <c r="DL6" s="2330"/>
      <c r="DM6" s="2330"/>
      <c r="DN6" s="2330"/>
      <c r="DO6" s="2330"/>
      <c r="DP6" s="2330"/>
      <c r="DQ6" s="2330"/>
      <c r="DR6" s="2330"/>
      <c r="DS6" s="2330"/>
      <c r="DT6" s="2330"/>
      <c r="DU6" s="2330"/>
      <c r="DV6" s="2330"/>
      <c r="DW6" s="2330"/>
      <c r="DX6" s="2330"/>
      <c r="DY6" s="2330"/>
      <c r="DZ6" s="2330"/>
      <c r="EA6" s="2330"/>
      <c r="EB6" s="2330"/>
      <c r="EC6" s="2330"/>
      <c r="ED6" s="2330"/>
      <c r="EE6" s="2330"/>
      <c r="EF6" s="2330"/>
      <c r="EG6" s="2330"/>
      <c r="EH6" s="2330"/>
      <c r="EI6" s="2330"/>
      <c r="EJ6" s="2330"/>
      <c r="EK6" s="2330"/>
      <c r="EL6" s="2331"/>
      <c r="EM6" s="2326" t="s">
        <v>29</v>
      </c>
      <c r="EN6" s="2327"/>
      <c r="EO6" s="2327"/>
      <c r="EP6" s="2327"/>
      <c r="EQ6" s="2327"/>
      <c r="ER6" s="2327"/>
      <c r="ES6" s="2327"/>
      <c r="ET6" s="2327"/>
      <c r="EU6" s="2327"/>
      <c r="EV6" s="2327"/>
      <c r="EW6" s="2327"/>
      <c r="EX6" s="2327"/>
      <c r="EY6" s="2327"/>
      <c r="EZ6" s="2327"/>
      <c r="FA6" s="2327"/>
      <c r="FB6" s="2327"/>
      <c r="FC6" s="2327"/>
      <c r="FD6" s="2327"/>
      <c r="FE6" s="2327"/>
      <c r="FF6" s="2327"/>
      <c r="FG6" s="2327"/>
      <c r="FH6" s="2327"/>
      <c r="FI6" s="2327"/>
      <c r="FJ6" s="2327"/>
      <c r="FK6" s="2327"/>
      <c r="FL6" s="2327"/>
      <c r="FM6" s="2327"/>
      <c r="FN6" s="2327"/>
      <c r="FO6" s="2332"/>
      <c r="FQ6" s="508" t="s">
        <v>1344</v>
      </c>
    </row>
    <row r="7" spans="1:173" ht="49.5" customHeight="1">
      <c r="B7" s="2321"/>
      <c r="C7" s="2322"/>
      <c r="D7" s="2322"/>
      <c r="E7" s="2322"/>
      <c r="F7" s="2322"/>
      <c r="G7" s="2322"/>
      <c r="H7" s="2322"/>
      <c r="I7" s="2322"/>
      <c r="J7" s="2322"/>
      <c r="K7" s="2322"/>
      <c r="L7" s="2322"/>
      <c r="M7" s="2322"/>
      <c r="N7" s="2322"/>
      <c r="O7" s="2322"/>
      <c r="P7" s="2322"/>
      <c r="Q7" s="2322"/>
      <c r="R7" s="2322"/>
      <c r="S7" s="2322"/>
      <c r="T7" s="2322"/>
      <c r="U7" s="2322"/>
      <c r="V7" s="2322"/>
      <c r="W7" s="2323"/>
      <c r="X7" s="2325"/>
      <c r="Y7" s="2322"/>
      <c r="Z7" s="2322"/>
      <c r="AA7" s="2322"/>
      <c r="AB7" s="2323"/>
      <c r="AC7" s="2325"/>
      <c r="AD7" s="2322"/>
      <c r="AE7" s="2322"/>
      <c r="AF7" s="2322"/>
      <c r="AG7" s="2322"/>
      <c r="AH7" s="2322"/>
      <c r="AI7" s="2322"/>
      <c r="AJ7" s="2322"/>
      <c r="AK7" s="2322"/>
      <c r="AL7" s="2322"/>
      <c r="AM7" s="2322"/>
      <c r="AN7" s="2322"/>
      <c r="AO7" s="2323"/>
      <c r="AP7" s="2333" t="s">
        <v>110</v>
      </c>
      <c r="AQ7" s="2334"/>
      <c r="AR7" s="2334"/>
      <c r="AS7" s="2334"/>
      <c r="AT7" s="2334"/>
      <c r="AU7" s="2334"/>
      <c r="AV7" s="2334"/>
      <c r="AW7" s="2334"/>
      <c r="AX7" s="2334"/>
      <c r="AY7" s="2334"/>
      <c r="AZ7" s="2334"/>
      <c r="BA7" s="2334"/>
      <c r="BB7" s="2335"/>
      <c r="BC7" s="2333" t="s">
        <v>111</v>
      </c>
      <c r="BD7" s="2334"/>
      <c r="BE7" s="2334"/>
      <c r="BF7" s="2334"/>
      <c r="BG7" s="2334"/>
      <c r="BH7" s="2334"/>
      <c r="BI7" s="2334"/>
      <c r="BJ7" s="2334"/>
      <c r="BK7" s="2334"/>
      <c r="BL7" s="2334"/>
      <c r="BM7" s="2334"/>
      <c r="BN7" s="2334"/>
      <c r="BO7" s="2334"/>
      <c r="BP7" s="2335"/>
      <c r="BQ7" s="2333" t="s">
        <v>32</v>
      </c>
      <c r="BR7" s="2334"/>
      <c r="BS7" s="2334"/>
      <c r="BT7" s="2334"/>
      <c r="BU7" s="2334"/>
      <c r="BV7" s="2334"/>
      <c r="BW7" s="2334"/>
      <c r="BX7" s="2334"/>
      <c r="BY7" s="2334"/>
      <c r="BZ7" s="2334"/>
      <c r="CA7" s="2334"/>
      <c r="CB7" s="2335"/>
      <c r="CC7" s="3064" t="s">
        <v>112</v>
      </c>
      <c r="CD7" s="3065"/>
      <c r="CE7" s="3065"/>
      <c r="CF7" s="3065"/>
      <c r="CG7" s="3065"/>
      <c r="CH7" s="3065"/>
      <c r="CI7" s="3065"/>
      <c r="CJ7" s="3065"/>
      <c r="CK7" s="3065"/>
      <c r="CL7" s="3065"/>
      <c r="CM7" s="3065"/>
      <c r="CN7" s="3065"/>
      <c r="CO7" s="3065"/>
      <c r="CP7" s="3065"/>
      <c r="CQ7" s="3065"/>
      <c r="CR7" s="3065"/>
      <c r="CS7" s="3065"/>
      <c r="CT7" s="3065"/>
      <c r="CU7" s="3065"/>
      <c r="CV7" s="3065"/>
      <c r="CW7" s="3065"/>
      <c r="CX7" s="3065"/>
      <c r="CY7" s="3065"/>
      <c r="CZ7" s="3065"/>
      <c r="DA7" s="3065"/>
      <c r="DB7" s="3065"/>
      <c r="DC7" s="3065"/>
      <c r="DD7" s="3066"/>
      <c r="DE7" s="2333" t="s">
        <v>113</v>
      </c>
      <c r="DF7" s="2334"/>
      <c r="DG7" s="2334"/>
      <c r="DH7" s="2334"/>
      <c r="DI7" s="2334"/>
      <c r="DJ7" s="2334"/>
      <c r="DK7" s="2334"/>
      <c r="DL7" s="2334"/>
      <c r="DM7" s="2334"/>
      <c r="DN7" s="2334"/>
      <c r="DO7" s="2334"/>
      <c r="DP7" s="2334"/>
      <c r="DQ7" s="2334"/>
      <c r="DR7" s="2334"/>
      <c r="DS7" s="2334"/>
      <c r="DT7" s="2334"/>
      <c r="DU7" s="2334"/>
      <c r="DV7" s="2334"/>
      <c r="DW7" s="2334"/>
      <c r="DX7" s="2335"/>
      <c r="DY7" s="2333" t="s">
        <v>114</v>
      </c>
      <c r="DZ7" s="2334"/>
      <c r="EA7" s="2334"/>
      <c r="EB7" s="2334"/>
      <c r="EC7" s="2334"/>
      <c r="ED7" s="2334"/>
      <c r="EE7" s="2334"/>
      <c r="EF7" s="2334"/>
      <c r="EG7" s="2334"/>
      <c r="EH7" s="2334"/>
      <c r="EI7" s="2334"/>
      <c r="EJ7" s="2334"/>
      <c r="EK7" s="2334"/>
      <c r="EL7" s="2335"/>
      <c r="EM7" s="2333" t="s">
        <v>110</v>
      </c>
      <c r="EN7" s="2334"/>
      <c r="EO7" s="2334"/>
      <c r="EP7" s="2334"/>
      <c r="EQ7" s="2334"/>
      <c r="ER7" s="2334"/>
      <c r="ES7" s="2334"/>
      <c r="ET7" s="2334"/>
      <c r="EU7" s="2334"/>
      <c r="EV7" s="2334"/>
      <c r="EW7" s="2334"/>
      <c r="EX7" s="2334"/>
      <c r="EY7" s="2335"/>
      <c r="EZ7" s="2333" t="s">
        <v>111</v>
      </c>
      <c r="FA7" s="2334"/>
      <c r="FB7" s="2334"/>
      <c r="FC7" s="2334"/>
      <c r="FD7" s="2334"/>
      <c r="FE7" s="2334"/>
      <c r="FF7" s="2334"/>
      <c r="FG7" s="2334"/>
      <c r="FH7" s="2334"/>
      <c r="FI7" s="2334"/>
      <c r="FJ7" s="2334"/>
      <c r="FK7" s="2334"/>
      <c r="FL7" s="2334"/>
      <c r="FM7" s="2334"/>
      <c r="FN7" s="2334"/>
      <c r="FO7" s="2339"/>
      <c r="FQ7" s="151" t="s">
        <v>29</v>
      </c>
    </row>
    <row r="8" spans="1:173" ht="39.75" customHeight="1" thickBot="1">
      <c r="B8" s="2425"/>
      <c r="C8" s="2426"/>
      <c r="D8" s="2426"/>
      <c r="E8" s="2426"/>
      <c r="F8" s="2426"/>
      <c r="G8" s="2426"/>
      <c r="H8" s="2426"/>
      <c r="I8" s="2426"/>
      <c r="J8" s="2426"/>
      <c r="K8" s="2426"/>
      <c r="L8" s="2426"/>
      <c r="M8" s="2426"/>
      <c r="N8" s="2426"/>
      <c r="O8" s="2426"/>
      <c r="P8" s="2426"/>
      <c r="Q8" s="2426"/>
      <c r="R8" s="2426"/>
      <c r="S8" s="2426"/>
      <c r="T8" s="2426"/>
      <c r="U8" s="2426"/>
      <c r="V8" s="2426"/>
      <c r="W8" s="2427"/>
      <c r="X8" s="2428"/>
      <c r="Y8" s="2426"/>
      <c r="Z8" s="2426"/>
      <c r="AA8" s="2426"/>
      <c r="AB8" s="2427"/>
      <c r="AC8" s="2428"/>
      <c r="AD8" s="2426"/>
      <c r="AE8" s="2426"/>
      <c r="AF8" s="2426"/>
      <c r="AG8" s="2426"/>
      <c r="AH8" s="2426"/>
      <c r="AI8" s="2426"/>
      <c r="AJ8" s="2426"/>
      <c r="AK8" s="2426"/>
      <c r="AL8" s="2426"/>
      <c r="AM8" s="2426"/>
      <c r="AN8" s="2426"/>
      <c r="AO8" s="2427"/>
      <c r="AP8" s="3060"/>
      <c r="AQ8" s="3061"/>
      <c r="AR8" s="3061"/>
      <c r="AS8" s="3061"/>
      <c r="AT8" s="3061"/>
      <c r="AU8" s="3061"/>
      <c r="AV8" s="3061"/>
      <c r="AW8" s="3061"/>
      <c r="AX8" s="3061"/>
      <c r="AY8" s="3061"/>
      <c r="AZ8" s="3061"/>
      <c r="BA8" s="3061"/>
      <c r="BB8" s="3062"/>
      <c r="BC8" s="3060"/>
      <c r="BD8" s="3061"/>
      <c r="BE8" s="3061"/>
      <c r="BF8" s="3061"/>
      <c r="BG8" s="3061"/>
      <c r="BH8" s="3061"/>
      <c r="BI8" s="3061"/>
      <c r="BJ8" s="3061"/>
      <c r="BK8" s="3061"/>
      <c r="BL8" s="3061"/>
      <c r="BM8" s="3061"/>
      <c r="BN8" s="3061"/>
      <c r="BO8" s="3061"/>
      <c r="BP8" s="3062"/>
      <c r="BQ8" s="3060"/>
      <c r="BR8" s="3061"/>
      <c r="BS8" s="3061"/>
      <c r="BT8" s="3061"/>
      <c r="BU8" s="3061"/>
      <c r="BV8" s="3061"/>
      <c r="BW8" s="3061"/>
      <c r="BX8" s="3061"/>
      <c r="BY8" s="3061"/>
      <c r="BZ8" s="3061"/>
      <c r="CA8" s="3061"/>
      <c r="CB8" s="3062"/>
      <c r="CC8" s="3067" t="s">
        <v>110</v>
      </c>
      <c r="CD8" s="3068"/>
      <c r="CE8" s="3068"/>
      <c r="CF8" s="3068"/>
      <c r="CG8" s="3068"/>
      <c r="CH8" s="3068"/>
      <c r="CI8" s="3068"/>
      <c r="CJ8" s="3068"/>
      <c r="CK8" s="3068"/>
      <c r="CL8" s="3068"/>
      <c r="CM8" s="3068"/>
      <c r="CN8" s="3068"/>
      <c r="CO8" s="3068"/>
      <c r="CP8" s="3069"/>
      <c r="CQ8" s="3067" t="s">
        <v>111</v>
      </c>
      <c r="CR8" s="3068"/>
      <c r="CS8" s="3068"/>
      <c r="CT8" s="3068"/>
      <c r="CU8" s="3068"/>
      <c r="CV8" s="3068"/>
      <c r="CW8" s="3068"/>
      <c r="CX8" s="3068"/>
      <c r="CY8" s="3068"/>
      <c r="CZ8" s="3068"/>
      <c r="DA8" s="3068"/>
      <c r="DB8" s="3068"/>
      <c r="DC8" s="3068"/>
      <c r="DD8" s="3069"/>
      <c r="DE8" s="3060"/>
      <c r="DF8" s="3061"/>
      <c r="DG8" s="3061"/>
      <c r="DH8" s="3061"/>
      <c r="DI8" s="3061"/>
      <c r="DJ8" s="3061"/>
      <c r="DK8" s="3061"/>
      <c r="DL8" s="3061"/>
      <c r="DM8" s="3061"/>
      <c r="DN8" s="3061"/>
      <c r="DO8" s="3061"/>
      <c r="DP8" s="3061"/>
      <c r="DQ8" s="3061"/>
      <c r="DR8" s="3061"/>
      <c r="DS8" s="3061"/>
      <c r="DT8" s="3061"/>
      <c r="DU8" s="3061"/>
      <c r="DV8" s="3061"/>
      <c r="DW8" s="3061"/>
      <c r="DX8" s="3062"/>
      <c r="DY8" s="3060"/>
      <c r="DZ8" s="3061"/>
      <c r="EA8" s="3061"/>
      <c r="EB8" s="3061"/>
      <c r="EC8" s="3061"/>
      <c r="ED8" s="3061"/>
      <c r="EE8" s="3061"/>
      <c r="EF8" s="3061"/>
      <c r="EG8" s="3061"/>
      <c r="EH8" s="3061"/>
      <c r="EI8" s="3061"/>
      <c r="EJ8" s="3061"/>
      <c r="EK8" s="3061"/>
      <c r="EL8" s="3062"/>
      <c r="EM8" s="3060"/>
      <c r="EN8" s="3061"/>
      <c r="EO8" s="3061"/>
      <c r="EP8" s="3061"/>
      <c r="EQ8" s="3061"/>
      <c r="ER8" s="3061"/>
      <c r="ES8" s="3061"/>
      <c r="ET8" s="3061"/>
      <c r="EU8" s="3061"/>
      <c r="EV8" s="3061"/>
      <c r="EW8" s="3061"/>
      <c r="EX8" s="3061"/>
      <c r="EY8" s="3062"/>
      <c r="EZ8" s="3060"/>
      <c r="FA8" s="3061"/>
      <c r="FB8" s="3061"/>
      <c r="FC8" s="3061"/>
      <c r="FD8" s="3061"/>
      <c r="FE8" s="3061"/>
      <c r="FF8" s="3061"/>
      <c r="FG8" s="3061"/>
      <c r="FH8" s="3061"/>
      <c r="FI8" s="3061"/>
      <c r="FJ8" s="3061"/>
      <c r="FK8" s="3061"/>
      <c r="FL8" s="3061"/>
      <c r="FM8" s="3061"/>
      <c r="FN8" s="3061"/>
      <c r="FO8" s="3063"/>
      <c r="FQ8" s="518" t="s">
        <v>30</v>
      </c>
    </row>
    <row r="9" spans="1:173" s="500" customFormat="1" ht="13.5" customHeight="1" thickBot="1">
      <c r="A9" s="699"/>
      <c r="B9" s="2604">
        <v>1</v>
      </c>
      <c r="C9" s="2460"/>
      <c r="D9" s="2460"/>
      <c r="E9" s="2460"/>
      <c r="F9" s="2460"/>
      <c r="G9" s="2460"/>
      <c r="H9" s="2460"/>
      <c r="I9" s="2460"/>
      <c r="J9" s="2460"/>
      <c r="K9" s="2460"/>
      <c r="L9" s="2460"/>
      <c r="M9" s="2460"/>
      <c r="N9" s="2460"/>
      <c r="O9" s="2460"/>
      <c r="P9" s="2460"/>
      <c r="Q9" s="2460"/>
      <c r="R9" s="2460"/>
      <c r="S9" s="2460"/>
      <c r="T9" s="2460"/>
      <c r="U9" s="2460"/>
      <c r="V9" s="2460"/>
      <c r="W9" s="2461"/>
      <c r="X9" s="2459">
        <v>2</v>
      </c>
      <c r="Y9" s="2460"/>
      <c r="Z9" s="2460"/>
      <c r="AA9" s="2460"/>
      <c r="AB9" s="2461"/>
      <c r="AC9" s="2459">
        <v>3</v>
      </c>
      <c r="AD9" s="2460"/>
      <c r="AE9" s="2460"/>
      <c r="AF9" s="2460"/>
      <c r="AG9" s="2460"/>
      <c r="AH9" s="2460"/>
      <c r="AI9" s="2460"/>
      <c r="AJ9" s="2460"/>
      <c r="AK9" s="2460"/>
      <c r="AL9" s="2460"/>
      <c r="AM9" s="2460"/>
      <c r="AN9" s="2460"/>
      <c r="AO9" s="2460"/>
      <c r="AP9" s="2460">
        <v>4</v>
      </c>
      <c r="AQ9" s="2460"/>
      <c r="AR9" s="2460"/>
      <c r="AS9" s="2460"/>
      <c r="AT9" s="2460"/>
      <c r="AU9" s="2460"/>
      <c r="AV9" s="2460"/>
      <c r="AW9" s="2460"/>
      <c r="AX9" s="2460"/>
      <c r="AY9" s="2460"/>
      <c r="AZ9" s="2460"/>
      <c r="BA9" s="2460"/>
      <c r="BB9" s="2461"/>
      <c r="BC9" s="2459">
        <v>5</v>
      </c>
      <c r="BD9" s="2460"/>
      <c r="BE9" s="2460"/>
      <c r="BF9" s="2460"/>
      <c r="BG9" s="2460"/>
      <c r="BH9" s="2460"/>
      <c r="BI9" s="2460"/>
      <c r="BJ9" s="2460"/>
      <c r="BK9" s="2460"/>
      <c r="BL9" s="2460"/>
      <c r="BM9" s="2460"/>
      <c r="BN9" s="2460"/>
      <c r="BO9" s="2460"/>
      <c r="BP9" s="2461"/>
      <c r="BQ9" s="2459">
        <v>6</v>
      </c>
      <c r="BR9" s="2460"/>
      <c r="BS9" s="2460"/>
      <c r="BT9" s="2460"/>
      <c r="BU9" s="2460"/>
      <c r="BV9" s="2460"/>
      <c r="BW9" s="2460"/>
      <c r="BX9" s="2460"/>
      <c r="BY9" s="2460"/>
      <c r="BZ9" s="2460"/>
      <c r="CA9" s="2460"/>
      <c r="CB9" s="2461"/>
      <c r="CC9" s="2459">
        <v>7</v>
      </c>
      <c r="CD9" s="2460"/>
      <c r="CE9" s="2460"/>
      <c r="CF9" s="2460"/>
      <c r="CG9" s="2460"/>
      <c r="CH9" s="2460"/>
      <c r="CI9" s="2460"/>
      <c r="CJ9" s="2460"/>
      <c r="CK9" s="2460"/>
      <c r="CL9" s="2460"/>
      <c r="CM9" s="2460"/>
      <c r="CN9" s="2460"/>
      <c r="CO9" s="2460"/>
      <c r="CP9" s="2461"/>
      <c r="CQ9" s="2459">
        <v>8</v>
      </c>
      <c r="CR9" s="2460"/>
      <c r="CS9" s="2460"/>
      <c r="CT9" s="2460"/>
      <c r="CU9" s="2460"/>
      <c r="CV9" s="2460"/>
      <c r="CW9" s="2460"/>
      <c r="CX9" s="2460"/>
      <c r="CY9" s="2460"/>
      <c r="CZ9" s="2460"/>
      <c r="DA9" s="2460"/>
      <c r="DB9" s="2460"/>
      <c r="DC9" s="2460"/>
      <c r="DD9" s="2461"/>
      <c r="DE9" s="2459">
        <v>9</v>
      </c>
      <c r="DF9" s="2460"/>
      <c r="DG9" s="2460"/>
      <c r="DH9" s="2460"/>
      <c r="DI9" s="2460"/>
      <c r="DJ9" s="2460"/>
      <c r="DK9" s="2460"/>
      <c r="DL9" s="2460"/>
      <c r="DM9" s="2460"/>
      <c r="DN9" s="2460"/>
      <c r="DO9" s="2460"/>
      <c r="DP9" s="2460"/>
      <c r="DQ9" s="2460"/>
      <c r="DR9" s="2460"/>
      <c r="DS9" s="2460"/>
      <c r="DT9" s="2460"/>
      <c r="DU9" s="2460"/>
      <c r="DV9" s="2460"/>
      <c r="DW9" s="2460"/>
      <c r="DX9" s="2461"/>
      <c r="DY9" s="2459">
        <v>10</v>
      </c>
      <c r="DZ9" s="2460"/>
      <c r="EA9" s="2460"/>
      <c r="EB9" s="2460"/>
      <c r="EC9" s="2460"/>
      <c r="ED9" s="2460"/>
      <c r="EE9" s="2460"/>
      <c r="EF9" s="2460"/>
      <c r="EG9" s="2460"/>
      <c r="EH9" s="2460"/>
      <c r="EI9" s="2460"/>
      <c r="EJ9" s="2460"/>
      <c r="EK9" s="2460"/>
      <c r="EL9" s="2461"/>
      <c r="EM9" s="2459">
        <v>11</v>
      </c>
      <c r="EN9" s="2460"/>
      <c r="EO9" s="2460"/>
      <c r="EP9" s="2460"/>
      <c r="EQ9" s="2460"/>
      <c r="ER9" s="2460"/>
      <c r="ES9" s="2460"/>
      <c r="ET9" s="2460"/>
      <c r="EU9" s="2460"/>
      <c r="EV9" s="2460"/>
      <c r="EW9" s="2460"/>
      <c r="EX9" s="2460"/>
      <c r="EY9" s="2461"/>
      <c r="EZ9" s="2459">
        <v>12</v>
      </c>
      <c r="FA9" s="2460"/>
      <c r="FB9" s="2460"/>
      <c r="FC9" s="2460"/>
      <c r="FD9" s="2460"/>
      <c r="FE9" s="2460"/>
      <c r="FF9" s="2460"/>
      <c r="FG9" s="2460"/>
      <c r="FH9" s="2460"/>
      <c r="FI9" s="2460"/>
      <c r="FJ9" s="2460"/>
      <c r="FK9" s="2460"/>
      <c r="FL9" s="2460"/>
      <c r="FM9" s="2460"/>
      <c r="FN9" s="2460"/>
      <c r="FO9" s="2606"/>
    </row>
    <row r="10" spans="1:173" ht="17.25" customHeight="1">
      <c r="B10" s="239"/>
      <c r="C10" s="2596" t="s">
        <v>125</v>
      </c>
      <c r="D10" s="2596"/>
      <c r="E10" s="2596"/>
      <c r="F10" s="2596"/>
      <c r="G10" s="2596"/>
      <c r="H10" s="2596"/>
      <c r="I10" s="2596"/>
      <c r="J10" s="2596"/>
      <c r="K10" s="2596"/>
      <c r="L10" s="2596"/>
      <c r="M10" s="2596"/>
      <c r="N10" s="2596"/>
      <c r="O10" s="2596"/>
      <c r="P10" s="2596"/>
      <c r="Q10" s="2596"/>
      <c r="R10" s="2596"/>
      <c r="S10" s="2596"/>
      <c r="T10" s="2596"/>
      <c r="U10" s="2596"/>
      <c r="V10" s="2596"/>
      <c r="W10" s="2597"/>
      <c r="X10" s="2601">
        <v>5305</v>
      </c>
      <c r="Y10" s="2602"/>
      <c r="Z10" s="2602"/>
      <c r="AA10" s="2602"/>
      <c r="AB10" s="2603"/>
      <c r="AC10" s="3111" t="s">
        <v>37</v>
      </c>
      <c r="AD10" s="3112"/>
      <c r="AE10" s="3112"/>
      <c r="AF10" s="3112"/>
      <c r="AG10" s="3112"/>
      <c r="AH10" s="3112"/>
      <c r="AI10" s="3070" t="s">
        <v>1350</v>
      </c>
      <c r="AJ10" s="3070"/>
      <c r="AK10" s="3070"/>
      <c r="AL10" s="3108" t="s">
        <v>433</v>
      </c>
      <c r="AM10" s="3108"/>
      <c r="AN10" s="3108"/>
      <c r="AO10" s="3109"/>
      <c r="AP10" s="3110">
        <f>SUM(AP12,AP14,AP16,AP22,AP24,AP26)</f>
        <v>0</v>
      </c>
      <c r="AQ10" s="3072"/>
      <c r="AR10" s="3072"/>
      <c r="AS10" s="3072"/>
      <c r="AT10" s="3072"/>
      <c r="AU10" s="3072"/>
      <c r="AV10" s="3072"/>
      <c r="AW10" s="3072"/>
      <c r="AX10" s="3072"/>
      <c r="AY10" s="3072"/>
      <c r="AZ10" s="3072"/>
      <c r="BA10" s="3072"/>
      <c r="BB10" s="3073"/>
      <c r="BC10" s="2422">
        <f>'5.4.2.'!W46</f>
        <v>0</v>
      </c>
      <c r="BD10" s="2360"/>
      <c r="BE10" s="2360"/>
      <c r="BF10" s="2360"/>
      <c r="BG10" s="2360"/>
      <c r="BH10" s="2360"/>
      <c r="BI10" s="2360"/>
      <c r="BJ10" s="2360"/>
      <c r="BK10" s="2360"/>
      <c r="BL10" s="2360"/>
      <c r="BM10" s="2360"/>
      <c r="BN10" s="2360"/>
      <c r="BO10" s="2360"/>
      <c r="BP10" s="2361"/>
      <c r="BQ10" s="2422">
        <f>SUM(BQ12,BQ14,BQ16,BQ22,BQ24,BQ26)</f>
        <v>0</v>
      </c>
      <c r="BR10" s="2360"/>
      <c r="BS10" s="2360"/>
      <c r="BT10" s="2360"/>
      <c r="BU10" s="2360"/>
      <c r="BV10" s="2360"/>
      <c r="BW10" s="2360"/>
      <c r="BX10" s="2360"/>
      <c r="BY10" s="2360"/>
      <c r="BZ10" s="2360"/>
      <c r="CA10" s="2360"/>
      <c r="CB10" s="2361"/>
      <c r="CC10" s="2435" t="s">
        <v>39</v>
      </c>
      <c r="CD10" s="2424"/>
      <c r="CE10" s="2101">
        <f>SUM(CE12,CE14,CE16,CE22,CE24,CE26)</f>
        <v>0</v>
      </c>
      <c r="CF10" s="2101"/>
      <c r="CG10" s="2101"/>
      <c r="CH10" s="2101"/>
      <c r="CI10" s="2101"/>
      <c r="CJ10" s="2101"/>
      <c r="CK10" s="2101"/>
      <c r="CL10" s="2101"/>
      <c r="CM10" s="2101"/>
      <c r="CN10" s="2101"/>
      <c r="CO10" s="2434" t="s">
        <v>40</v>
      </c>
      <c r="CP10" s="2436"/>
      <c r="CQ10" s="2422">
        <f>SUM(CQ12,CQ14,CQ16,CQ22,CQ24,CQ26)</f>
        <v>0</v>
      </c>
      <c r="CR10" s="2360"/>
      <c r="CS10" s="2360"/>
      <c r="CT10" s="2360"/>
      <c r="CU10" s="2360"/>
      <c r="CV10" s="2360"/>
      <c r="CW10" s="2360"/>
      <c r="CX10" s="2360"/>
      <c r="CY10" s="2360"/>
      <c r="CZ10" s="2360"/>
      <c r="DA10" s="2360"/>
      <c r="DB10" s="2360"/>
      <c r="DC10" s="2360"/>
      <c r="DD10" s="2361"/>
      <c r="DE10" s="2422">
        <f>SUM(DE12,DE14,DE16,DE22,DE24,DE26)</f>
        <v>0</v>
      </c>
      <c r="DF10" s="2360"/>
      <c r="DG10" s="2360"/>
      <c r="DH10" s="2360"/>
      <c r="DI10" s="2360"/>
      <c r="DJ10" s="2360"/>
      <c r="DK10" s="2360"/>
      <c r="DL10" s="2360"/>
      <c r="DM10" s="2360"/>
      <c r="DN10" s="2360"/>
      <c r="DO10" s="2360"/>
      <c r="DP10" s="2360"/>
      <c r="DQ10" s="2360"/>
      <c r="DR10" s="2360"/>
      <c r="DS10" s="2360"/>
      <c r="DT10" s="2360"/>
      <c r="DU10" s="2360"/>
      <c r="DV10" s="2360"/>
      <c r="DW10" s="2360"/>
      <c r="DX10" s="2361"/>
      <c r="DY10" s="2422">
        <f>SUM(DY12,DY14,DY16,DY22,DY24,DY26)</f>
        <v>0</v>
      </c>
      <c r="DZ10" s="2360"/>
      <c r="EA10" s="2360"/>
      <c r="EB10" s="2360"/>
      <c r="EC10" s="2360"/>
      <c r="ED10" s="2360"/>
      <c r="EE10" s="2360"/>
      <c r="EF10" s="2360"/>
      <c r="EG10" s="2360"/>
      <c r="EH10" s="2360"/>
      <c r="EI10" s="2360"/>
      <c r="EJ10" s="2360"/>
      <c r="EK10" s="2360"/>
      <c r="EL10" s="2361"/>
      <c r="EM10" s="3097">
        <f>AP10+BQ10-CE10+DE10</f>
        <v>0</v>
      </c>
      <c r="EN10" s="3097"/>
      <c r="EO10" s="3097"/>
      <c r="EP10" s="3097"/>
      <c r="EQ10" s="3097"/>
      <c r="ER10" s="3097"/>
      <c r="ES10" s="3097"/>
      <c r="ET10" s="3097"/>
      <c r="EU10" s="3097"/>
      <c r="EV10" s="3097"/>
      <c r="EW10" s="3097"/>
      <c r="EX10" s="3097"/>
      <c r="EY10" s="3097"/>
      <c r="EZ10" s="2422">
        <f>'5.4.2.'!AX46</f>
        <v>0</v>
      </c>
      <c r="FA10" s="2360"/>
      <c r="FB10" s="2360"/>
      <c r="FC10" s="2360"/>
      <c r="FD10" s="2360"/>
      <c r="FE10" s="2360"/>
      <c r="FF10" s="2360"/>
      <c r="FG10" s="2360"/>
      <c r="FH10" s="2360"/>
      <c r="FI10" s="2360"/>
      <c r="FJ10" s="2360"/>
      <c r="FK10" s="2360"/>
      <c r="FL10" s="2360"/>
      <c r="FM10" s="2360"/>
      <c r="FN10" s="2360"/>
      <c r="FO10" s="2423"/>
    </row>
    <row r="11" spans="1:173" s="500" customFormat="1" ht="19.5" customHeight="1">
      <c r="A11" s="699" t="s">
        <v>1373</v>
      </c>
      <c r="B11" s="160"/>
      <c r="C11" s="2599"/>
      <c r="D11" s="2599"/>
      <c r="E11" s="2599"/>
      <c r="F11" s="2599"/>
      <c r="G11" s="2599"/>
      <c r="H11" s="2599"/>
      <c r="I11" s="2599"/>
      <c r="J11" s="2599"/>
      <c r="K11" s="2599"/>
      <c r="L11" s="2599"/>
      <c r="M11" s="2599"/>
      <c r="N11" s="2599"/>
      <c r="O11" s="2599"/>
      <c r="P11" s="2599"/>
      <c r="Q11" s="2599"/>
      <c r="R11" s="2599"/>
      <c r="S11" s="2599"/>
      <c r="T11" s="2599"/>
      <c r="U11" s="2599"/>
      <c r="V11" s="2599"/>
      <c r="W11" s="2600"/>
      <c r="X11" s="2354">
        <v>5315</v>
      </c>
      <c r="Y11" s="2355"/>
      <c r="Z11" s="2355"/>
      <c r="AA11" s="2355"/>
      <c r="AB11" s="2356"/>
      <c r="AC11" s="2282" t="s">
        <v>37</v>
      </c>
      <c r="AD11" s="2283"/>
      <c r="AE11" s="2283"/>
      <c r="AF11" s="2283"/>
      <c r="AG11" s="2283"/>
      <c r="AH11" s="2283"/>
      <c r="AI11" s="2284" t="s">
        <v>1351</v>
      </c>
      <c r="AJ11" s="2284"/>
      <c r="AK11" s="2284"/>
      <c r="AL11" s="2279" t="s">
        <v>434</v>
      </c>
      <c r="AM11" s="2279"/>
      <c r="AN11" s="2279"/>
      <c r="AO11" s="2386"/>
      <c r="AP11" s="2418">
        <f>SUM(AP13,AP15,AP17,AP23,AP25,AP27)</f>
        <v>0</v>
      </c>
      <c r="AQ11" s="2415"/>
      <c r="AR11" s="2415"/>
      <c r="AS11" s="2415"/>
      <c r="AT11" s="2415"/>
      <c r="AU11" s="2415"/>
      <c r="AV11" s="2415"/>
      <c r="AW11" s="2415"/>
      <c r="AX11" s="2415"/>
      <c r="AY11" s="2415"/>
      <c r="AZ11" s="2415"/>
      <c r="BA11" s="2415"/>
      <c r="BB11" s="2417"/>
      <c r="BC11" s="2414">
        <f>SUM(BC13,BC15,BC17,BC23,BC25,BC27)</f>
        <v>0</v>
      </c>
      <c r="BD11" s="2415"/>
      <c r="BE11" s="2415"/>
      <c r="BF11" s="2415"/>
      <c r="BG11" s="2415"/>
      <c r="BH11" s="2415"/>
      <c r="BI11" s="2415"/>
      <c r="BJ11" s="2415"/>
      <c r="BK11" s="2415"/>
      <c r="BL11" s="2415"/>
      <c r="BM11" s="2415"/>
      <c r="BN11" s="2415"/>
      <c r="BO11" s="2415"/>
      <c r="BP11" s="2417"/>
      <c r="BQ11" s="2414">
        <f>SUM(BQ13,BQ15,BQ17,BQ23,BQ25,BQ27)</f>
        <v>0</v>
      </c>
      <c r="BR11" s="2415"/>
      <c r="BS11" s="2415"/>
      <c r="BT11" s="2415"/>
      <c r="BU11" s="2415"/>
      <c r="BV11" s="2415"/>
      <c r="BW11" s="2415"/>
      <c r="BX11" s="2415"/>
      <c r="BY11" s="2415"/>
      <c r="BZ11" s="2415"/>
      <c r="CA11" s="2415"/>
      <c r="CB11" s="2417"/>
      <c r="CC11" s="2268" t="s">
        <v>39</v>
      </c>
      <c r="CD11" s="2269"/>
      <c r="CE11" s="2162">
        <f>SUM(CE13,CE15,CE17,CE23,CE25,CE27)</f>
        <v>0</v>
      </c>
      <c r="CF11" s="2162"/>
      <c r="CG11" s="2162"/>
      <c r="CH11" s="2162"/>
      <c r="CI11" s="2162"/>
      <c r="CJ11" s="2162"/>
      <c r="CK11" s="2162"/>
      <c r="CL11" s="2162"/>
      <c r="CM11" s="2162"/>
      <c r="CN11" s="2162"/>
      <c r="CO11" s="1928" t="s">
        <v>40</v>
      </c>
      <c r="CP11" s="2276"/>
      <c r="CQ11" s="2414">
        <f>SUM(CQ13,CQ15,CQ17,CQ23,CQ25,CQ27)</f>
        <v>0</v>
      </c>
      <c r="CR11" s="2415"/>
      <c r="CS11" s="2415"/>
      <c r="CT11" s="2415"/>
      <c r="CU11" s="2415"/>
      <c r="CV11" s="2415"/>
      <c r="CW11" s="2415"/>
      <c r="CX11" s="2415"/>
      <c r="CY11" s="2415"/>
      <c r="CZ11" s="2415"/>
      <c r="DA11" s="2415"/>
      <c r="DB11" s="2415"/>
      <c r="DC11" s="2415"/>
      <c r="DD11" s="2417"/>
      <c r="DE11" s="2414">
        <f>SUM(DE13,DE15,DE17,DE23,DE25,DE27)</f>
        <v>0</v>
      </c>
      <c r="DF11" s="2415"/>
      <c r="DG11" s="2415"/>
      <c r="DH11" s="2415"/>
      <c r="DI11" s="2415"/>
      <c r="DJ11" s="2415"/>
      <c r="DK11" s="2415"/>
      <c r="DL11" s="2415"/>
      <c r="DM11" s="2415"/>
      <c r="DN11" s="2415"/>
      <c r="DO11" s="2415"/>
      <c r="DP11" s="2415"/>
      <c r="DQ11" s="2415"/>
      <c r="DR11" s="2415"/>
      <c r="DS11" s="2415"/>
      <c r="DT11" s="2415"/>
      <c r="DU11" s="2415"/>
      <c r="DV11" s="2415"/>
      <c r="DW11" s="2415"/>
      <c r="DX11" s="2417"/>
      <c r="DY11" s="2414">
        <f>SUM(DY13,DY15,DY17,DY23,DY25,DY27)</f>
        <v>0</v>
      </c>
      <c r="DZ11" s="2415"/>
      <c r="EA11" s="2415"/>
      <c r="EB11" s="2415"/>
      <c r="EC11" s="2415"/>
      <c r="ED11" s="2415"/>
      <c r="EE11" s="2415"/>
      <c r="EF11" s="2415"/>
      <c r="EG11" s="2415"/>
      <c r="EH11" s="2415"/>
      <c r="EI11" s="2415"/>
      <c r="EJ11" s="2415"/>
      <c r="EK11" s="2415"/>
      <c r="EL11" s="2417"/>
      <c r="EM11" s="2277">
        <f t="shared" ref="EM11:EM16" si="0">AP11+BQ11-CE11+DE11</f>
        <v>0</v>
      </c>
      <c r="EN11" s="2277"/>
      <c r="EO11" s="2277"/>
      <c r="EP11" s="2277"/>
      <c r="EQ11" s="2277"/>
      <c r="ER11" s="2277"/>
      <c r="ES11" s="2277"/>
      <c r="ET11" s="2277"/>
      <c r="EU11" s="2277"/>
      <c r="EV11" s="2277"/>
      <c r="EW11" s="2277"/>
      <c r="EX11" s="2277"/>
      <c r="EY11" s="2277"/>
      <c r="EZ11" s="2414">
        <f>SUM(EZ13,EZ15,EZ17,EZ23,EZ25,EZ27)</f>
        <v>0</v>
      </c>
      <c r="FA11" s="2415"/>
      <c r="FB11" s="2415"/>
      <c r="FC11" s="2415"/>
      <c r="FD11" s="2415"/>
      <c r="FE11" s="2415"/>
      <c r="FF11" s="2415"/>
      <c r="FG11" s="2415"/>
      <c r="FH11" s="2415"/>
      <c r="FI11" s="2415"/>
      <c r="FJ11" s="2415"/>
      <c r="FK11" s="2415"/>
      <c r="FL11" s="2415"/>
      <c r="FM11" s="2415"/>
      <c r="FN11" s="2415"/>
      <c r="FO11" s="2416"/>
      <c r="FQ11" s="154"/>
    </row>
    <row r="12" spans="1:173" ht="18" customHeight="1">
      <c r="B12" s="160"/>
      <c r="C12" s="2294" t="s">
        <v>126</v>
      </c>
      <c r="D12" s="2294"/>
      <c r="E12" s="2294"/>
      <c r="F12" s="2294"/>
      <c r="G12" s="2294"/>
      <c r="H12" s="2294"/>
      <c r="I12" s="2294"/>
      <c r="J12" s="2294"/>
      <c r="K12" s="2294"/>
      <c r="L12" s="2294"/>
      <c r="M12" s="2294"/>
      <c r="N12" s="2294"/>
      <c r="O12" s="2294"/>
      <c r="P12" s="2294"/>
      <c r="Q12" s="2294"/>
      <c r="R12" s="2294"/>
      <c r="S12" s="2294"/>
      <c r="T12" s="2294"/>
      <c r="U12" s="2294"/>
      <c r="V12" s="2294"/>
      <c r="W12" s="2295"/>
      <c r="X12" s="3088">
        <v>53061</v>
      </c>
      <c r="Y12" s="3089"/>
      <c r="Z12" s="3089"/>
      <c r="AA12" s="3089"/>
      <c r="AB12" s="3090"/>
      <c r="AC12" s="2391" t="s">
        <v>37</v>
      </c>
      <c r="AD12" s="2392"/>
      <c r="AE12" s="2392"/>
      <c r="AF12" s="2392"/>
      <c r="AG12" s="2392"/>
      <c r="AH12" s="2392"/>
      <c r="AI12" s="2370" t="s">
        <v>1350</v>
      </c>
      <c r="AJ12" s="2370"/>
      <c r="AK12" s="2370"/>
      <c r="AL12" s="2387" t="s">
        <v>433</v>
      </c>
      <c r="AM12" s="2387"/>
      <c r="AN12" s="2387"/>
      <c r="AO12" s="2388"/>
      <c r="AP12" s="2401">
        <f>EM13</f>
        <v>0</v>
      </c>
      <c r="AQ12" s="2402"/>
      <c r="AR12" s="2402"/>
      <c r="AS12" s="2402"/>
      <c r="AT12" s="2402"/>
      <c r="AU12" s="2402"/>
      <c r="AV12" s="2402"/>
      <c r="AW12" s="2402"/>
      <c r="AX12" s="2402"/>
      <c r="AY12" s="2402"/>
      <c r="AZ12" s="2402"/>
      <c r="BA12" s="2402"/>
      <c r="BB12" s="2403"/>
      <c r="BC12" s="2811">
        <f>EZ13</f>
        <v>0</v>
      </c>
      <c r="BD12" s="2402"/>
      <c r="BE12" s="2402"/>
      <c r="BF12" s="2402"/>
      <c r="BG12" s="2402"/>
      <c r="BH12" s="2402"/>
      <c r="BI12" s="2402"/>
      <c r="BJ12" s="2402"/>
      <c r="BK12" s="2402"/>
      <c r="BL12" s="2402"/>
      <c r="BM12" s="2402"/>
      <c r="BN12" s="2402"/>
      <c r="BO12" s="2402"/>
      <c r="BP12" s="2403"/>
      <c r="BQ12" s="3043">
        <v>0</v>
      </c>
      <c r="BR12" s="2409"/>
      <c r="BS12" s="2409"/>
      <c r="BT12" s="2409"/>
      <c r="BU12" s="2409"/>
      <c r="BV12" s="2409"/>
      <c r="BW12" s="2409"/>
      <c r="BX12" s="2409"/>
      <c r="BY12" s="2409"/>
      <c r="BZ12" s="2409"/>
      <c r="CA12" s="2409"/>
      <c r="CB12" s="2410"/>
      <c r="CC12" s="2408" t="s">
        <v>39</v>
      </c>
      <c r="CD12" s="2393"/>
      <c r="CE12" s="2394">
        <v>0</v>
      </c>
      <c r="CF12" s="2394"/>
      <c r="CG12" s="2394"/>
      <c r="CH12" s="2394"/>
      <c r="CI12" s="2394"/>
      <c r="CJ12" s="2394"/>
      <c r="CK12" s="2394"/>
      <c r="CL12" s="2394"/>
      <c r="CM12" s="2394"/>
      <c r="CN12" s="2394"/>
      <c r="CO12" s="2407" t="s">
        <v>40</v>
      </c>
      <c r="CP12" s="2411"/>
      <c r="CQ12" s="3043">
        <v>0</v>
      </c>
      <c r="CR12" s="2409"/>
      <c r="CS12" s="2409"/>
      <c r="CT12" s="2409"/>
      <c r="CU12" s="2409"/>
      <c r="CV12" s="2409"/>
      <c r="CW12" s="2409"/>
      <c r="CX12" s="2409"/>
      <c r="CY12" s="2409"/>
      <c r="CZ12" s="2409"/>
      <c r="DA12" s="2409"/>
      <c r="DB12" s="2409"/>
      <c r="DC12" s="2409"/>
      <c r="DD12" s="2410"/>
      <c r="DE12" s="3043">
        <v>0</v>
      </c>
      <c r="DF12" s="2409"/>
      <c r="DG12" s="2409"/>
      <c r="DH12" s="2409"/>
      <c r="DI12" s="2409"/>
      <c r="DJ12" s="2409"/>
      <c r="DK12" s="2409"/>
      <c r="DL12" s="2409"/>
      <c r="DM12" s="2409"/>
      <c r="DN12" s="2409"/>
      <c r="DO12" s="2409"/>
      <c r="DP12" s="2409"/>
      <c r="DQ12" s="2409"/>
      <c r="DR12" s="2409"/>
      <c r="DS12" s="2409"/>
      <c r="DT12" s="2409"/>
      <c r="DU12" s="2409"/>
      <c r="DV12" s="2409"/>
      <c r="DW12" s="2409"/>
      <c r="DX12" s="2410"/>
      <c r="DY12" s="3043">
        <v>0</v>
      </c>
      <c r="DZ12" s="2409"/>
      <c r="EA12" s="2409"/>
      <c r="EB12" s="2409"/>
      <c r="EC12" s="2409"/>
      <c r="ED12" s="2409"/>
      <c r="EE12" s="2409"/>
      <c r="EF12" s="2409"/>
      <c r="EG12" s="2409"/>
      <c r="EH12" s="2409"/>
      <c r="EI12" s="2409"/>
      <c r="EJ12" s="2409"/>
      <c r="EK12" s="2409"/>
      <c r="EL12" s="2410"/>
      <c r="EM12" s="2277">
        <f t="shared" si="0"/>
        <v>0</v>
      </c>
      <c r="EN12" s="2277"/>
      <c r="EO12" s="2277"/>
      <c r="EP12" s="2277"/>
      <c r="EQ12" s="2277"/>
      <c r="ER12" s="2277"/>
      <c r="ES12" s="2277"/>
      <c r="ET12" s="2277"/>
      <c r="EU12" s="2277"/>
      <c r="EV12" s="2277"/>
      <c r="EW12" s="2277"/>
      <c r="EX12" s="2277"/>
      <c r="EY12" s="2277"/>
      <c r="EZ12" s="2414">
        <f>BC12+CQ12+DY12</f>
        <v>0</v>
      </c>
      <c r="FA12" s="2415"/>
      <c r="FB12" s="2415"/>
      <c r="FC12" s="2415"/>
      <c r="FD12" s="2415"/>
      <c r="FE12" s="2415"/>
      <c r="FF12" s="2415"/>
      <c r="FG12" s="2415"/>
      <c r="FH12" s="2415"/>
      <c r="FI12" s="2415"/>
      <c r="FJ12" s="2415"/>
      <c r="FK12" s="2415"/>
      <c r="FL12" s="2415"/>
      <c r="FM12" s="2415"/>
      <c r="FN12" s="2415"/>
      <c r="FO12" s="2416"/>
    </row>
    <row r="13" spans="1:173" ht="18" customHeight="1">
      <c r="B13" s="160"/>
      <c r="C13" s="2298"/>
      <c r="D13" s="2298"/>
      <c r="E13" s="2298"/>
      <c r="F13" s="2298"/>
      <c r="G13" s="2298"/>
      <c r="H13" s="2298"/>
      <c r="I13" s="2298"/>
      <c r="J13" s="2298"/>
      <c r="K13" s="2298"/>
      <c r="L13" s="2298"/>
      <c r="M13" s="2298"/>
      <c r="N13" s="2298"/>
      <c r="O13" s="2298"/>
      <c r="P13" s="2298"/>
      <c r="Q13" s="2298"/>
      <c r="R13" s="2298"/>
      <c r="S13" s="2298"/>
      <c r="T13" s="2298"/>
      <c r="U13" s="2298"/>
      <c r="V13" s="2298"/>
      <c r="W13" s="2299"/>
      <c r="X13" s="2354">
        <v>53161</v>
      </c>
      <c r="Y13" s="2355"/>
      <c r="Z13" s="2355"/>
      <c r="AA13" s="2355"/>
      <c r="AB13" s="2356"/>
      <c r="AC13" s="2282" t="s">
        <v>37</v>
      </c>
      <c r="AD13" s="2283"/>
      <c r="AE13" s="2283"/>
      <c r="AF13" s="2283"/>
      <c r="AG13" s="2283"/>
      <c r="AH13" s="2283"/>
      <c r="AI13" s="2284" t="s">
        <v>1351</v>
      </c>
      <c r="AJ13" s="2284"/>
      <c r="AK13" s="2284"/>
      <c r="AL13" s="2279" t="s">
        <v>434</v>
      </c>
      <c r="AM13" s="2279"/>
      <c r="AN13" s="2279"/>
      <c r="AO13" s="2386"/>
      <c r="AP13" s="2366">
        <v>0</v>
      </c>
      <c r="AQ13" s="2367"/>
      <c r="AR13" s="2367"/>
      <c r="AS13" s="2367"/>
      <c r="AT13" s="2367"/>
      <c r="AU13" s="2367"/>
      <c r="AV13" s="2367"/>
      <c r="AW13" s="2367"/>
      <c r="AX13" s="2367"/>
      <c r="AY13" s="2367"/>
      <c r="AZ13" s="2367"/>
      <c r="BA13" s="2367"/>
      <c r="BB13" s="2368"/>
      <c r="BC13" s="2412">
        <v>0</v>
      </c>
      <c r="BD13" s="2367"/>
      <c r="BE13" s="2367"/>
      <c r="BF13" s="2367"/>
      <c r="BG13" s="2367"/>
      <c r="BH13" s="2367"/>
      <c r="BI13" s="2367"/>
      <c r="BJ13" s="2367"/>
      <c r="BK13" s="2367"/>
      <c r="BL13" s="2367"/>
      <c r="BM13" s="2367"/>
      <c r="BN13" s="2367"/>
      <c r="BO13" s="2367"/>
      <c r="BP13" s="2368"/>
      <c r="BQ13" s="2412">
        <v>0</v>
      </c>
      <c r="BR13" s="2367"/>
      <c r="BS13" s="2367"/>
      <c r="BT13" s="2367"/>
      <c r="BU13" s="2367"/>
      <c r="BV13" s="2367"/>
      <c r="BW13" s="2367"/>
      <c r="BX13" s="2367"/>
      <c r="BY13" s="2367"/>
      <c r="BZ13" s="2367"/>
      <c r="CA13" s="2367"/>
      <c r="CB13" s="2368"/>
      <c r="CC13" s="2268" t="s">
        <v>39</v>
      </c>
      <c r="CD13" s="2269"/>
      <c r="CE13" s="2270">
        <v>0</v>
      </c>
      <c r="CF13" s="2270"/>
      <c r="CG13" s="2270"/>
      <c r="CH13" s="2270"/>
      <c r="CI13" s="2270"/>
      <c r="CJ13" s="2270"/>
      <c r="CK13" s="2270"/>
      <c r="CL13" s="2270"/>
      <c r="CM13" s="2270"/>
      <c r="CN13" s="2270"/>
      <c r="CO13" s="1928" t="s">
        <v>40</v>
      </c>
      <c r="CP13" s="2276"/>
      <c r="CQ13" s="2412">
        <v>0</v>
      </c>
      <c r="CR13" s="2367"/>
      <c r="CS13" s="2367"/>
      <c r="CT13" s="2367"/>
      <c r="CU13" s="2367"/>
      <c r="CV13" s="2367"/>
      <c r="CW13" s="2367"/>
      <c r="CX13" s="2367"/>
      <c r="CY13" s="2367"/>
      <c r="CZ13" s="2367"/>
      <c r="DA13" s="2367"/>
      <c r="DB13" s="2367"/>
      <c r="DC13" s="2367"/>
      <c r="DD13" s="2368"/>
      <c r="DE13" s="2412">
        <v>0</v>
      </c>
      <c r="DF13" s="2367"/>
      <c r="DG13" s="2367"/>
      <c r="DH13" s="2367"/>
      <c r="DI13" s="2367"/>
      <c r="DJ13" s="2367"/>
      <c r="DK13" s="2367"/>
      <c r="DL13" s="2367"/>
      <c r="DM13" s="2367"/>
      <c r="DN13" s="2367"/>
      <c r="DO13" s="2367"/>
      <c r="DP13" s="2367"/>
      <c r="DQ13" s="2367"/>
      <c r="DR13" s="2367"/>
      <c r="DS13" s="2367"/>
      <c r="DT13" s="2367"/>
      <c r="DU13" s="2367"/>
      <c r="DV13" s="2367"/>
      <c r="DW13" s="2367"/>
      <c r="DX13" s="2368"/>
      <c r="DY13" s="2412">
        <v>0</v>
      </c>
      <c r="DZ13" s="2367"/>
      <c r="EA13" s="2367"/>
      <c r="EB13" s="2367"/>
      <c r="EC13" s="2367"/>
      <c r="ED13" s="2367"/>
      <c r="EE13" s="2367"/>
      <c r="EF13" s="2367"/>
      <c r="EG13" s="2367"/>
      <c r="EH13" s="2367"/>
      <c r="EI13" s="2367"/>
      <c r="EJ13" s="2367"/>
      <c r="EK13" s="2367"/>
      <c r="EL13" s="2368"/>
      <c r="EM13" s="2277">
        <f t="shared" si="0"/>
        <v>0</v>
      </c>
      <c r="EN13" s="2277"/>
      <c r="EO13" s="2277"/>
      <c r="EP13" s="2277"/>
      <c r="EQ13" s="2277"/>
      <c r="ER13" s="2277"/>
      <c r="ES13" s="2277"/>
      <c r="ET13" s="2277"/>
      <c r="EU13" s="2277"/>
      <c r="EV13" s="2277"/>
      <c r="EW13" s="2277"/>
      <c r="EX13" s="2277"/>
      <c r="EY13" s="2277"/>
      <c r="EZ13" s="2414">
        <f t="shared" ref="EZ13:EZ17" si="1">BC13+CQ13+DY13</f>
        <v>0</v>
      </c>
      <c r="FA13" s="2415"/>
      <c r="FB13" s="2415"/>
      <c r="FC13" s="2415"/>
      <c r="FD13" s="2415"/>
      <c r="FE13" s="2415"/>
      <c r="FF13" s="2415"/>
      <c r="FG13" s="2415"/>
      <c r="FH13" s="2415"/>
      <c r="FI13" s="2415"/>
      <c r="FJ13" s="2415"/>
      <c r="FK13" s="2415"/>
      <c r="FL13" s="2415"/>
      <c r="FM13" s="2415"/>
      <c r="FN13" s="2415"/>
      <c r="FO13" s="2416"/>
    </row>
    <row r="14" spans="1:173" ht="18" customHeight="1">
      <c r="B14" s="160"/>
      <c r="C14" s="2294" t="s">
        <v>119</v>
      </c>
      <c r="D14" s="2294"/>
      <c r="E14" s="2294"/>
      <c r="F14" s="2294"/>
      <c r="G14" s="2294"/>
      <c r="H14" s="2294"/>
      <c r="I14" s="2294"/>
      <c r="J14" s="2294"/>
      <c r="K14" s="2294"/>
      <c r="L14" s="2294"/>
      <c r="M14" s="2294"/>
      <c r="N14" s="2294"/>
      <c r="O14" s="2294"/>
      <c r="P14" s="2294"/>
      <c r="Q14" s="2294"/>
      <c r="R14" s="2294"/>
      <c r="S14" s="2294"/>
      <c r="T14" s="2294"/>
      <c r="U14" s="2294"/>
      <c r="V14" s="2294"/>
      <c r="W14" s="2295"/>
      <c r="X14" s="3088">
        <v>53062</v>
      </c>
      <c r="Y14" s="3089"/>
      <c r="Z14" s="3089"/>
      <c r="AA14" s="3089"/>
      <c r="AB14" s="3090"/>
      <c r="AC14" s="2391" t="s">
        <v>37</v>
      </c>
      <c r="AD14" s="2392"/>
      <c r="AE14" s="2392"/>
      <c r="AF14" s="2392"/>
      <c r="AG14" s="2392"/>
      <c r="AH14" s="2392"/>
      <c r="AI14" s="2370" t="s">
        <v>1350</v>
      </c>
      <c r="AJ14" s="2370"/>
      <c r="AK14" s="2370"/>
      <c r="AL14" s="2387" t="s">
        <v>433</v>
      </c>
      <c r="AM14" s="2387"/>
      <c r="AN14" s="2387"/>
      <c r="AO14" s="2388"/>
      <c r="AP14" s="2401">
        <f>EM15</f>
        <v>0</v>
      </c>
      <c r="AQ14" s="2402"/>
      <c r="AR14" s="2402"/>
      <c r="AS14" s="2402"/>
      <c r="AT14" s="2402"/>
      <c r="AU14" s="2402"/>
      <c r="AV14" s="2402"/>
      <c r="AW14" s="2402"/>
      <c r="AX14" s="2402"/>
      <c r="AY14" s="2402"/>
      <c r="AZ14" s="2402"/>
      <c r="BA14" s="2402"/>
      <c r="BB14" s="2403"/>
      <c r="BC14" s="2811">
        <f>EZ15</f>
        <v>0</v>
      </c>
      <c r="BD14" s="2402"/>
      <c r="BE14" s="2402"/>
      <c r="BF14" s="2402"/>
      <c r="BG14" s="2402"/>
      <c r="BH14" s="2402"/>
      <c r="BI14" s="2402"/>
      <c r="BJ14" s="2402"/>
      <c r="BK14" s="2402"/>
      <c r="BL14" s="2402"/>
      <c r="BM14" s="2402"/>
      <c r="BN14" s="2402"/>
      <c r="BO14" s="2402"/>
      <c r="BP14" s="2403"/>
      <c r="BQ14" s="3043">
        <v>0</v>
      </c>
      <c r="BR14" s="2409"/>
      <c r="BS14" s="2409"/>
      <c r="BT14" s="2409"/>
      <c r="BU14" s="2409"/>
      <c r="BV14" s="2409"/>
      <c r="BW14" s="2409"/>
      <c r="BX14" s="2409"/>
      <c r="BY14" s="2409"/>
      <c r="BZ14" s="2409"/>
      <c r="CA14" s="2409"/>
      <c r="CB14" s="2410"/>
      <c r="CC14" s="2408" t="s">
        <v>39</v>
      </c>
      <c r="CD14" s="2393"/>
      <c r="CE14" s="2394">
        <v>0</v>
      </c>
      <c r="CF14" s="2394"/>
      <c r="CG14" s="2394"/>
      <c r="CH14" s="2394"/>
      <c r="CI14" s="2394"/>
      <c r="CJ14" s="2394"/>
      <c r="CK14" s="2394"/>
      <c r="CL14" s="2394"/>
      <c r="CM14" s="2394"/>
      <c r="CN14" s="2394"/>
      <c r="CO14" s="2407" t="s">
        <v>40</v>
      </c>
      <c r="CP14" s="2411"/>
      <c r="CQ14" s="3043">
        <v>0</v>
      </c>
      <c r="CR14" s="2409"/>
      <c r="CS14" s="2409"/>
      <c r="CT14" s="2409"/>
      <c r="CU14" s="2409"/>
      <c r="CV14" s="2409"/>
      <c r="CW14" s="2409"/>
      <c r="CX14" s="2409"/>
      <c r="CY14" s="2409"/>
      <c r="CZ14" s="2409"/>
      <c r="DA14" s="2409"/>
      <c r="DB14" s="2409"/>
      <c r="DC14" s="2409"/>
      <c r="DD14" s="2410"/>
      <c r="DE14" s="3043">
        <v>0</v>
      </c>
      <c r="DF14" s="2409"/>
      <c r="DG14" s="2409"/>
      <c r="DH14" s="2409"/>
      <c r="DI14" s="2409"/>
      <c r="DJ14" s="2409"/>
      <c r="DK14" s="2409"/>
      <c r="DL14" s="2409"/>
      <c r="DM14" s="2409"/>
      <c r="DN14" s="2409"/>
      <c r="DO14" s="2409"/>
      <c r="DP14" s="2409"/>
      <c r="DQ14" s="2409"/>
      <c r="DR14" s="2409"/>
      <c r="DS14" s="2409"/>
      <c r="DT14" s="2409"/>
      <c r="DU14" s="2409"/>
      <c r="DV14" s="2409"/>
      <c r="DW14" s="2409"/>
      <c r="DX14" s="2410"/>
      <c r="DY14" s="3043">
        <v>0</v>
      </c>
      <c r="DZ14" s="2409"/>
      <c r="EA14" s="2409"/>
      <c r="EB14" s="2409"/>
      <c r="EC14" s="2409"/>
      <c r="ED14" s="2409"/>
      <c r="EE14" s="2409"/>
      <c r="EF14" s="2409"/>
      <c r="EG14" s="2409"/>
      <c r="EH14" s="2409"/>
      <c r="EI14" s="2409"/>
      <c r="EJ14" s="2409"/>
      <c r="EK14" s="2409"/>
      <c r="EL14" s="2410"/>
      <c r="EM14" s="2277">
        <f t="shared" si="0"/>
        <v>0</v>
      </c>
      <c r="EN14" s="2277"/>
      <c r="EO14" s="2277"/>
      <c r="EP14" s="2277"/>
      <c r="EQ14" s="2277"/>
      <c r="ER14" s="2277"/>
      <c r="ES14" s="2277"/>
      <c r="ET14" s="2277"/>
      <c r="EU14" s="2277"/>
      <c r="EV14" s="2277"/>
      <c r="EW14" s="2277"/>
      <c r="EX14" s="2277"/>
      <c r="EY14" s="2277"/>
      <c r="EZ14" s="2414">
        <f t="shared" si="1"/>
        <v>0</v>
      </c>
      <c r="FA14" s="2415"/>
      <c r="FB14" s="2415"/>
      <c r="FC14" s="2415"/>
      <c r="FD14" s="2415"/>
      <c r="FE14" s="2415"/>
      <c r="FF14" s="2415"/>
      <c r="FG14" s="2415"/>
      <c r="FH14" s="2415"/>
      <c r="FI14" s="2415"/>
      <c r="FJ14" s="2415"/>
      <c r="FK14" s="2415"/>
      <c r="FL14" s="2415"/>
      <c r="FM14" s="2415"/>
      <c r="FN14" s="2415"/>
      <c r="FO14" s="2416"/>
    </row>
    <row r="15" spans="1:173" ht="18" customHeight="1">
      <c r="B15" s="160"/>
      <c r="C15" s="2298"/>
      <c r="D15" s="2298"/>
      <c r="E15" s="2298"/>
      <c r="F15" s="2298"/>
      <c r="G15" s="2298"/>
      <c r="H15" s="2298"/>
      <c r="I15" s="2298"/>
      <c r="J15" s="2298"/>
      <c r="K15" s="2298"/>
      <c r="L15" s="2298"/>
      <c r="M15" s="2298"/>
      <c r="N15" s="2298"/>
      <c r="O15" s="2298"/>
      <c r="P15" s="2298"/>
      <c r="Q15" s="2298"/>
      <c r="R15" s="2298"/>
      <c r="S15" s="2298"/>
      <c r="T15" s="2298"/>
      <c r="U15" s="2298"/>
      <c r="V15" s="2298"/>
      <c r="W15" s="2299"/>
      <c r="X15" s="2354">
        <v>53162</v>
      </c>
      <c r="Y15" s="2355"/>
      <c r="Z15" s="2355"/>
      <c r="AA15" s="2355"/>
      <c r="AB15" s="2356"/>
      <c r="AC15" s="2282" t="s">
        <v>37</v>
      </c>
      <c r="AD15" s="2283"/>
      <c r="AE15" s="2283"/>
      <c r="AF15" s="2283"/>
      <c r="AG15" s="2283"/>
      <c r="AH15" s="2283"/>
      <c r="AI15" s="2284" t="s">
        <v>1351</v>
      </c>
      <c r="AJ15" s="2284"/>
      <c r="AK15" s="2284"/>
      <c r="AL15" s="2279" t="s">
        <v>434</v>
      </c>
      <c r="AM15" s="2279"/>
      <c r="AN15" s="2279"/>
      <c r="AO15" s="2386"/>
      <c r="AP15" s="2366">
        <v>0</v>
      </c>
      <c r="AQ15" s="2367"/>
      <c r="AR15" s="2367"/>
      <c r="AS15" s="2367"/>
      <c r="AT15" s="2367"/>
      <c r="AU15" s="2367"/>
      <c r="AV15" s="2367"/>
      <c r="AW15" s="2367"/>
      <c r="AX15" s="2367"/>
      <c r="AY15" s="2367"/>
      <c r="AZ15" s="2367"/>
      <c r="BA15" s="2367"/>
      <c r="BB15" s="2368"/>
      <c r="BC15" s="3034">
        <v>0</v>
      </c>
      <c r="BD15" s="3035"/>
      <c r="BE15" s="3035"/>
      <c r="BF15" s="3035"/>
      <c r="BG15" s="3035"/>
      <c r="BH15" s="3035"/>
      <c r="BI15" s="3035"/>
      <c r="BJ15" s="3035"/>
      <c r="BK15" s="3035"/>
      <c r="BL15" s="3035"/>
      <c r="BM15" s="3035"/>
      <c r="BN15" s="3035"/>
      <c r="BO15" s="3035"/>
      <c r="BP15" s="3091"/>
      <c r="BQ15" s="2412">
        <v>0</v>
      </c>
      <c r="BR15" s="2367"/>
      <c r="BS15" s="2367"/>
      <c r="BT15" s="2367"/>
      <c r="BU15" s="2367"/>
      <c r="BV15" s="2367"/>
      <c r="BW15" s="2367"/>
      <c r="BX15" s="2367"/>
      <c r="BY15" s="2367"/>
      <c r="BZ15" s="2367"/>
      <c r="CA15" s="2367"/>
      <c r="CB15" s="2368"/>
      <c r="CC15" s="2268" t="s">
        <v>39</v>
      </c>
      <c r="CD15" s="2269"/>
      <c r="CE15" s="2270">
        <v>0</v>
      </c>
      <c r="CF15" s="2270"/>
      <c r="CG15" s="2270"/>
      <c r="CH15" s="2270"/>
      <c r="CI15" s="2270"/>
      <c r="CJ15" s="2270"/>
      <c r="CK15" s="2270"/>
      <c r="CL15" s="2270"/>
      <c r="CM15" s="2270"/>
      <c r="CN15" s="2270"/>
      <c r="CO15" s="1928" t="s">
        <v>40</v>
      </c>
      <c r="CP15" s="2276"/>
      <c r="CQ15" s="2412">
        <v>0</v>
      </c>
      <c r="CR15" s="2367"/>
      <c r="CS15" s="2367"/>
      <c r="CT15" s="2367"/>
      <c r="CU15" s="2367"/>
      <c r="CV15" s="2367"/>
      <c r="CW15" s="2367"/>
      <c r="CX15" s="2367"/>
      <c r="CY15" s="2367"/>
      <c r="CZ15" s="2367"/>
      <c r="DA15" s="2367"/>
      <c r="DB15" s="2367"/>
      <c r="DC15" s="2367"/>
      <c r="DD15" s="2368"/>
      <c r="DE15" s="2412">
        <v>0</v>
      </c>
      <c r="DF15" s="2367"/>
      <c r="DG15" s="2367"/>
      <c r="DH15" s="2367"/>
      <c r="DI15" s="2367"/>
      <c r="DJ15" s="2367"/>
      <c r="DK15" s="2367"/>
      <c r="DL15" s="2367"/>
      <c r="DM15" s="2367"/>
      <c r="DN15" s="2367"/>
      <c r="DO15" s="2367"/>
      <c r="DP15" s="2367"/>
      <c r="DQ15" s="2367"/>
      <c r="DR15" s="2367"/>
      <c r="DS15" s="2367"/>
      <c r="DT15" s="2367"/>
      <c r="DU15" s="2367"/>
      <c r="DV15" s="2367"/>
      <c r="DW15" s="2367"/>
      <c r="DX15" s="2368"/>
      <c r="DY15" s="2412">
        <v>0</v>
      </c>
      <c r="DZ15" s="2367"/>
      <c r="EA15" s="2367"/>
      <c r="EB15" s="2367"/>
      <c r="EC15" s="2367"/>
      <c r="ED15" s="2367"/>
      <c r="EE15" s="2367"/>
      <c r="EF15" s="2367"/>
      <c r="EG15" s="2367"/>
      <c r="EH15" s="2367"/>
      <c r="EI15" s="2367"/>
      <c r="EJ15" s="2367"/>
      <c r="EK15" s="2367"/>
      <c r="EL15" s="2368"/>
      <c r="EM15" s="2277">
        <f t="shared" si="0"/>
        <v>0</v>
      </c>
      <c r="EN15" s="2277"/>
      <c r="EO15" s="2277"/>
      <c r="EP15" s="2277"/>
      <c r="EQ15" s="2277"/>
      <c r="ER15" s="2277"/>
      <c r="ES15" s="2277"/>
      <c r="ET15" s="2277"/>
      <c r="EU15" s="2277"/>
      <c r="EV15" s="2277"/>
      <c r="EW15" s="2277"/>
      <c r="EX15" s="2277"/>
      <c r="EY15" s="2277"/>
      <c r="EZ15" s="2414">
        <f t="shared" si="1"/>
        <v>0</v>
      </c>
      <c r="FA15" s="2415"/>
      <c r="FB15" s="2415"/>
      <c r="FC15" s="2415"/>
      <c r="FD15" s="2415"/>
      <c r="FE15" s="2415"/>
      <c r="FF15" s="2415"/>
      <c r="FG15" s="2415"/>
      <c r="FH15" s="2415"/>
      <c r="FI15" s="2415"/>
      <c r="FJ15" s="2415"/>
      <c r="FK15" s="2415"/>
      <c r="FL15" s="2415"/>
      <c r="FM15" s="2415"/>
      <c r="FN15" s="2415"/>
      <c r="FO15" s="2416"/>
    </row>
    <row r="16" spans="1:173" ht="18" customHeight="1">
      <c r="B16" s="160"/>
      <c r="C16" s="2294" t="s">
        <v>120</v>
      </c>
      <c r="D16" s="2294"/>
      <c r="E16" s="2294"/>
      <c r="F16" s="2294"/>
      <c r="G16" s="2294"/>
      <c r="H16" s="2294"/>
      <c r="I16" s="2294"/>
      <c r="J16" s="2294"/>
      <c r="K16" s="2294"/>
      <c r="L16" s="2294"/>
      <c r="M16" s="2294"/>
      <c r="N16" s="2294"/>
      <c r="O16" s="2294"/>
      <c r="P16" s="2294"/>
      <c r="Q16" s="2294"/>
      <c r="R16" s="2294"/>
      <c r="S16" s="2294"/>
      <c r="T16" s="2294"/>
      <c r="U16" s="2294"/>
      <c r="V16" s="2294"/>
      <c r="W16" s="2295"/>
      <c r="X16" s="3088">
        <v>53063</v>
      </c>
      <c r="Y16" s="3089"/>
      <c r="Z16" s="3089"/>
      <c r="AA16" s="3089"/>
      <c r="AB16" s="3090"/>
      <c r="AC16" s="2391" t="s">
        <v>37</v>
      </c>
      <c r="AD16" s="2392"/>
      <c r="AE16" s="2392"/>
      <c r="AF16" s="2392"/>
      <c r="AG16" s="2392"/>
      <c r="AH16" s="2392"/>
      <c r="AI16" s="2370" t="s">
        <v>1350</v>
      </c>
      <c r="AJ16" s="2370"/>
      <c r="AK16" s="2370"/>
      <c r="AL16" s="2387" t="s">
        <v>433</v>
      </c>
      <c r="AM16" s="2387"/>
      <c r="AN16" s="2387"/>
      <c r="AO16" s="2388"/>
      <c r="AP16" s="2401">
        <f>EM17</f>
        <v>0</v>
      </c>
      <c r="AQ16" s="2402"/>
      <c r="AR16" s="2402"/>
      <c r="AS16" s="2402"/>
      <c r="AT16" s="2402"/>
      <c r="AU16" s="2402"/>
      <c r="AV16" s="2402"/>
      <c r="AW16" s="2402"/>
      <c r="AX16" s="2402"/>
      <c r="AY16" s="2402"/>
      <c r="AZ16" s="2402"/>
      <c r="BA16" s="2402"/>
      <c r="BB16" s="2403"/>
      <c r="BC16" s="2811">
        <f>EZ17</f>
        <v>0</v>
      </c>
      <c r="BD16" s="2402"/>
      <c r="BE16" s="2402"/>
      <c r="BF16" s="2402"/>
      <c r="BG16" s="2402"/>
      <c r="BH16" s="2402"/>
      <c r="BI16" s="2402"/>
      <c r="BJ16" s="2402"/>
      <c r="BK16" s="2402"/>
      <c r="BL16" s="2402"/>
      <c r="BM16" s="2402"/>
      <c r="BN16" s="2402"/>
      <c r="BO16" s="2402"/>
      <c r="BP16" s="2403"/>
      <c r="BQ16" s="3043">
        <v>0</v>
      </c>
      <c r="BR16" s="2409"/>
      <c r="BS16" s="2409"/>
      <c r="BT16" s="2409"/>
      <c r="BU16" s="2409"/>
      <c r="BV16" s="2409"/>
      <c r="BW16" s="2409"/>
      <c r="BX16" s="2409"/>
      <c r="BY16" s="2409"/>
      <c r="BZ16" s="2409"/>
      <c r="CA16" s="2409"/>
      <c r="CB16" s="2410"/>
      <c r="CC16" s="2408" t="s">
        <v>39</v>
      </c>
      <c r="CD16" s="2393"/>
      <c r="CE16" s="2394">
        <v>0</v>
      </c>
      <c r="CF16" s="2394"/>
      <c r="CG16" s="2394"/>
      <c r="CH16" s="2394"/>
      <c r="CI16" s="2394"/>
      <c r="CJ16" s="2394"/>
      <c r="CK16" s="2394"/>
      <c r="CL16" s="2394"/>
      <c r="CM16" s="2394"/>
      <c r="CN16" s="2394"/>
      <c r="CO16" s="2407" t="s">
        <v>40</v>
      </c>
      <c r="CP16" s="2411"/>
      <c r="CQ16" s="3043">
        <v>0</v>
      </c>
      <c r="CR16" s="2409"/>
      <c r="CS16" s="2409"/>
      <c r="CT16" s="2409"/>
      <c r="CU16" s="2409"/>
      <c r="CV16" s="2409"/>
      <c r="CW16" s="2409"/>
      <c r="CX16" s="2409"/>
      <c r="CY16" s="2409"/>
      <c r="CZ16" s="2409"/>
      <c r="DA16" s="2409"/>
      <c r="DB16" s="2409"/>
      <c r="DC16" s="2409"/>
      <c r="DD16" s="2410"/>
      <c r="DE16" s="3043">
        <v>0</v>
      </c>
      <c r="DF16" s="2409"/>
      <c r="DG16" s="2409"/>
      <c r="DH16" s="2409"/>
      <c r="DI16" s="2409"/>
      <c r="DJ16" s="2409"/>
      <c r="DK16" s="2409"/>
      <c r="DL16" s="2409"/>
      <c r="DM16" s="2409"/>
      <c r="DN16" s="2409"/>
      <c r="DO16" s="2409"/>
      <c r="DP16" s="2409"/>
      <c r="DQ16" s="2409"/>
      <c r="DR16" s="2409"/>
      <c r="DS16" s="2409"/>
      <c r="DT16" s="2409"/>
      <c r="DU16" s="2409"/>
      <c r="DV16" s="2409"/>
      <c r="DW16" s="2409"/>
      <c r="DX16" s="2410"/>
      <c r="DY16" s="3043">
        <v>0</v>
      </c>
      <c r="DZ16" s="2409"/>
      <c r="EA16" s="2409"/>
      <c r="EB16" s="2409"/>
      <c r="EC16" s="2409"/>
      <c r="ED16" s="2409"/>
      <c r="EE16" s="2409"/>
      <c r="EF16" s="2409"/>
      <c r="EG16" s="2409"/>
      <c r="EH16" s="2409"/>
      <c r="EI16" s="2409"/>
      <c r="EJ16" s="2409"/>
      <c r="EK16" s="2409"/>
      <c r="EL16" s="2410"/>
      <c r="EM16" s="2277">
        <f t="shared" si="0"/>
        <v>0</v>
      </c>
      <c r="EN16" s="2277"/>
      <c r="EO16" s="2277"/>
      <c r="EP16" s="2277"/>
      <c r="EQ16" s="2277"/>
      <c r="ER16" s="2277"/>
      <c r="ES16" s="2277"/>
      <c r="ET16" s="2277"/>
      <c r="EU16" s="2277"/>
      <c r="EV16" s="2277"/>
      <c r="EW16" s="2277"/>
      <c r="EX16" s="2277"/>
      <c r="EY16" s="2277"/>
      <c r="EZ16" s="2414">
        <f t="shared" si="1"/>
        <v>0</v>
      </c>
      <c r="FA16" s="2415"/>
      <c r="FB16" s="2415"/>
      <c r="FC16" s="2415"/>
      <c r="FD16" s="2415"/>
      <c r="FE16" s="2415"/>
      <c r="FF16" s="2415"/>
      <c r="FG16" s="2415"/>
      <c r="FH16" s="2415"/>
      <c r="FI16" s="2415"/>
      <c r="FJ16" s="2415"/>
      <c r="FK16" s="2415"/>
      <c r="FL16" s="2415"/>
      <c r="FM16" s="2415"/>
      <c r="FN16" s="2415"/>
      <c r="FO16" s="2416"/>
    </row>
    <row r="17" spans="1:173" ht="18" customHeight="1">
      <c r="B17" s="160"/>
      <c r="C17" s="2298"/>
      <c r="D17" s="2298"/>
      <c r="E17" s="2298"/>
      <c r="F17" s="2298"/>
      <c r="G17" s="2298"/>
      <c r="H17" s="2298"/>
      <c r="I17" s="2298"/>
      <c r="J17" s="2298"/>
      <c r="K17" s="2298"/>
      <c r="L17" s="2298"/>
      <c r="M17" s="2298"/>
      <c r="N17" s="2298"/>
      <c r="O17" s="2298"/>
      <c r="P17" s="2298"/>
      <c r="Q17" s="2298"/>
      <c r="R17" s="2298"/>
      <c r="S17" s="2298"/>
      <c r="T17" s="2298"/>
      <c r="U17" s="2298"/>
      <c r="V17" s="2298"/>
      <c r="W17" s="2299"/>
      <c r="X17" s="2477">
        <v>53163</v>
      </c>
      <c r="Y17" s="2478"/>
      <c r="Z17" s="2478"/>
      <c r="AA17" s="2478"/>
      <c r="AB17" s="2479"/>
      <c r="AC17" s="2375" t="s">
        <v>37</v>
      </c>
      <c r="AD17" s="2376"/>
      <c r="AE17" s="2376"/>
      <c r="AF17" s="2376"/>
      <c r="AG17" s="2376"/>
      <c r="AH17" s="2376"/>
      <c r="AI17" s="2284" t="s">
        <v>1351</v>
      </c>
      <c r="AJ17" s="2284"/>
      <c r="AK17" s="2284"/>
      <c r="AL17" s="2363" t="s">
        <v>434</v>
      </c>
      <c r="AM17" s="2363"/>
      <c r="AN17" s="2363"/>
      <c r="AO17" s="2364"/>
      <c r="AP17" s="3049">
        <v>0</v>
      </c>
      <c r="AQ17" s="2398"/>
      <c r="AR17" s="2398"/>
      <c r="AS17" s="2398"/>
      <c r="AT17" s="2398"/>
      <c r="AU17" s="2398"/>
      <c r="AV17" s="2398"/>
      <c r="AW17" s="2398"/>
      <c r="AX17" s="2398"/>
      <c r="AY17" s="2398"/>
      <c r="AZ17" s="2398"/>
      <c r="BA17" s="2398"/>
      <c r="BB17" s="2399"/>
      <c r="BC17" s="2875">
        <v>0</v>
      </c>
      <c r="BD17" s="2803"/>
      <c r="BE17" s="2803"/>
      <c r="BF17" s="2803"/>
      <c r="BG17" s="2803"/>
      <c r="BH17" s="2803"/>
      <c r="BI17" s="2803"/>
      <c r="BJ17" s="2803"/>
      <c r="BK17" s="2803"/>
      <c r="BL17" s="2803"/>
      <c r="BM17" s="2803"/>
      <c r="BN17" s="2803"/>
      <c r="BO17" s="2803"/>
      <c r="BP17" s="2804"/>
      <c r="BQ17" s="3048">
        <v>0</v>
      </c>
      <c r="BR17" s="2398"/>
      <c r="BS17" s="2398"/>
      <c r="BT17" s="2398"/>
      <c r="BU17" s="2398"/>
      <c r="BV17" s="2398"/>
      <c r="BW17" s="2398"/>
      <c r="BX17" s="2398"/>
      <c r="BY17" s="2398"/>
      <c r="BZ17" s="2398"/>
      <c r="CA17" s="2398"/>
      <c r="CB17" s="2399"/>
      <c r="CC17" s="2369" t="s">
        <v>39</v>
      </c>
      <c r="CD17" s="2348"/>
      <c r="CE17" s="1340">
        <v>0</v>
      </c>
      <c r="CF17" s="1340"/>
      <c r="CG17" s="1340"/>
      <c r="CH17" s="1340"/>
      <c r="CI17" s="1340"/>
      <c r="CJ17" s="1340"/>
      <c r="CK17" s="1340"/>
      <c r="CL17" s="1340"/>
      <c r="CM17" s="1340"/>
      <c r="CN17" s="1340"/>
      <c r="CO17" s="2365" t="s">
        <v>40</v>
      </c>
      <c r="CP17" s="2374"/>
      <c r="CQ17" s="3048">
        <v>0</v>
      </c>
      <c r="CR17" s="2398"/>
      <c r="CS17" s="2398"/>
      <c r="CT17" s="2398"/>
      <c r="CU17" s="2398"/>
      <c r="CV17" s="2398"/>
      <c r="CW17" s="2398"/>
      <c r="CX17" s="2398"/>
      <c r="CY17" s="2398"/>
      <c r="CZ17" s="2398"/>
      <c r="DA17" s="2398"/>
      <c r="DB17" s="2398"/>
      <c r="DC17" s="2398"/>
      <c r="DD17" s="2399"/>
      <c r="DE17" s="3048">
        <v>0</v>
      </c>
      <c r="DF17" s="2398"/>
      <c r="DG17" s="2398"/>
      <c r="DH17" s="2398"/>
      <c r="DI17" s="2398"/>
      <c r="DJ17" s="2398"/>
      <c r="DK17" s="2398"/>
      <c r="DL17" s="2398"/>
      <c r="DM17" s="2398"/>
      <c r="DN17" s="2398"/>
      <c r="DO17" s="2398"/>
      <c r="DP17" s="2398"/>
      <c r="DQ17" s="2398"/>
      <c r="DR17" s="2398"/>
      <c r="DS17" s="2398"/>
      <c r="DT17" s="2398"/>
      <c r="DU17" s="2398"/>
      <c r="DV17" s="2398"/>
      <c r="DW17" s="2398"/>
      <c r="DX17" s="2399"/>
      <c r="DY17" s="3048">
        <v>0</v>
      </c>
      <c r="DZ17" s="2398"/>
      <c r="EA17" s="2398"/>
      <c r="EB17" s="2398"/>
      <c r="EC17" s="2398"/>
      <c r="ED17" s="2398"/>
      <c r="EE17" s="2398"/>
      <c r="EF17" s="2398"/>
      <c r="EG17" s="2398"/>
      <c r="EH17" s="2398"/>
      <c r="EI17" s="2398"/>
      <c r="EJ17" s="2398"/>
      <c r="EK17" s="2398"/>
      <c r="EL17" s="2399"/>
      <c r="EM17" s="2277">
        <f>AP17+BQ17-CE17+DE17</f>
        <v>0</v>
      </c>
      <c r="EN17" s="2277"/>
      <c r="EO17" s="2277"/>
      <c r="EP17" s="2277"/>
      <c r="EQ17" s="2277"/>
      <c r="ER17" s="2277"/>
      <c r="ES17" s="2277"/>
      <c r="ET17" s="2277"/>
      <c r="EU17" s="2277"/>
      <c r="EV17" s="2277"/>
      <c r="EW17" s="2277"/>
      <c r="EX17" s="2277"/>
      <c r="EY17" s="2277"/>
      <c r="EZ17" s="2414">
        <f t="shared" si="1"/>
        <v>0</v>
      </c>
      <c r="FA17" s="2415"/>
      <c r="FB17" s="2415"/>
      <c r="FC17" s="2415"/>
      <c r="FD17" s="2415"/>
      <c r="FE17" s="2415"/>
      <c r="FF17" s="2415"/>
      <c r="FG17" s="2415"/>
      <c r="FH17" s="2415"/>
      <c r="FI17" s="2415"/>
      <c r="FJ17" s="2415"/>
      <c r="FK17" s="2415"/>
      <c r="FL17" s="2415"/>
      <c r="FM17" s="2415"/>
      <c r="FN17" s="2415"/>
      <c r="FO17" s="2416"/>
    </row>
    <row r="18" spans="1:173" s="174" customFormat="1" ht="8.25" customHeight="1">
      <c r="A18" s="697"/>
      <c r="B18" s="182"/>
      <c r="C18" s="3026" t="s">
        <v>17</v>
      </c>
      <c r="D18" s="3026"/>
      <c r="E18" s="3026"/>
      <c r="F18" s="3026"/>
      <c r="G18" s="3026"/>
      <c r="H18" s="3026"/>
      <c r="I18" s="3026"/>
      <c r="J18" s="3026"/>
      <c r="K18" s="3026"/>
      <c r="L18" s="3026"/>
      <c r="M18" s="3026"/>
      <c r="N18" s="3026"/>
      <c r="O18" s="3026"/>
      <c r="P18" s="3026"/>
      <c r="Q18" s="3026"/>
      <c r="R18" s="3026"/>
      <c r="S18" s="3026"/>
      <c r="T18" s="3026"/>
      <c r="U18" s="3026"/>
      <c r="V18" s="3026"/>
      <c r="W18" s="3027"/>
      <c r="X18" s="2820"/>
      <c r="Y18" s="2821"/>
      <c r="Z18" s="2821"/>
      <c r="AA18" s="2821"/>
      <c r="AB18" s="2822"/>
      <c r="AC18" s="2840"/>
      <c r="AD18" s="2841"/>
      <c r="AE18" s="2841"/>
      <c r="AF18" s="2841"/>
      <c r="AG18" s="2841"/>
      <c r="AH18" s="2841"/>
      <c r="AI18" s="2841"/>
      <c r="AJ18" s="2841"/>
      <c r="AK18" s="2841"/>
      <c r="AL18" s="2841"/>
      <c r="AM18" s="2841"/>
      <c r="AN18" s="2841"/>
      <c r="AO18" s="3115"/>
      <c r="AP18" s="2856"/>
      <c r="AQ18" s="2803"/>
      <c r="AR18" s="2803"/>
      <c r="AS18" s="2803"/>
      <c r="AT18" s="2803"/>
      <c r="AU18" s="2803"/>
      <c r="AV18" s="2803"/>
      <c r="AW18" s="2803"/>
      <c r="AX18" s="2803"/>
      <c r="AY18" s="2803"/>
      <c r="AZ18" s="2803"/>
      <c r="BA18" s="2803"/>
      <c r="BB18" s="2804"/>
      <c r="BC18" s="2875"/>
      <c r="BD18" s="2803"/>
      <c r="BE18" s="2803"/>
      <c r="BF18" s="2803"/>
      <c r="BG18" s="2803"/>
      <c r="BH18" s="2803"/>
      <c r="BI18" s="2803"/>
      <c r="BJ18" s="2803"/>
      <c r="BK18" s="2803"/>
      <c r="BL18" s="2803"/>
      <c r="BM18" s="2803"/>
      <c r="BN18" s="2803"/>
      <c r="BO18" s="2803"/>
      <c r="BP18" s="2804"/>
      <c r="BQ18" s="2875"/>
      <c r="BR18" s="2803"/>
      <c r="BS18" s="2803"/>
      <c r="BT18" s="2803"/>
      <c r="BU18" s="2803"/>
      <c r="BV18" s="2803"/>
      <c r="BW18" s="2803"/>
      <c r="BX18" s="2803"/>
      <c r="BY18" s="2803"/>
      <c r="BZ18" s="2803"/>
      <c r="CA18" s="2803"/>
      <c r="CB18" s="2804"/>
      <c r="CC18" s="3104"/>
      <c r="CD18" s="1493"/>
      <c r="CE18" s="1493"/>
      <c r="CF18" s="1493"/>
      <c r="CG18" s="1493"/>
      <c r="CH18" s="1493"/>
      <c r="CI18" s="1493"/>
      <c r="CJ18" s="1493"/>
      <c r="CK18" s="1493"/>
      <c r="CL18" s="1493"/>
      <c r="CM18" s="1493"/>
      <c r="CN18" s="1493"/>
      <c r="CO18" s="1493"/>
      <c r="CP18" s="3105"/>
      <c r="CQ18" s="2875"/>
      <c r="CR18" s="2803"/>
      <c r="CS18" s="2803"/>
      <c r="CT18" s="2803"/>
      <c r="CU18" s="2803"/>
      <c r="CV18" s="2803"/>
      <c r="CW18" s="2803"/>
      <c r="CX18" s="2803"/>
      <c r="CY18" s="2803"/>
      <c r="CZ18" s="2803"/>
      <c r="DA18" s="2803"/>
      <c r="DB18" s="2803"/>
      <c r="DC18" s="2803"/>
      <c r="DD18" s="2804"/>
      <c r="DE18" s="2875"/>
      <c r="DF18" s="2803"/>
      <c r="DG18" s="2803"/>
      <c r="DH18" s="2803"/>
      <c r="DI18" s="2803"/>
      <c r="DJ18" s="2803"/>
      <c r="DK18" s="2803"/>
      <c r="DL18" s="2803"/>
      <c r="DM18" s="2803"/>
      <c r="DN18" s="2803"/>
      <c r="DO18" s="2803"/>
      <c r="DP18" s="2803"/>
      <c r="DQ18" s="2803"/>
      <c r="DR18" s="2803"/>
      <c r="DS18" s="2803"/>
      <c r="DT18" s="2803"/>
      <c r="DU18" s="2803"/>
      <c r="DV18" s="2803"/>
      <c r="DW18" s="2803"/>
      <c r="DX18" s="2804"/>
      <c r="DY18" s="2875"/>
      <c r="DZ18" s="2803"/>
      <c r="EA18" s="2803"/>
      <c r="EB18" s="2803"/>
      <c r="EC18" s="2803"/>
      <c r="ED18" s="2803"/>
      <c r="EE18" s="2803"/>
      <c r="EF18" s="2803"/>
      <c r="EG18" s="2803"/>
      <c r="EH18" s="2803"/>
      <c r="EI18" s="2803"/>
      <c r="EJ18" s="2803"/>
      <c r="EK18" s="2803"/>
      <c r="EL18" s="2804"/>
      <c r="EM18" s="2875"/>
      <c r="EN18" s="2803"/>
      <c r="EO18" s="2803"/>
      <c r="EP18" s="2803"/>
      <c r="EQ18" s="2803"/>
      <c r="ER18" s="2803"/>
      <c r="ES18" s="2803"/>
      <c r="ET18" s="2803"/>
      <c r="EU18" s="2803"/>
      <c r="EV18" s="2803"/>
      <c r="EW18" s="2803"/>
      <c r="EX18" s="2803"/>
      <c r="EY18" s="2804"/>
      <c r="EZ18" s="3098"/>
      <c r="FA18" s="3099"/>
      <c r="FB18" s="3099"/>
      <c r="FC18" s="3099"/>
      <c r="FD18" s="3099"/>
      <c r="FE18" s="3099"/>
      <c r="FF18" s="3099"/>
      <c r="FG18" s="3099"/>
      <c r="FH18" s="3099"/>
      <c r="FI18" s="3099"/>
      <c r="FJ18" s="3099"/>
      <c r="FK18" s="3099"/>
      <c r="FL18" s="3099"/>
      <c r="FM18" s="3099"/>
      <c r="FN18" s="3099"/>
      <c r="FO18" s="3100"/>
    </row>
    <row r="19" spans="1:173" s="174" customFormat="1" ht="8.25" customHeight="1">
      <c r="A19" s="697"/>
      <c r="B19" s="182"/>
      <c r="C19" s="3028"/>
      <c r="D19" s="3028"/>
      <c r="E19" s="3028"/>
      <c r="F19" s="3028"/>
      <c r="G19" s="3028"/>
      <c r="H19" s="3028"/>
      <c r="I19" s="3028"/>
      <c r="J19" s="3028"/>
      <c r="K19" s="3028"/>
      <c r="L19" s="3028"/>
      <c r="M19" s="3028"/>
      <c r="N19" s="3028"/>
      <c r="O19" s="3028"/>
      <c r="P19" s="3028"/>
      <c r="Q19" s="3028"/>
      <c r="R19" s="3028"/>
      <c r="S19" s="3028"/>
      <c r="T19" s="3028"/>
      <c r="U19" s="3028"/>
      <c r="V19" s="3028"/>
      <c r="W19" s="3029"/>
      <c r="X19" s="3113"/>
      <c r="Y19" s="2929"/>
      <c r="Z19" s="2929"/>
      <c r="AA19" s="2929"/>
      <c r="AB19" s="3114"/>
      <c r="AC19" s="3030"/>
      <c r="AD19" s="3031"/>
      <c r="AE19" s="3031"/>
      <c r="AF19" s="3031"/>
      <c r="AG19" s="3031"/>
      <c r="AH19" s="3031"/>
      <c r="AI19" s="3031"/>
      <c r="AJ19" s="3031"/>
      <c r="AK19" s="3031"/>
      <c r="AL19" s="3031"/>
      <c r="AM19" s="3031"/>
      <c r="AN19" s="3031"/>
      <c r="AO19" s="3116"/>
      <c r="AP19" s="2883"/>
      <c r="AQ19" s="2880"/>
      <c r="AR19" s="2880"/>
      <c r="AS19" s="2880"/>
      <c r="AT19" s="2880"/>
      <c r="AU19" s="2880"/>
      <c r="AV19" s="2880"/>
      <c r="AW19" s="2880"/>
      <c r="AX19" s="2880"/>
      <c r="AY19" s="2880"/>
      <c r="AZ19" s="2880"/>
      <c r="BA19" s="2880"/>
      <c r="BB19" s="2881"/>
      <c r="BC19" s="2879"/>
      <c r="BD19" s="2880"/>
      <c r="BE19" s="2880"/>
      <c r="BF19" s="2880"/>
      <c r="BG19" s="2880"/>
      <c r="BH19" s="2880"/>
      <c r="BI19" s="2880"/>
      <c r="BJ19" s="2880"/>
      <c r="BK19" s="2880"/>
      <c r="BL19" s="2880"/>
      <c r="BM19" s="2880"/>
      <c r="BN19" s="2880"/>
      <c r="BO19" s="2880"/>
      <c r="BP19" s="2881"/>
      <c r="BQ19" s="2879"/>
      <c r="BR19" s="2880"/>
      <c r="BS19" s="2880"/>
      <c r="BT19" s="2880"/>
      <c r="BU19" s="2880"/>
      <c r="BV19" s="2880"/>
      <c r="BW19" s="2880"/>
      <c r="BX19" s="2880"/>
      <c r="BY19" s="2880"/>
      <c r="BZ19" s="2880"/>
      <c r="CA19" s="2880"/>
      <c r="CB19" s="2881"/>
      <c r="CC19" s="3106"/>
      <c r="CD19" s="1990"/>
      <c r="CE19" s="1990"/>
      <c r="CF19" s="1990"/>
      <c r="CG19" s="1990"/>
      <c r="CH19" s="1990"/>
      <c r="CI19" s="1990"/>
      <c r="CJ19" s="1990"/>
      <c r="CK19" s="1990"/>
      <c r="CL19" s="1990"/>
      <c r="CM19" s="1990"/>
      <c r="CN19" s="1990"/>
      <c r="CO19" s="1990"/>
      <c r="CP19" s="3107"/>
      <c r="CQ19" s="2879"/>
      <c r="CR19" s="2880"/>
      <c r="CS19" s="2880"/>
      <c r="CT19" s="2880"/>
      <c r="CU19" s="2880"/>
      <c r="CV19" s="2880"/>
      <c r="CW19" s="2880"/>
      <c r="CX19" s="2880"/>
      <c r="CY19" s="2880"/>
      <c r="CZ19" s="2880"/>
      <c r="DA19" s="2880"/>
      <c r="DB19" s="2880"/>
      <c r="DC19" s="2880"/>
      <c r="DD19" s="2881"/>
      <c r="DE19" s="2879"/>
      <c r="DF19" s="2880"/>
      <c r="DG19" s="2880"/>
      <c r="DH19" s="2880"/>
      <c r="DI19" s="2880"/>
      <c r="DJ19" s="2880"/>
      <c r="DK19" s="2880"/>
      <c r="DL19" s="2880"/>
      <c r="DM19" s="2880"/>
      <c r="DN19" s="2880"/>
      <c r="DO19" s="2880"/>
      <c r="DP19" s="2880"/>
      <c r="DQ19" s="2880"/>
      <c r="DR19" s="2880"/>
      <c r="DS19" s="2880"/>
      <c r="DT19" s="2880"/>
      <c r="DU19" s="2880"/>
      <c r="DV19" s="2880"/>
      <c r="DW19" s="2880"/>
      <c r="DX19" s="2881"/>
      <c r="DY19" s="2879"/>
      <c r="DZ19" s="2880"/>
      <c r="EA19" s="2880"/>
      <c r="EB19" s="2880"/>
      <c r="EC19" s="2880"/>
      <c r="ED19" s="2880"/>
      <c r="EE19" s="2880"/>
      <c r="EF19" s="2880"/>
      <c r="EG19" s="2880"/>
      <c r="EH19" s="2880"/>
      <c r="EI19" s="2880"/>
      <c r="EJ19" s="2880"/>
      <c r="EK19" s="2880"/>
      <c r="EL19" s="2881"/>
      <c r="EM19" s="2879"/>
      <c r="EN19" s="2880"/>
      <c r="EO19" s="2880"/>
      <c r="EP19" s="2880"/>
      <c r="EQ19" s="2880"/>
      <c r="ER19" s="2880"/>
      <c r="ES19" s="2880"/>
      <c r="ET19" s="2880"/>
      <c r="EU19" s="2880"/>
      <c r="EV19" s="2880"/>
      <c r="EW19" s="2880"/>
      <c r="EX19" s="2880"/>
      <c r="EY19" s="2881"/>
      <c r="EZ19" s="3101"/>
      <c r="FA19" s="3102"/>
      <c r="FB19" s="3102"/>
      <c r="FC19" s="3102"/>
      <c r="FD19" s="3102"/>
      <c r="FE19" s="3102"/>
      <c r="FF19" s="3102"/>
      <c r="FG19" s="3102"/>
      <c r="FH19" s="3102"/>
      <c r="FI19" s="3102"/>
      <c r="FJ19" s="3102"/>
      <c r="FK19" s="3102"/>
      <c r="FL19" s="3102"/>
      <c r="FM19" s="3102"/>
      <c r="FN19" s="3102"/>
      <c r="FO19" s="3103"/>
    </row>
    <row r="20" spans="1:173" ht="18" customHeight="1">
      <c r="B20" s="160"/>
      <c r="C20" s="2389" t="s">
        <v>121</v>
      </c>
      <c r="D20" s="2389"/>
      <c r="E20" s="2389"/>
      <c r="F20" s="2389"/>
      <c r="G20" s="2389"/>
      <c r="H20" s="2389"/>
      <c r="I20" s="2389"/>
      <c r="J20" s="2389"/>
      <c r="K20" s="2389"/>
      <c r="L20" s="2389"/>
      <c r="M20" s="2389"/>
      <c r="N20" s="2389"/>
      <c r="O20" s="2389"/>
      <c r="P20" s="2389"/>
      <c r="Q20" s="2389"/>
      <c r="R20" s="2389"/>
      <c r="S20" s="2389"/>
      <c r="T20" s="2389"/>
      <c r="U20" s="2389"/>
      <c r="V20" s="2389"/>
      <c r="W20" s="2390"/>
      <c r="X20" s="3088">
        <v>530631</v>
      </c>
      <c r="Y20" s="3089"/>
      <c r="Z20" s="3089"/>
      <c r="AA20" s="3089"/>
      <c r="AB20" s="3090"/>
      <c r="AC20" s="2391" t="s">
        <v>37</v>
      </c>
      <c r="AD20" s="2392"/>
      <c r="AE20" s="2392"/>
      <c r="AF20" s="2392"/>
      <c r="AG20" s="2392"/>
      <c r="AH20" s="2392"/>
      <c r="AI20" s="2370" t="s">
        <v>1350</v>
      </c>
      <c r="AJ20" s="2370"/>
      <c r="AK20" s="2370"/>
      <c r="AL20" s="2387" t="s">
        <v>433</v>
      </c>
      <c r="AM20" s="2387"/>
      <c r="AN20" s="2387"/>
      <c r="AO20" s="2388"/>
      <c r="AP20" s="2401">
        <f>EM21</f>
        <v>0</v>
      </c>
      <c r="AQ20" s="2402"/>
      <c r="AR20" s="2402"/>
      <c r="AS20" s="2402"/>
      <c r="AT20" s="2402"/>
      <c r="AU20" s="2402"/>
      <c r="AV20" s="2402"/>
      <c r="AW20" s="2402"/>
      <c r="AX20" s="2402"/>
      <c r="AY20" s="2402"/>
      <c r="AZ20" s="2402"/>
      <c r="BA20" s="2402"/>
      <c r="BB20" s="2403"/>
      <c r="BC20" s="2811">
        <f>EZ21</f>
        <v>0</v>
      </c>
      <c r="BD20" s="2402"/>
      <c r="BE20" s="2402"/>
      <c r="BF20" s="2402"/>
      <c r="BG20" s="2402"/>
      <c r="BH20" s="2402"/>
      <c r="BI20" s="2402"/>
      <c r="BJ20" s="2402"/>
      <c r="BK20" s="2402"/>
      <c r="BL20" s="2402"/>
      <c r="BM20" s="2402"/>
      <c r="BN20" s="2402"/>
      <c r="BO20" s="2402"/>
      <c r="BP20" s="2403"/>
      <c r="BQ20" s="3043">
        <v>0</v>
      </c>
      <c r="BR20" s="2409"/>
      <c r="BS20" s="2409"/>
      <c r="BT20" s="2409"/>
      <c r="BU20" s="2409"/>
      <c r="BV20" s="2409"/>
      <c r="BW20" s="2409"/>
      <c r="BX20" s="2409"/>
      <c r="BY20" s="2409"/>
      <c r="BZ20" s="2409"/>
      <c r="CA20" s="2409"/>
      <c r="CB20" s="2410"/>
      <c r="CC20" s="2408" t="s">
        <v>39</v>
      </c>
      <c r="CD20" s="2393"/>
      <c r="CE20" s="2394">
        <v>0</v>
      </c>
      <c r="CF20" s="2394"/>
      <c r="CG20" s="2394"/>
      <c r="CH20" s="2394"/>
      <c r="CI20" s="2394"/>
      <c r="CJ20" s="2394"/>
      <c r="CK20" s="2394"/>
      <c r="CL20" s="2394"/>
      <c r="CM20" s="2394"/>
      <c r="CN20" s="2394"/>
      <c r="CO20" s="2407" t="s">
        <v>40</v>
      </c>
      <c r="CP20" s="2411"/>
      <c r="CQ20" s="3043">
        <v>0</v>
      </c>
      <c r="CR20" s="2409"/>
      <c r="CS20" s="2409"/>
      <c r="CT20" s="2409"/>
      <c r="CU20" s="2409"/>
      <c r="CV20" s="2409"/>
      <c r="CW20" s="2409"/>
      <c r="CX20" s="2409"/>
      <c r="CY20" s="2409"/>
      <c r="CZ20" s="2409"/>
      <c r="DA20" s="2409"/>
      <c r="DB20" s="2409"/>
      <c r="DC20" s="2409"/>
      <c r="DD20" s="2410"/>
      <c r="DE20" s="3043">
        <v>0</v>
      </c>
      <c r="DF20" s="2409"/>
      <c r="DG20" s="2409"/>
      <c r="DH20" s="2409"/>
      <c r="DI20" s="2409"/>
      <c r="DJ20" s="2409"/>
      <c r="DK20" s="2409"/>
      <c r="DL20" s="2409"/>
      <c r="DM20" s="2409"/>
      <c r="DN20" s="2409"/>
      <c r="DO20" s="2409"/>
      <c r="DP20" s="2409"/>
      <c r="DQ20" s="2409"/>
      <c r="DR20" s="2409"/>
      <c r="DS20" s="2409"/>
      <c r="DT20" s="2409"/>
      <c r="DU20" s="2409"/>
      <c r="DV20" s="2409"/>
      <c r="DW20" s="2409"/>
      <c r="DX20" s="2410"/>
      <c r="DY20" s="3043">
        <v>0</v>
      </c>
      <c r="DZ20" s="2409"/>
      <c r="EA20" s="2409"/>
      <c r="EB20" s="2409"/>
      <c r="EC20" s="2409"/>
      <c r="ED20" s="2409"/>
      <c r="EE20" s="2409"/>
      <c r="EF20" s="2409"/>
      <c r="EG20" s="2409"/>
      <c r="EH20" s="2409"/>
      <c r="EI20" s="2409"/>
      <c r="EJ20" s="2409"/>
      <c r="EK20" s="2409"/>
      <c r="EL20" s="2410"/>
      <c r="EM20" s="2277">
        <f>AP20+BQ20-CE20+DE20</f>
        <v>0</v>
      </c>
      <c r="EN20" s="2277"/>
      <c r="EO20" s="2277"/>
      <c r="EP20" s="2277"/>
      <c r="EQ20" s="2277"/>
      <c r="ER20" s="2277"/>
      <c r="ES20" s="2277"/>
      <c r="ET20" s="2277"/>
      <c r="EU20" s="2277"/>
      <c r="EV20" s="2277"/>
      <c r="EW20" s="2277"/>
      <c r="EX20" s="2277"/>
      <c r="EY20" s="2277"/>
      <c r="EZ20" s="2414">
        <f t="shared" ref="EZ20" si="2">BC20+CQ20+DY20</f>
        <v>0</v>
      </c>
      <c r="FA20" s="2415"/>
      <c r="FB20" s="2415"/>
      <c r="FC20" s="2415"/>
      <c r="FD20" s="2415"/>
      <c r="FE20" s="2415"/>
      <c r="FF20" s="2415"/>
      <c r="FG20" s="2415"/>
      <c r="FH20" s="2415"/>
      <c r="FI20" s="2415"/>
      <c r="FJ20" s="2415"/>
      <c r="FK20" s="2415"/>
      <c r="FL20" s="2415"/>
      <c r="FM20" s="2415"/>
      <c r="FN20" s="2415"/>
      <c r="FO20" s="2416"/>
    </row>
    <row r="21" spans="1:173" ht="18" customHeight="1">
      <c r="B21" s="160"/>
      <c r="C21" s="3010"/>
      <c r="D21" s="3010"/>
      <c r="E21" s="3010"/>
      <c r="F21" s="3010"/>
      <c r="G21" s="3010"/>
      <c r="H21" s="3010"/>
      <c r="I21" s="3010"/>
      <c r="J21" s="3010"/>
      <c r="K21" s="3010"/>
      <c r="L21" s="3010"/>
      <c r="M21" s="3010"/>
      <c r="N21" s="3010"/>
      <c r="O21" s="3010"/>
      <c r="P21" s="3010"/>
      <c r="Q21" s="3010"/>
      <c r="R21" s="3010"/>
      <c r="S21" s="3010"/>
      <c r="T21" s="3010"/>
      <c r="U21" s="3010"/>
      <c r="V21" s="3010"/>
      <c r="W21" s="3011"/>
      <c r="X21" s="2354">
        <v>531631</v>
      </c>
      <c r="Y21" s="2355"/>
      <c r="Z21" s="2355"/>
      <c r="AA21" s="2355"/>
      <c r="AB21" s="2356"/>
      <c r="AC21" s="2282" t="s">
        <v>37</v>
      </c>
      <c r="AD21" s="2283"/>
      <c r="AE21" s="2283"/>
      <c r="AF21" s="2283"/>
      <c r="AG21" s="2283"/>
      <c r="AH21" s="2283"/>
      <c r="AI21" s="2284" t="s">
        <v>1351</v>
      </c>
      <c r="AJ21" s="2284"/>
      <c r="AK21" s="2284"/>
      <c r="AL21" s="2279" t="s">
        <v>434</v>
      </c>
      <c r="AM21" s="2279"/>
      <c r="AN21" s="2279"/>
      <c r="AO21" s="2386"/>
      <c r="AP21" s="2366">
        <v>0</v>
      </c>
      <c r="AQ21" s="2367"/>
      <c r="AR21" s="2367"/>
      <c r="AS21" s="2367"/>
      <c r="AT21" s="2367"/>
      <c r="AU21" s="2367"/>
      <c r="AV21" s="2367"/>
      <c r="AW21" s="2367"/>
      <c r="AX21" s="2367"/>
      <c r="AY21" s="2367"/>
      <c r="AZ21" s="2367"/>
      <c r="BA21" s="2367"/>
      <c r="BB21" s="2368"/>
      <c r="BC21" s="2412">
        <v>0</v>
      </c>
      <c r="BD21" s="2367"/>
      <c r="BE21" s="2367"/>
      <c r="BF21" s="2367"/>
      <c r="BG21" s="2367"/>
      <c r="BH21" s="2367"/>
      <c r="BI21" s="2367"/>
      <c r="BJ21" s="2367"/>
      <c r="BK21" s="2367"/>
      <c r="BL21" s="2367"/>
      <c r="BM21" s="2367"/>
      <c r="BN21" s="2367"/>
      <c r="BO21" s="2367"/>
      <c r="BP21" s="2368"/>
      <c r="BQ21" s="2412">
        <v>897218</v>
      </c>
      <c r="BR21" s="2367"/>
      <c r="BS21" s="2367"/>
      <c r="BT21" s="2367"/>
      <c r="BU21" s="2367"/>
      <c r="BV21" s="2367"/>
      <c r="BW21" s="2367"/>
      <c r="BX21" s="2367"/>
      <c r="BY21" s="2367"/>
      <c r="BZ21" s="2367"/>
      <c r="CA21" s="2367"/>
      <c r="CB21" s="2368"/>
      <c r="CC21" s="2268" t="s">
        <v>39</v>
      </c>
      <c r="CD21" s="2269"/>
      <c r="CE21" s="2270">
        <v>899000</v>
      </c>
      <c r="CF21" s="2270"/>
      <c r="CG21" s="2270"/>
      <c r="CH21" s="2270"/>
      <c r="CI21" s="2270"/>
      <c r="CJ21" s="2270"/>
      <c r="CK21" s="2270"/>
      <c r="CL21" s="2270"/>
      <c r="CM21" s="2270"/>
      <c r="CN21" s="2270"/>
      <c r="CO21" s="1928" t="s">
        <v>40</v>
      </c>
      <c r="CP21" s="2276"/>
      <c r="CQ21" s="2412">
        <v>0</v>
      </c>
      <c r="CR21" s="2367"/>
      <c r="CS21" s="2367"/>
      <c r="CT21" s="2367"/>
      <c r="CU21" s="2367"/>
      <c r="CV21" s="2367"/>
      <c r="CW21" s="2367"/>
      <c r="CX21" s="2367"/>
      <c r="CY21" s="2367"/>
      <c r="CZ21" s="2367"/>
      <c r="DA21" s="2367"/>
      <c r="DB21" s="2367"/>
      <c r="DC21" s="2367"/>
      <c r="DD21" s="2368"/>
      <c r="DE21" s="2412">
        <v>1782</v>
      </c>
      <c r="DF21" s="2367"/>
      <c r="DG21" s="2367"/>
      <c r="DH21" s="2367"/>
      <c r="DI21" s="2367"/>
      <c r="DJ21" s="2367"/>
      <c r="DK21" s="2367"/>
      <c r="DL21" s="2367"/>
      <c r="DM21" s="2367"/>
      <c r="DN21" s="2367"/>
      <c r="DO21" s="2367"/>
      <c r="DP21" s="2367"/>
      <c r="DQ21" s="2367"/>
      <c r="DR21" s="2367"/>
      <c r="DS21" s="2367"/>
      <c r="DT21" s="2367"/>
      <c r="DU21" s="2367"/>
      <c r="DV21" s="2367"/>
      <c r="DW21" s="2367"/>
      <c r="DX21" s="2368"/>
      <c r="DY21" s="2412">
        <v>0</v>
      </c>
      <c r="DZ21" s="2367"/>
      <c r="EA21" s="2367"/>
      <c r="EB21" s="2367"/>
      <c r="EC21" s="2367"/>
      <c r="ED21" s="2367"/>
      <c r="EE21" s="2367"/>
      <c r="EF21" s="2367"/>
      <c r="EG21" s="2367"/>
      <c r="EH21" s="2367"/>
      <c r="EI21" s="2367"/>
      <c r="EJ21" s="2367"/>
      <c r="EK21" s="2367"/>
      <c r="EL21" s="2368"/>
      <c r="EM21" s="2277">
        <f t="shared" ref="EM21:EM28" si="3">AP21+BQ21-CE21+DE21</f>
        <v>0</v>
      </c>
      <c r="EN21" s="2277"/>
      <c r="EO21" s="2277"/>
      <c r="EP21" s="2277"/>
      <c r="EQ21" s="2277"/>
      <c r="ER21" s="2277"/>
      <c r="ES21" s="2277"/>
      <c r="ET21" s="2277"/>
      <c r="EU21" s="2277"/>
      <c r="EV21" s="2277"/>
      <c r="EW21" s="2277"/>
      <c r="EX21" s="2277"/>
      <c r="EY21" s="2277"/>
      <c r="EZ21" s="2414">
        <f t="shared" ref="EZ21:EZ27" si="4">BC21+CQ21+DY21</f>
        <v>0</v>
      </c>
      <c r="FA21" s="2415"/>
      <c r="FB21" s="2415"/>
      <c r="FC21" s="2415"/>
      <c r="FD21" s="2415"/>
      <c r="FE21" s="2415"/>
      <c r="FF21" s="2415"/>
      <c r="FG21" s="2415"/>
      <c r="FH21" s="2415"/>
      <c r="FI21" s="2415"/>
      <c r="FJ21" s="2415"/>
      <c r="FK21" s="2415"/>
      <c r="FL21" s="2415"/>
      <c r="FM21" s="2415"/>
      <c r="FN21" s="2415"/>
      <c r="FO21" s="2416"/>
    </row>
    <row r="22" spans="1:173" ht="18" customHeight="1">
      <c r="B22" s="160"/>
      <c r="C22" s="2294" t="s">
        <v>122</v>
      </c>
      <c r="D22" s="2294"/>
      <c r="E22" s="2294"/>
      <c r="F22" s="2294"/>
      <c r="G22" s="2294"/>
      <c r="H22" s="2294"/>
      <c r="I22" s="2294"/>
      <c r="J22" s="2294"/>
      <c r="K22" s="2294"/>
      <c r="L22" s="2294"/>
      <c r="M22" s="2294"/>
      <c r="N22" s="2294"/>
      <c r="O22" s="2294"/>
      <c r="P22" s="2294"/>
      <c r="Q22" s="2294"/>
      <c r="R22" s="2294"/>
      <c r="S22" s="2294"/>
      <c r="T22" s="2294"/>
      <c r="U22" s="2294"/>
      <c r="V22" s="2294"/>
      <c r="W22" s="2295"/>
      <c r="X22" s="3088">
        <v>53064</v>
      </c>
      <c r="Y22" s="3089"/>
      <c r="Z22" s="3089"/>
      <c r="AA22" s="3089"/>
      <c r="AB22" s="3090"/>
      <c r="AC22" s="2391" t="s">
        <v>37</v>
      </c>
      <c r="AD22" s="2392"/>
      <c r="AE22" s="2392"/>
      <c r="AF22" s="2392"/>
      <c r="AG22" s="2392"/>
      <c r="AH22" s="2392"/>
      <c r="AI22" s="2370" t="s">
        <v>1350</v>
      </c>
      <c r="AJ22" s="2370"/>
      <c r="AK22" s="2370"/>
      <c r="AL22" s="2387" t="s">
        <v>433</v>
      </c>
      <c r="AM22" s="2387"/>
      <c r="AN22" s="2387"/>
      <c r="AO22" s="2388"/>
      <c r="AP22" s="2401">
        <f>EM23</f>
        <v>0</v>
      </c>
      <c r="AQ22" s="2402"/>
      <c r="AR22" s="2402"/>
      <c r="AS22" s="2402"/>
      <c r="AT22" s="2402"/>
      <c r="AU22" s="2402"/>
      <c r="AV22" s="2402"/>
      <c r="AW22" s="2402"/>
      <c r="AX22" s="2402"/>
      <c r="AY22" s="2402"/>
      <c r="AZ22" s="2402"/>
      <c r="BA22" s="2402"/>
      <c r="BB22" s="2403"/>
      <c r="BC22" s="2811">
        <f>EZ23</f>
        <v>0</v>
      </c>
      <c r="BD22" s="2402"/>
      <c r="BE22" s="2402"/>
      <c r="BF22" s="2402"/>
      <c r="BG22" s="2402"/>
      <c r="BH22" s="2402"/>
      <c r="BI22" s="2402"/>
      <c r="BJ22" s="2402"/>
      <c r="BK22" s="2402"/>
      <c r="BL22" s="2402"/>
      <c r="BM22" s="2402"/>
      <c r="BN22" s="2402"/>
      <c r="BO22" s="2402"/>
      <c r="BP22" s="2403"/>
      <c r="BQ22" s="3043">
        <v>0</v>
      </c>
      <c r="BR22" s="2409"/>
      <c r="BS22" s="2409"/>
      <c r="BT22" s="2409"/>
      <c r="BU22" s="2409"/>
      <c r="BV22" s="2409"/>
      <c r="BW22" s="2409"/>
      <c r="BX22" s="2409"/>
      <c r="BY22" s="2409"/>
      <c r="BZ22" s="2409"/>
      <c r="CA22" s="2409"/>
      <c r="CB22" s="2410"/>
      <c r="CC22" s="2408" t="s">
        <v>39</v>
      </c>
      <c r="CD22" s="2393"/>
      <c r="CE22" s="2394">
        <v>0</v>
      </c>
      <c r="CF22" s="2394"/>
      <c r="CG22" s="2394"/>
      <c r="CH22" s="2394"/>
      <c r="CI22" s="2394"/>
      <c r="CJ22" s="2394"/>
      <c r="CK22" s="2394"/>
      <c r="CL22" s="2394"/>
      <c r="CM22" s="2394"/>
      <c r="CN22" s="2394"/>
      <c r="CO22" s="2407" t="s">
        <v>40</v>
      </c>
      <c r="CP22" s="2411"/>
      <c r="CQ22" s="3043">
        <v>0</v>
      </c>
      <c r="CR22" s="2409"/>
      <c r="CS22" s="2409"/>
      <c r="CT22" s="2409"/>
      <c r="CU22" s="2409"/>
      <c r="CV22" s="2409"/>
      <c r="CW22" s="2409"/>
      <c r="CX22" s="2409"/>
      <c r="CY22" s="2409"/>
      <c r="CZ22" s="2409"/>
      <c r="DA22" s="2409"/>
      <c r="DB22" s="2409"/>
      <c r="DC22" s="2409"/>
      <c r="DD22" s="2410"/>
      <c r="DE22" s="3043">
        <v>0</v>
      </c>
      <c r="DF22" s="2409"/>
      <c r="DG22" s="2409"/>
      <c r="DH22" s="2409"/>
      <c r="DI22" s="2409"/>
      <c r="DJ22" s="2409"/>
      <c r="DK22" s="2409"/>
      <c r="DL22" s="2409"/>
      <c r="DM22" s="2409"/>
      <c r="DN22" s="2409"/>
      <c r="DO22" s="2409"/>
      <c r="DP22" s="2409"/>
      <c r="DQ22" s="2409"/>
      <c r="DR22" s="2409"/>
      <c r="DS22" s="2409"/>
      <c r="DT22" s="2409"/>
      <c r="DU22" s="2409"/>
      <c r="DV22" s="2409"/>
      <c r="DW22" s="2409"/>
      <c r="DX22" s="2410"/>
      <c r="DY22" s="3043">
        <v>0</v>
      </c>
      <c r="DZ22" s="2409"/>
      <c r="EA22" s="2409"/>
      <c r="EB22" s="2409"/>
      <c r="EC22" s="2409"/>
      <c r="ED22" s="2409"/>
      <c r="EE22" s="2409"/>
      <c r="EF22" s="2409"/>
      <c r="EG22" s="2409"/>
      <c r="EH22" s="2409"/>
      <c r="EI22" s="2409"/>
      <c r="EJ22" s="2409"/>
      <c r="EK22" s="2409"/>
      <c r="EL22" s="2410"/>
      <c r="EM22" s="2277">
        <f t="shared" si="3"/>
        <v>0</v>
      </c>
      <c r="EN22" s="2277"/>
      <c r="EO22" s="2277"/>
      <c r="EP22" s="2277"/>
      <c r="EQ22" s="2277"/>
      <c r="ER22" s="2277"/>
      <c r="ES22" s="2277"/>
      <c r="ET22" s="2277"/>
      <c r="EU22" s="2277"/>
      <c r="EV22" s="2277"/>
      <c r="EW22" s="2277"/>
      <c r="EX22" s="2277"/>
      <c r="EY22" s="2277"/>
      <c r="EZ22" s="2414">
        <f t="shared" si="4"/>
        <v>0</v>
      </c>
      <c r="FA22" s="2415"/>
      <c r="FB22" s="2415"/>
      <c r="FC22" s="2415"/>
      <c r="FD22" s="2415"/>
      <c r="FE22" s="2415"/>
      <c r="FF22" s="2415"/>
      <c r="FG22" s="2415"/>
      <c r="FH22" s="2415"/>
      <c r="FI22" s="2415"/>
      <c r="FJ22" s="2415"/>
      <c r="FK22" s="2415"/>
      <c r="FL22" s="2415"/>
      <c r="FM22" s="2415"/>
      <c r="FN22" s="2415"/>
      <c r="FO22" s="2416"/>
      <c r="FQ22" s="159">
        <f>AP22+BQ22-CE22+DE22+DY22</f>
        <v>0</v>
      </c>
    </row>
    <row r="23" spans="1:173" ht="18" customHeight="1">
      <c r="B23" s="232"/>
      <c r="C23" s="2298"/>
      <c r="D23" s="2298"/>
      <c r="E23" s="2298"/>
      <c r="F23" s="2298"/>
      <c r="G23" s="2298"/>
      <c r="H23" s="2298"/>
      <c r="I23" s="2298"/>
      <c r="J23" s="2298"/>
      <c r="K23" s="2298"/>
      <c r="L23" s="2298"/>
      <c r="M23" s="2298"/>
      <c r="N23" s="2298"/>
      <c r="O23" s="2298"/>
      <c r="P23" s="2298"/>
      <c r="Q23" s="2298"/>
      <c r="R23" s="2298"/>
      <c r="S23" s="2298"/>
      <c r="T23" s="2298"/>
      <c r="U23" s="2298"/>
      <c r="V23" s="2298"/>
      <c r="W23" s="2299"/>
      <c r="X23" s="2354">
        <v>53164</v>
      </c>
      <c r="Y23" s="2355"/>
      <c r="Z23" s="2355"/>
      <c r="AA23" s="2355"/>
      <c r="AB23" s="2356"/>
      <c r="AC23" s="2282" t="s">
        <v>37</v>
      </c>
      <c r="AD23" s="2283"/>
      <c r="AE23" s="2283"/>
      <c r="AF23" s="2283"/>
      <c r="AG23" s="2283"/>
      <c r="AH23" s="2283"/>
      <c r="AI23" s="2284" t="s">
        <v>1351</v>
      </c>
      <c r="AJ23" s="2284"/>
      <c r="AK23" s="2284"/>
      <c r="AL23" s="2279" t="s">
        <v>434</v>
      </c>
      <c r="AM23" s="2279"/>
      <c r="AN23" s="2279"/>
      <c r="AO23" s="2386"/>
      <c r="AP23" s="2418">
        <f>Ф1!EN77</f>
        <v>0</v>
      </c>
      <c r="AQ23" s="2415"/>
      <c r="AR23" s="2415"/>
      <c r="AS23" s="2415"/>
      <c r="AT23" s="2415"/>
      <c r="AU23" s="2415"/>
      <c r="AV23" s="2415"/>
      <c r="AW23" s="2415"/>
      <c r="AX23" s="2415"/>
      <c r="AY23" s="2415"/>
      <c r="AZ23" s="2415"/>
      <c r="BA23" s="2415"/>
      <c r="BB23" s="2417"/>
      <c r="BC23" s="3034">
        <v>0</v>
      </c>
      <c r="BD23" s="3035"/>
      <c r="BE23" s="3035"/>
      <c r="BF23" s="3035"/>
      <c r="BG23" s="3035"/>
      <c r="BH23" s="3035"/>
      <c r="BI23" s="3035"/>
      <c r="BJ23" s="3035"/>
      <c r="BK23" s="3035"/>
      <c r="BL23" s="3035"/>
      <c r="BM23" s="3035"/>
      <c r="BN23" s="3035"/>
      <c r="BO23" s="3035"/>
      <c r="BP23" s="3091"/>
      <c r="BQ23" s="2412">
        <v>0</v>
      </c>
      <c r="BR23" s="2367"/>
      <c r="BS23" s="2367"/>
      <c r="BT23" s="2367"/>
      <c r="BU23" s="2367"/>
      <c r="BV23" s="2367"/>
      <c r="BW23" s="2367"/>
      <c r="BX23" s="2367"/>
      <c r="BY23" s="2367"/>
      <c r="BZ23" s="2367"/>
      <c r="CA23" s="2367"/>
      <c r="CB23" s="2368"/>
      <c r="CC23" s="2268" t="s">
        <v>39</v>
      </c>
      <c r="CD23" s="2269"/>
      <c r="CE23" s="2270">
        <v>0</v>
      </c>
      <c r="CF23" s="2270"/>
      <c r="CG23" s="2270"/>
      <c r="CH23" s="2270"/>
      <c r="CI23" s="2270"/>
      <c r="CJ23" s="2270"/>
      <c r="CK23" s="2270"/>
      <c r="CL23" s="2270"/>
      <c r="CM23" s="2270"/>
      <c r="CN23" s="2270"/>
      <c r="CO23" s="1928" t="s">
        <v>40</v>
      </c>
      <c r="CP23" s="2276"/>
      <c r="CQ23" s="2412">
        <v>0</v>
      </c>
      <c r="CR23" s="2367"/>
      <c r="CS23" s="2367"/>
      <c r="CT23" s="2367"/>
      <c r="CU23" s="2367"/>
      <c r="CV23" s="2367"/>
      <c r="CW23" s="2367"/>
      <c r="CX23" s="2367"/>
      <c r="CY23" s="2367"/>
      <c r="CZ23" s="2367"/>
      <c r="DA23" s="2367"/>
      <c r="DB23" s="2367"/>
      <c r="DC23" s="2367"/>
      <c r="DD23" s="2368"/>
      <c r="DE23" s="2412">
        <v>0</v>
      </c>
      <c r="DF23" s="2367"/>
      <c r="DG23" s="2367"/>
      <c r="DH23" s="2367"/>
      <c r="DI23" s="2367"/>
      <c r="DJ23" s="2367"/>
      <c r="DK23" s="2367"/>
      <c r="DL23" s="2367"/>
      <c r="DM23" s="2367"/>
      <c r="DN23" s="2367"/>
      <c r="DO23" s="2367"/>
      <c r="DP23" s="2367"/>
      <c r="DQ23" s="2367"/>
      <c r="DR23" s="2367"/>
      <c r="DS23" s="2367"/>
      <c r="DT23" s="2367"/>
      <c r="DU23" s="2367"/>
      <c r="DV23" s="2367"/>
      <c r="DW23" s="2367"/>
      <c r="DX23" s="2368"/>
      <c r="DY23" s="2412">
        <v>0</v>
      </c>
      <c r="DZ23" s="2367"/>
      <c r="EA23" s="2367"/>
      <c r="EB23" s="2367"/>
      <c r="EC23" s="2367"/>
      <c r="ED23" s="2367"/>
      <c r="EE23" s="2367"/>
      <c r="EF23" s="2367"/>
      <c r="EG23" s="2367"/>
      <c r="EH23" s="2367"/>
      <c r="EI23" s="2367"/>
      <c r="EJ23" s="2367"/>
      <c r="EK23" s="2367"/>
      <c r="EL23" s="2368"/>
      <c r="EM23" s="2277">
        <f t="shared" si="3"/>
        <v>0</v>
      </c>
      <c r="EN23" s="2277"/>
      <c r="EO23" s="2277"/>
      <c r="EP23" s="2277"/>
      <c r="EQ23" s="2277"/>
      <c r="ER23" s="2277"/>
      <c r="ES23" s="2277"/>
      <c r="ET23" s="2277"/>
      <c r="EU23" s="2277"/>
      <c r="EV23" s="2277"/>
      <c r="EW23" s="2277"/>
      <c r="EX23" s="2277"/>
      <c r="EY23" s="2277"/>
      <c r="EZ23" s="2414">
        <f t="shared" si="4"/>
        <v>0</v>
      </c>
      <c r="FA23" s="2415"/>
      <c r="FB23" s="2415"/>
      <c r="FC23" s="2415"/>
      <c r="FD23" s="2415"/>
      <c r="FE23" s="2415"/>
      <c r="FF23" s="2415"/>
      <c r="FG23" s="2415"/>
      <c r="FH23" s="2415"/>
      <c r="FI23" s="2415"/>
      <c r="FJ23" s="2415"/>
      <c r="FK23" s="2415"/>
      <c r="FL23" s="2415"/>
      <c r="FM23" s="2415"/>
      <c r="FN23" s="2415"/>
      <c r="FO23" s="2416"/>
      <c r="FQ23" s="159">
        <f>AP23+BQ23-CE23+DE23+DY23</f>
        <v>0</v>
      </c>
    </row>
    <row r="24" spans="1:173" ht="18" customHeight="1">
      <c r="B24" s="157"/>
      <c r="C24" s="2294" t="s">
        <v>123</v>
      </c>
      <c r="D24" s="2294"/>
      <c r="E24" s="2294"/>
      <c r="F24" s="2294"/>
      <c r="G24" s="2294"/>
      <c r="H24" s="2294"/>
      <c r="I24" s="2294"/>
      <c r="J24" s="2294"/>
      <c r="K24" s="2294"/>
      <c r="L24" s="2294"/>
      <c r="M24" s="2294"/>
      <c r="N24" s="2294"/>
      <c r="O24" s="2294"/>
      <c r="P24" s="2294"/>
      <c r="Q24" s="2294"/>
      <c r="R24" s="2294"/>
      <c r="S24" s="2294"/>
      <c r="T24" s="2294"/>
      <c r="U24" s="2294"/>
      <c r="V24" s="2294"/>
      <c r="W24" s="2295"/>
      <c r="X24" s="3088">
        <v>53065</v>
      </c>
      <c r="Y24" s="3089"/>
      <c r="Z24" s="3089"/>
      <c r="AA24" s="3089"/>
      <c r="AB24" s="3090"/>
      <c r="AC24" s="2391" t="s">
        <v>37</v>
      </c>
      <c r="AD24" s="2392"/>
      <c r="AE24" s="2392"/>
      <c r="AF24" s="2392"/>
      <c r="AG24" s="2392"/>
      <c r="AH24" s="2392"/>
      <c r="AI24" s="2370" t="s">
        <v>1350</v>
      </c>
      <c r="AJ24" s="2370"/>
      <c r="AK24" s="2370"/>
      <c r="AL24" s="2387" t="s">
        <v>433</v>
      </c>
      <c r="AM24" s="2387"/>
      <c r="AN24" s="2387"/>
      <c r="AO24" s="2388"/>
      <c r="AP24" s="2401">
        <f>EM25</f>
        <v>0</v>
      </c>
      <c r="AQ24" s="2402"/>
      <c r="AR24" s="2402"/>
      <c r="AS24" s="2402"/>
      <c r="AT24" s="2402"/>
      <c r="AU24" s="2402"/>
      <c r="AV24" s="2402"/>
      <c r="AW24" s="2402"/>
      <c r="AX24" s="2402"/>
      <c r="AY24" s="2402"/>
      <c r="AZ24" s="2402"/>
      <c r="BA24" s="2402"/>
      <c r="BB24" s="2403"/>
      <c r="BC24" s="2811">
        <f>EZ25</f>
        <v>0</v>
      </c>
      <c r="BD24" s="2402"/>
      <c r="BE24" s="2402"/>
      <c r="BF24" s="2402"/>
      <c r="BG24" s="2402"/>
      <c r="BH24" s="2402"/>
      <c r="BI24" s="2402"/>
      <c r="BJ24" s="2402"/>
      <c r="BK24" s="2402"/>
      <c r="BL24" s="2402"/>
      <c r="BM24" s="2402"/>
      <c r="BN24" s="2402"/>
      <c r="BO24" s="2402"/>
      <c r="BP24" s="2403"/>
      <c r="BQ24" s="3043">
        <v>0</v>
      </c>
      <c r="BR24" s="2409"/>
      <c r="BS24" s="2409"/>
      <c r="BT24" s="2409"/>
      <c r="BU24" s="2409"/>
      <c r="BV24" s="2409"/>
      <c r="BW24" s="2409"/>
      <c r="BX24" s="2409"/>
      <c r="BY24" s="2409"/>
      <c r="BZ24" s="2409"/>
      <c r="CA24" s="2409"/>
      <c r="CB24" s="2410"/>
      <c r="CC24" s="2408" t="s">
        <v>39</v>
      </c>
      <c r="CD24" s="2393"/>
      <c r="CE24" s="2394">
        <v>0</v>
      </c>
      <c r="CF24" s="2394"/>
      <c r="CG24" s="2394"/>
      <c r="CH24" s="2394"/>
      <c r="CI24" s="2394"/>
      <c r="CJ24" s="2394"/>
      <c r="CK24" s="2394"/>
      <c r="CL24" s="2394"/>
      <c r="CM24" s="2394"/>
      <c r="CN24" s="2394"/>
      <c r="CO24" s="2407" t="s">
        <v>40</v>
      </c>
      <c r="CP24" s="2411"/>
      <c r="CQ24" s="3043">
        <v>0</v>
      </c>
      <c r="CR24" s="2409"/>
      <c r="CS24" s="2409"/>
      <c r="CT24" s="2409"/>
      <c r="CU24" s="2409"/>
      <c r="CV24" s="2409"/>
      <c r="CW24" s="2409"/>
      <c r="CX24" s="2409"/>
      <c r="CY24" s="2409"/>
      <c r="CZ24" s="2409"/>
      <c r="DA24" s="2409"/>
      <c r="DB24" s="2409"/>
      <c r="DC24" s="2409"/>
      <c r="DD24" s="2410"/>
      <c r="DE24" s="3043">
        <v>0</v>
      </c>
      <c r="DF24" s="2409"/>
      <c r="DG24" s="2409"/>
      <c r="DH24" s="2409"/>
      <c r="DI24" s="2409"/>
      <c r="DJ24" s="2409"/>
      <c r="DK24" s="2409"/>
      <c r="DL24" s="2409"/>
      <c r="DM24" s="2409"/>
      <c r="DN24" s="2409"/>
      <c r="DO24" s="2409"/>
      <c r="DP24" s="2409"/>
      <c r="DQ24" s="2409"/>
      <c r="DR24" s="2409"/>
      <c r="DS24" s="2409"/>
      <c r="DT24" s="2409"/>
      <c r="DU24" s="2409"/>
      <c r="DV24" s="2409"/>
      <c r="DW24" s="2409"/>
      <c r="DX24" s="2410"/>
      <c r="DY24" s="3043">
        <v>0</v>
      </c>
      <c r="DZ24" s="2409"/>
      <c r="EA24" s="2409"/>
      <c r="EB24" s="2409"/>
      <c r="EC24" s="2409"/>
      <c r="ED24" s="2409"/>
      <c r="EE24" s="2409"/>
      <c r="EF24" s="2409"/>
      <c r="EG24" s="2409"/>
      <c r="EH24" s="2409"/>
      <c r="EI24" s="2409"/>
      <c r="EJ24" s="2409"/>
      <c r="EK24" s="2409"/>
      <c r="EL24" s="2410"/>
      <c r="EM24" s="2277">
        <f t="shared" si="3"/>
        <v>0</v>
      </c>
      <c r="EN24" s="2277"/>
      <c r="EO24" s="2277"/>
      <c r="EP24" s="2277"/>
      <c r="EQ24" s="2277"/>
      <c r="ER24" s="2277"/>
      <c r="ES24" s="2277"/>
      <c r="ET24" s="2277"/>
      <c r="EU24" s="2277"/>
      <c r="EV24" s="2277"/>
      <c r="EW24" s="2277"/>
      <c r="EX24" s="2277"/>
      <c r="EY24" s="2277"/>
      <c r="EZ24" s="2414">
        <f t="shared" si="4"/>
        <v>0</v>
      </c>
      <c r="FA24" s="2415"/>
      <c r="FB24" s="2415"/>
      <c r="FC24" s="2415"/>
      <c r="FD24" s="2415"/>
      <c r="FE24" s="2415"/>
      <c r="FF24" s="2415"/>
      <c r="FG24" s="2415"/>
      <c r="FH24" s="2415"/>
      <c r="FI24" s="2415"/>
      <c r="FJ24" s="2415"/>
      <c r="FK24" s="2415"/>
      <c r="FL24" s="2415"/>
      <c r="FM24" s="2415"/>
      <c r="FN24" s="2415"/>
      <c r="FO24" s="2416"/>
    </row>
    <row r="25" spans="1:173" ht="18" customHeight="1">
      <c r="B25" s="232"/>
      <c r="C25" s="2298"/>
      <c r="D25" s="2298"/>
      <c r="E25" s="2298"/>
      <c r="F25" s="2298"/>
      <c r="G25" s="2298"/>
      <c r="H25" s="2298"/>
      <c r="I25" s="2298"/>
      <c r="J25" s="2298"/>
      <c r="K25" s="2298"/>
      <c r="L25" s="2298"/>
      <c r="M25" s="2298"/>
      <c r="N25" s="2298"/>
      <c r="O25" s="2298"/>
      <c r="P25" s="2298"/>
      <c r="Q25" s="2298"/>
      <c r="R25" s="2298"/>
      <c r="S25" s="2298"/>
      <c r="T25" s="2298"/>
      <c r="U25" s="2298"/>
      <c r="V25" s="2298"/>
      <c r="W25" s="2299"/>
      <c r="X25" s="2354">
        <v>53165</v>
      </c>
      <c r="Y25" s="2355"/>
      <c r="Z25" s="2355"/>
      <c r="AA25" s="2355"/>
      <c r="AB25" s="2356"/>
      <c r="AC25" s="2282" t="s">
        <v>37</v>
      </c>
      <c r="AD25" s="2283"/>
      <c r="AE25" s="2283"/>
      <c r="AF25" s="2283"/>
      <c r="AG25" s="2283"/>
      <c r="AH25" s="2283"/>
      <c r="AI25" s="2284" t="s">
        <v>1351</v>
      </c>
      <c r="AJ25" s="2284"/>
      <c r="AK25" s="2284"/>
      <c r="AL25" s="2279" t="s">
        <v>434</v>
      </c>
      <c r="AM25" s="2279"/>
      <c r="AN25" s="2279"/>
      <c r="AO25" s="2386"/>
      <c r="AP25" s="2366">
        <v>0</v>
      </c>
      <c r="AQ25" s="2367"/>
      <c r="AR25" s="2367"/>
      <c r="AS25" s="2367"/>
      <c r="AT25" s="2367"/>
      <c r="AU25" s="2367"/>
      <c r="AV25" s="2367"/>
      <c r="AW25" s="2367"/>
      <c r="AX25" s="2367"/>
      <c r="AY25" s="2367"/>
      <c r="AZ25" s="2367"/>
      <c r="BA25" s="2367"/>
      <c r="BB25" s="2368"/>
      <c r="BC25" s="3034">
        <v>0</v>
      </c>
      <c r="BD25" s="3035"/>
      <c r="BE25" s="3035"/>
      <c r="BF25" s="3035"/>
      <c r="BG25" s="3035"/>
      <c r="BH25" s="3035"/>
      <c r="BI25" s="3035"/>
      <c r="BJ25" s="3035"/>
      <c r="BK25" s="3035"/>
      <c r="BL25" s="3035"/>
      <c r="BM25" s="3035"/>
      <c r="BN25" s="3035"/>
      <c r="BO25" s="3035"/>
      <c r="BP25" s="3091"/>
      <c r="BQ25" s="2412">
        <v>0</v>
      </c>
      <c r="BR25" s="2367"/>
      <c r="BS25" s="2367"/>
      <c r="BT25" s="2367"/>
      <c r="BU25" s="2367"/>
      <c r="BV25" s="2367"/>
      <c r="BW25" s="2367"/>
      <c r="BX25" s="2367"/>
      <c r="BY25" s="2367"/>
      <c r="BZ25" s="2367"/>
      <c r="CA25" s="2367"/>
      <c r="CB25" s="2368"/>
      <c r="CC25" s="2268" t="s">
        <v>39</v>
      </c>
      <c r="CD25" s="2269"/>
      <c r="CE25" s="2270">
        <v>0</v>
      </c>
      <c r="CF25" s="2270"/>
      <c r="CG25" s="2270"/>
      <c r="CH25" s="2270"/>
      <c r="CI25" s="2270"/>
      <c r="CJ25" s="2270"/>
      <c r="CK25" s="2270"/>
      <c r="CL25" s="2270"/>
      <c r="CM25" s="2270"/>
      <c r="CN25" s="2270"/>
      <c r="CO25" s="1928" t="s">
        <v>40</v>
      </c>
      <c r="CP25" s="2276"/>
      <c r="CQ25" s="2412">
        <v>0</v>
      </c>
      <c r="CR25" s="2367"/>
      <c r="CS25" s="2367"/>
      <c r="CT25" s="2367"/>
      <c r="CU25" s="2367"/>
      <c r="CV25" s="2367"/>
      <c r="CW25" s="2367"/>
      <c r="CX25" s="2367"/>
      <c r="CY25" s="2367"/>
      <c r="CZ25" s="2367"/>
      <c r="DA25" s="2367"/>
      <c r="DB25" s="2367"/>
      <c r="DC25" s="2367"/>
      <c r="DD25" s="2368"/>
      <c r="DE25" s="2412">
        <v>0</v>
      </c>
      <c r="DF25" s="2367"/>
      <c r="DG25" s="2367"/>
      <c r="DH25" s="2367"/>
      <c r="DI25" s="2367"/>
      <c r="DJ25" s="2367"/>
      <c r="DK25" s="2367"/>
      <c r="DL25" s="2367"/>
      <c r="DM25" s="2367"/>
      <c r="DN25" s="2367"/>
      <c r="DO25" s="2367"/>
      <c r="DP25" s="2367"/>
      <c r="DQ25" s="2367"/>
      <c r="DR25" s="2367"/>
      <c r="DS25" s="2367"/>
      <c r="DT25" s="2367"/>
      <c r="DU25" s="2367"/>
      <c r="DV25" s="2367"/>
      <c r="DW25" s="2367"/>
      <c r="DX25" s="2368"/>
      <c r="DY25" s="2412">
        <v>0</v>
      </c>
      <c r="DZ25" s="2367"/>
      <c r="EA25" s="2367"/>
      <c r="EB25" s="2367"/>
      <c r="EC25" s="2367"/>
      <c r="ED25" s="2367"/>
      <c r="EE25" s="2367"/>
      <c r="EF25" s="2367"/>
      <c r="EG25" s="2367"/>
      <c r="EH25" s="2367"/>
      <c r="EI25" s="2367"/>
      <c r="EJ25" s="2367"/>
      <c r="EK25" s="2367"/>
      <c r="EL25" s="2368"/>
      <c r="EM25" s="2277">
        <f t="shared" si="3"/>
        <v>0</v>
      </c>
      <c r="EN25" s="2277"/>
      <c r="EO25" s="2277"/>
      <c r="EP25" s="2277"/>
      <c r="EQ25" s="2277"/>
      <c r="ER25" s="2277"/>
      <c r="ES25" s="2277"/>
      <c r="ET25" s="2277"/>
      <c r="EU25" s="2277"/>
      <c r="EV25" s="2277"/>
      <c r="EW25" s="2277"/>
      <c r="EX25" s="2277"/>
      <c r="EY25" s="2277"/>
      <c r="EZ25" s="2414">
        <f t="shared" si="4"/>
        <v>0</v>
      </c>
      <c r="FA25" s="2415"/>
      <c r="FB25" s="2415"/>
      <c r="FC25" s="2415"/>
      <c r="FD25" s="2415"/>
      <c r="FE25" s="2415"/>
      <c r="FF25" s="2415"/>
      <c r="FG25" s="2415"/>
      <c r="FH25" s="2415"/>
      <c r="FI25" s="2415"/>
      <c r="FJ25" s="2415"/>
      <c r="FK25" s="2415"/>
      <c r="FL25" s="2415"/>
      <c r="FM25" s="2415"/>
      <c r="FN25" s="2415"/>
      <c r="FO25" s="2416"/>
    </row>
    <row r="26" spans="1:173" ht="16.5" customHeight="1">
      <c r="B26" s="157"/>
      <c r="C26" s="2294" t="s">
        <v>23</v>
      </c>
      <c r="D26" s="2294"/>
      <c r="E26" s="2294"/>
      <c r="F26" s="2294"/>
      <c r="G26" s="2294"/>
      <c r="H26" s="2294"/>
      <c r="I26" s="2294"/>
      <c r="J26" s="2294"/>
      <c r="K26" s="2294"/>
      <c r="L26" s="2294"/>
      <c r="M26" s="2294"/>
      <c r="N26" s="2294"/>
      <c r="O26" s="2294"/>
      <c r="P26" s="2294"/>
      <c r="Q26" s="2294"/>
      <c r="R26" s="2294"/>
      <c r="S26" s="2294"/>
      <c r="T26" s="2294"/>
      <c r="U26" s="2294"/>
      <c r="V26" s="2294"/>
      <c r="W26" s="2295"/>
      <c r="X26" s="3088">
        <v>53066</v>
      </c>
      <c r="Y26" s="3089"/>
      <c r="Z26" s="3089"/>
      <c r="AA26" s="3089"/>
      <c r="AB26" s="3090"/>
      <c r="AC26" s="2391" t="s">
        <v>37</v>
      </c>
      <c r="AD26" s="2392"/>
      <c r="AE26" s="2392"/>
      <c r="AF26" s="2392"/>
      <c r="AG26" s="2392"/>
      <c r="AH26" s="2392"/>
      <c r="AI26" s="2370" t="s">
        <v>1350</v>
      </c>
      <c r="AJ26" s="2370"/>
      <c r="AK26" s="2370"/>
      <c r="AL26" s="2387" t="s">
        <v>433</v>
      </c>
      <c r="AM26" s="2387"/>
      <c r="AN26" s="2387"/>
      <c r="AO26" s="2388"/>
      <c r="AP26" s="2401">
        <f>EM27</f>
        <v>0</v>
      </c>
      <c r="AQ26" s="2402"/>
      <c r="AR26" s="2402"/>
      <c r="AS26" s="2402"/>
      <c r="AT26" s="2402"/>
      <c r="AU26" s="2402"/>
      <c r="AV26" s="2402"/>
      <c r="AW26" s="2402"/>
      <c r="AX26" s="2402"/>
      <c r="AY26" s="2402"/>
      <c r="AZ26" s="2402"/>
      <c r="BA26" s="2402"/>
      <c r="BB26" s="2403"/>
      <c r="BC26" s="2811">
        <f>EZ27</f>
        <v>0</v>
      </c>
      <c r="BD26" s="2402"/>
      <c r="BE26" s="2402"/>
      <c r="BF26" s="2402"/>
      <c r="BG26" s="2402"/>
      <c r="BH26" s="2402"/>
      <c r="BI26" s="2402"/>
      <c r="BJ26" s="2402"/>
      <c r="BK26" s="2402"/>
      <c r="BL26" s="2402"/>
      <c r="BM26" s="2402"/>
      <c r="BN26" s="2402"/>
      <c r="BO26" s="2402"/>
      <c r="BP26" s="2403"/>
      <c r="BQ26" s="3043">
        <v>0</v>
      </c>
      <c r="BR26" s="2409"/>
      <c r="BS26" s="2409"/>
      <c r="BT26" s="2409"/>
      <c r="BU26" s="2409"/>
      <c r="BV26" s="2409"/>
      <c r="BW26" s="2409"/>
      <c r="BX26" s="2409"/>
      <c r="BY26" s="2409"/>
      <c r="BZ26" s="2409"/>
      <c r="CA26" s="2409"/>
      <c r="CB26" s="2410"/>
      <c r="CC26" s="2408" t="s">
        <v>39</v>
      </c>
      <c r="CD26" s="2393"/>
      <c r="CE26" s="2394">
        <v>0</v>
      </c>
      <c r="CF26" s="2394"/>
      <c r="CG26" s="2394"/>
      <c r="CH26" s="2394"/>
      <c r="CI26" s="2394"/>
      <c r="CJ26" s="2394"/>
      <c r="CK26" s="2394"/>
      <c r="CL26" s="2394"/>
      <c r="CM26" s="2394"/>
      <c r="CN26" s="2394"/>
      <c r="CO26" s="2407" t="s">
        <v>40</v>
      </c>
      <c r="CP26" s="2411"/>
      <c r="CQ26" s="3043">
        <v>0</v>
      </c>
      <c r="CR26" s="2409"/>
      <c r="CS26" s="2409"/>
      <c r="CT26" s="2409"/>
      <c r="CU26" s="2409"/>
      <c r="CV26" s="2409"/>
      <c r="CW26" s="2409"/>
      <c r="CX26" s="2409"/>
      <c r="CY26" s="2409"/>
      <c r="CZ26" s="2409"/>
      <c r="DA26" s="2409"/>
      <c r="DB26" s="2409"/>
      <c r="DC26" s="2409"/>
      <c r="DD26" s="2410"/>
      <c r="DE26" s="3043">
        <v>0</v>
      </c>
      <c r="DF26" s="2409"/>
      <c r="DG26" s="2409"/>
      <c r="DH26" s="2409"/>
      <c r="DI26" s="2409"/>
      <c r="DJ26" s="2409"/>
      <c r="DK26" s="2409"/>
      <c r="DL26" s="2409"/>
      <c r="DM26" s="2409"/>
      <c r="DN26" s="2409"/>
      <c r="DO26" s="2409"/>
      <c r="DP26" s="2409"/>
      <c r="DQ26" s="2409"/>
      <c r="DR26" s="2409"/>
      <c r="DS26" s="2409"/>
      <c r="DT26" s="2409"/>
      <c r="DU26" s="2409"/>
      <c r="DV26" s="2409"/>
      <c r="DW26" s="2409"/>
      <c r="DX26" s="2410"/>
      <c r="DY26" s="3043">
        <v>0</v>
      </c>
      <c r="DZ26" s="2409"/>
      <c r="EA26" s="2409"/>
      <c r="EB26" s="2409"/>
      <c r="EC26" s="2409"/>
      <c r="ED26" s="2409"/>
      <c r="EE26" s="2409"/>
      <c r="EF26" s="2409"/>
      <c r="EG26" s="2409"/>
      <c r="EH26" s="2409"/>
      <c r="EI26" s="2409"/>
      <c r="EJ26" s="2409"/>
      <c r="EK26" s="2409"/>
      <c r="EL26" s="2410"/>
      <c r="EM26" s="2277">
        <f t="shared" si="3"/>
        <v>0</v>
      </c>
      <c r="EN26" s="2277"/>
      <c r="EO26" s="2277"/>
      <c r="EP26" s="2277"/>
      <c r="EQ26" s="2277"/>
      <c r="ER26" s="2277"/>
      <c r="ES26" s="2277"/>
      <c r="ET26" s="2277"/>
      <c r="EU26" s="2277"/>
      <c r="EV26" s="2277"/>
      <c r="EW26" s="2277"/>
      <c r="EX26" s="2277"/>
      <c r="EY26" s="2277"/>
      <c r="EZ26" s="2414">
        <f t="shared" si="4"/>
        <v>0</v>
      </c>
      <c r="FA26" s="2415"/>
      <c r="FB26" s="2415"/>
      <c r="FC26" s="2415"/>
      <c r="FD26" s="2415"/>
      <c r="FE26" s="2415"/>
      <c r="FF26" s="2415"/>
      <c r="FG26" s="2415"/>
      <c r="FH26" s="2415"/>
      <c r="FI26" s="2415"/>
      <c r="FJ26" s="2415"/>
      <c r="FK26" s="2415"/>
      <c r="FL26" s="2415"/>
      <c r="FM26" s="2415"/>
      <c r="FN26" s="2415"/>
      <c r="FO26" s="2416"/>
    </row>
    <row r="27" spans="1:173" ht="16.5" customHeight="1">
      <c r="B27" s="232"/>
      <c r="C27" s="2298"/>
      <c r="D27" s="2298"/>
      <c r="E27" s="2298"/>
      <c r="F27" s="2298"/>
      <c r="G27" s="2298"/>
      <c r="H27" s="2298"/>
      <c r="I27" s="2298"/>
      <c r="J27" s="2298"/>
      <c r="K27" s="2298"/>
      <c r="L27" s="2298"/>
      <c r="M27" s="2298"/>
      <c r="N27" s="2298"/>
      <c r="O27" s="2298"/>
      <c r="P27" s="2298"/>
      <c r="Q27" s="2298"/>
      <c r="R27" s="2298"/>
      <c r="S27" s="2298"/>
      <c r="T27" s="2298"/>
      <c r="U27" s="2298"/>
      <c r="V27" s="2298"/>
      <c r="W27" s="2299"/>
      <c r="X27" s="2354">
        <v>53166</v>
      </c>
      <c r="Y27" s="2355"/>
      <c r="Z27" s="2355"/>
      <c r="AA27" s="2355"/>
      <c r="AB27" s="2356"/>
      <c r="AC27" s="2282" t="s">
        <v>37</v>
      </c>
      <c r="AD27" s="2283"/>
      <c r="AE27" s="2283"/>
      <c r="AF27" s="2283"/>
      <c r="AG27" s="2283"/>
      <c r="AH27" s="2283"/>
      <c r="AI27" s="2284" t="s">
        <v>1351</v>
      </c>
      <c r="AJ27" s="2284"/>
      <c r="AK27" s="2284"/>
      <c r="AL27" s="2279" t="s">
        <v>434</v>
      </c>
      <c r="AM27" s="2279"/>
      <c r="AN27" s="2279"/>
      <c r="AO27" s="2386"/>
      <c r="AP27" s="2366">
        <v>0</v>
      </c>
      <c r="AQ27" s="2367"/>
      <c r="AR27" s="2367"/>
      <c r="AS27" s="2367"/>
      <c r="AT27" s="2367"/>
      <c r="AU27" s="2367"/>
      <c r="AV27" s="2367"/>
      <c r="AW27" s="2367"/>
      <c r="AX27" s="2367"/>
      <c r="AY27" s="2367"/>
      <c r="AZ27" s="2367"/>
      <c r="BA27" s="2367"/>
      <c r="BB27" s="2368"/>
      <c r="BC27" s="2412">
        <v>0</v>
      </c>
      <c r="BD27" s="2367"/>
      <c r="BE27" s="2367"/>
      <c r="BF27" s="2367"/>
      <c r="BG27" s="2367"/>
      <c r="BH27" s="2367"/>
      <c r="BI27" s="2367"/>
      <c r="BJ27" s="2367"/>
      <c r="BK27" s="2367"/>
      <c r="BL27" s="2367"/>
      <c r="BM27" s="2367"/>
      <c r="BN27" s="2367"/>
      <c r="BO27" s="2367"/>
      <c r="BP27" s="2368"/>
      <c r="BQ27" s="2412">
        <v>0</v>
      </c>
      <c r="BR27" s="2367"/>
      <c r="BS27" s="2367"/>
      <c r="BT27" s="2367"/>
      <c r="BU27" s="2367"/>
      <c r="BV27" s="2367"/>
      <c r="BW27" s="2367"/>
      <c r="BX27" s="2367"/>
      <c r="BY27" s="2367"/>
      <c r="BZ27" s="2367"/>
      <c r="CA27" s="2367"/>
      <c r="CB27" s="2368"/>
      <c r="CC27" s="2268" t="s">
        <v>39</v>
      </c>
      <c r="CD27" s="2269"/>
      <c r="CE27" s="2270">
        <v>0</v>
      </c>
      <c r="CF27" s="2270"/>
      <c r="CG27" s="2270"/>
      <c r="CH27" s="2270"/>
      <c r="CI27" s="2270"/>
      <c r="CJ27" s="2270"/>
      <c r="CK27" s="2270"/>
      <c r="CL27" s="2270"/>
      <c r="CM27" s="2270"/>
      <c r="CN27" s="2270"/>
      <c r="CO27" s="1928" t="s">
        <v>40</v>
      </c>
      <c r="CP27" s="2276"/>
      <c r="CQ27" s="2412">
        <v>0</v>
      </c>
      <c r="CR27" s="2367"/>
      <c r="CS27" s="2367"/>
      <c r="CT27" s="2367"/>
      <c r="CU27" s="2367"/>
      <c r="CV27" s="2367"/>
      <c r="CW27" s="2367"/>
      <c r="CX27" s="2367"/>
      <c r="CY27" s="2367"/>
      <c r="CZ27" s="2367"/>
      <c r="DA27" s="2367"/>
      <c r="DB27" s="2367"/>
      <c r="DC27" s="2367"/>
      <c r="DD27" s="2368"/>
      <c r="DE27" s="2412">
        <v>0</v>
      </c>
      <c r="DF27" s="2367"/>
      <c r="DG27" s="2367"/>
      <c r="DH27" s="2367"/>
      <c r="DI27" s="2367"/>
      <c r="DJ27" s="2367"/>
      <c r="DK27" s="2367"/>
      <c r="DL27" s="2367"/>
      <c r="DM27" s="2367"/>
      <c r="DN27" s="2367"/>
      <c r="DO27" s="2367"/>
      <c r="DP27" s="2367"/>
      <c r="DQ27" s="2367"/>
      <c r="DR27" s="2367"/>
      <c r="DS27" s="2367"/>
      <c r="DT27" s="2367"/>
      <c r="DU27" s="2367"/>
      <c r="DV27" s="2367"/>
      <c r="DW27" s="2367"/>
      <c r="DX27" s="2368"/>
      <c r="DY27" s="2412">
        <v>0</v>
      </c>
      <c r="DZ27" s="2367"/>
      <c r="EA27" s="2367"/>
      <c r="EB27" s="2367"/>
      <c r="EC27" s="2367"/>
      <c r="ED27" s="2367"/>
      <c r="EE27" s="2367"/>
      <c r="EF27" s="2367"/>
      <c r="EG27" s="2367"/>
      <c r="EH27" s="2367"/>
      <c r="EI27" s="2367"/>
      <c r="EJ27" s="2367"/>
      <c r="EK27" s="2367"/>
      <c r="EL27" s="2368"/>
      <c r="EM27" s="2277">
        <f t="shared" si="3"/>
        <v>0</v>
      </c>
      <c r="EN27" s="2277"/>
      <c r="EO27" s="2277"/>
      <c r="EP27" s="2277"/>
      <c r="EQ27" s="2277"/>
      <c r="ER27" s="2277"/>
      <c r="ES27" s="2277"/>
      <c r="ET27" s="2277"/>
      <c r="EU27" s="2277"/>
      <c r="EV27" s="2277"/>
      <c r="EW27" s="2277"/>
      <c r="EX27" s="2277"/>
      <c r="EY27" s="2277"/>
      <c r="EZ27" s="2414">
        <f t="shared" si="4"/>
        <v>0</v>
      </c>
      <c r="FA27" s="2415"/>
      <c r="FB27" s="2415"/>
      <c r="FC27" s="2415"/>
      <c r="FD27" s="2415"/>
      <c r="FE27" s="2415"/>
      <c r="FF27" s="2415"/>
      <c r="FG27" s="2415"/>
      <c r="FH27" s="2415"/>
      <c r="FI27" s="2415"/>
      <c r="FJ27" s="2415"/>
      <c r="FK27" s="2415"/>
      <c r="FL27" s="2415"/>
      <c r="FM27" s="2415"/>
      <c r="FN27" s="2415"/>
      <c r="FO27" s="2416"/>
    </row>
    <row r="28" spans="1:173" ht="25.5" customHeight="1">
      <c r="B28" s="157"/>
      <c r="C28" s="2537" t="s">
        <v>960</v>
      </c>
      <c r="D28" s="2537"/>
      <c r="E28" s="2537"/>
      <c r="F28" s="2537"/>
      <c r="G28" s="2537"/>
      <c r="H28" s="2537"/>
      <c r="I28" s="2537"/>
      <c r="J28" s="2537"/>
      <c r="K28" s="2537"/>
      <c r="L28" s="2537"/>
      <c r="M28" s="2537"/>
      <c r="N28" s="2537"/>
      <c r="O28" s="2537"/>
      <c r="P28" s="2537"/>
      <c r="Q28" s="2537"/>
      <c r="R28" s="2537"/>
      <c r="S28" s="2537"/>
      <c r="T28" s="2537"/>
      <c r="U28" s="2537"/>
      <c r="V28" s="2537"/>
      <c r="W28" s="2538"/>
      <c r="X28" s="3088">
        <v>5306</v>
      </c>
      <c r="Y28" s="3089"/>
      <c r="Z28" s="3089"/>
      <c r="AA28" s="3089"/>
      <c r="AB28" s="3090"/>
      <c r="AC28" s="2391" t="s">
        <v>37</v>
      </c>
      <c r="AD28" s="2392"/>
      <c r="AE28" s="2392"/>
      <c r="AF28" s="2392"/>
      <c r="AG28" s="2392"/>
      <c r="AH28" s="2392"/>
      <c r="AI28" s="2370" t="s">
        <v>1350</v>
      </c>
      <c r="AJ28" s="2370"/>
      <c r="AK28" s="2370"/>
      <c r="AL28" s="2387" t="s">
        <v>433</v>
      </c>
      <c r="AM28" s="2387"/>
      <c r="AN28" s="2387"/>
      <c r="AO28" s="2388"/>
      <c r="AP28" s="2418">
        <f>SUM(AP30,AP32,AP34,AP39)</f>
        <v>0</v>
      </c>
      <c r="AQ28" s="2415"/>
      <c r="AR28" s="2415"/>
      <c r="AS28" s="2415"/>
      <c r="AT28" s="2415"/>
      <c r="AU28" s="2415"/>
      <c r="AV28" s="2415"/>
      <c r="AW28" s="2415"/>
      <c r="AX28" s="2415"/>
      <c r="AY28" s="2415"/>
      <c r="AZ28" s="2415"/>
      <c r="BA28" s="2415"/>
      <c r="BB28" s="2417"/>
      <c r="BC28" s="2414">
        <f>SUM(BC30,BC32,BC34,BC39)</f>
        <v>0</v>
      </c>
      <c r="BD28" s="2415"/>
      <c r="BE28" s="2415"/>
      <c r="BF28" s="2415"/>
      <c r="BG28" s="2415"/>
      <c r="BH28" s="2415"/>
      <c r="BI28" s="2415"/>
      <c r="BJ28" s="2415"/>
      <c r="BK28" s="2415"/>
      <c r="BL28" s="2415"/>
      <c r="BM28" s="2415"/>
      <c r="BN28" s="2415"/>
      <c r="BO28" s="2415"/>
      <c r="BP28" s="2417"/>
      <c r="BQ28" s="2414">
        <f>SUM(BQ30,BQ32,BQ34,BQ39)</f>
        <v>0</v>
      </c>
      <c r="BR28" s="2415"/>
      <c r="BS28" s="2415"/>
      <c r="BT28" s="2415"/>
      <c r="BU28" s="2415"/>
      <c r="BV28" s="2415"/>
      <c r="BW28" s="2415"/>
      <c r="BX28" s="2415"/>
      <c r="BY28" s="2415"/>
      <c r="BZ28" s="2415"/>
      <c r="CA28" s="2415"/>
      <c r="CB28" s="2417"/>
      <c r="CC28" s="2408" t="s">
        <v>39</v>
      </c>
      <c r="CD28" s="2393"/>
      <c r="CE28" s="2162">
        <f>SUM(CE30,CE32,CE34,CE39)</f>
        <v>0</v>
      </c>
      <c r="CF28" s="2162"/>
      <c r="CG28" s="2162"/>
      <c r="CH28" s="2162"/>
      <c r="CI28" s="2162"/>
      <c r="CJ28" s="2162"/>
      <c r="CK28" s="2162"/>
      <c r="CL28" s="2162"/>
      <c r="CM28" s="2162"/>
      <c r="CN28" s="2162"/>
      <c r="CO28" s="2407" t="s">
        <v>40</v>
      </c>
      <c r="CP28" s="2411"/>
      <c r="CQ28" s="2414">
        <f>SUM(CQ30,CQ32,CQ34,CQ39)</f>
        <v>0</v>
      </c>
      <c r="CR28" s="2415"/>
      <c r="CS28" s="2415"/>
      <c r="CT28" s="2415"/>
      <c r="CU28" s="2415"/>
      <c r="CV28" s="2415"/>
      <c r="CW28" s="2415"/>
      <c r="CX28" s="2415"/>
      <c r="CY28" s="2415"/>
      <c r="CZ28" s="2415"/>
      <c r="DA28" s="2415"/>
      <c r="DB28" s="2415"/>
      <c r="DC28" s="2415"/>
      <c r="DD28" s="2417"/>
      <c r="DE28" s="2414">
        <f>SUM(DE30,DE32,DE34,DE39)</f>
        <v>0</v>
      </c>
      <c r="DF28" s="2415"/>
      <c r="DG28" s="2415"/>
      <c r="DH28" s="2415"/>
      <c r="DI28" s="2415"/>
      <c r="DJ28" s="2415"/>
      <c r="DK28" s="2415"/>
      <c r="DL28" s="2415"/>
      <c r="DM28" s="2415"/>
      <c r="DN28" s="2415"/>
      <c r="DO28" s="2415"/>
      <c r="DP28" s="2415"/>
      <c r="DQ28" s="2415"/>
      <c r="DR28" s="2415"/>
      <c r="DS28" s="2415"/>
      <c r="DT28" s="2415"/>
      <c r="DU28" s="2415"/>
      <c r="DV28" s="2415"/>
      <c r="DW28" s="2415"/>
      <c r="DX28" s="2417"/>
      <c r="DY28" s="2414">
        <f>SUM(DY30,DY32,DY34,DY39)</f>
        <v>0</v>
      </c>
      <c r="DZ28" s="2415"/>
      <c r="EA28" s="2415"/>
      <c r="EB28" s="2415"/>
      <c r="EC28" s="2415"/>
      <c r="ED28" s="2415"/>
      <c r="EE28" s="2415"/>
      <c r="EF28" s="2415"/>
      <c r="EG28" s="2415"/>
      <c r="EH28" s="2415"/>
      <c r="EI28" s="2415"/>
      <c r="EJ28" s="2415"/>
      <c r="EK28" s="2415"/>
      <c r="EL28" s="2417"/>
      <c r="EM28" s="2277">
        <f t="shared" si="3"/>
        <v>0</v>
      </c>
      <c r="EN28" s="2277"/>
      <c r="EO28" s="2277"/>
      <c r="EP28" s="2277"/>
      <c r="EQ28" s="2277"/>
      <c r="ER28" s="2277"/>
      <c r="ES28" s="2277"/>
      <c r="ET28" s="2277"/>
      <c r="EU28" s="2277"/>
      <c r="EV28" s="2277"/>
      <c r="EW28" s="2277"/>
      <c r="EX28" s="2277"/>
      <c r="EY28" s="2277"/>
      <c r="EZ28" s="2811">
        <f>'5.4.2.'!AX47</f>
        <v>0</v>
      </c>
      <c r="FA28" s="2402"/>
      <c r="FB28" s="2402"/>
      <c r="FC28" s="2402"/>
      <c r="FD28" s="2402"/>
      <c r="FE28" s="2402"/>
      <c r="FF28" s="2402"/>
      <c r="FG28" s="2402"/>
      <c r="FH28" s="2402"/>
      <c r="FI28" s="2402"/>
      <c r="FJ28" s="2402"/>
      <c r="FK28" s="2402"/>
      <c r="FL28" s="2402"/>
      <c r="FM28" s="2402"/>
      <c r="FN28" s="2402"/>
      <c r="FO28" s="2812"/>
    </row>
    <row r="29" spans="1:173" ht="25.5" customHeight="1" thickBot="1">
      <c r="B29" s="162"/>
      <c r="C29" s="3004"/>
      <c r="D29" s="3004"/>
      <c r="E29" s="3004"/>
      <c r="F29" s="3004"/>
      <c r="G29" s="3004"/>
      <c r="H29" s="3004"/>
      <c r="I29" s="3004"/>
      <c r="J29" s="3004"/>
      <c r="K29" s="3004"/>
      <c r="L29" s="3004"/>
      <c r="M29" s="3004"/>
      <c r="N29" s="3004"/>
      <c r="O29" s="3004"/>
      <c r="P29" s="3004"/>
      <c r="Q29" s="3004"/>
      <c r="R29" s="3004"/>
      <c r="S29" s="3004"/>
      <c r="T29" s="3004"/>
      <c r="U29" s="3004"/>
      <c r="V29" s="3004"/>
      <c r="W29" s="3005"/>
      <c r="X29" s="2395">
        <v>5316</v>
      </c>
      <c r="Y29" s="2396"/>
      <c r="Z29" s="2396"/>
      <c r="AA29" s="2396"/>
      <c r="AB29" s="2397"/>
      <c r="AC29" s="2287" t="s">
        <v>37</v>
      </c>
      <c r="AD29" s="2288"/>
      <c r="AE29" s="2288"/>
      <c r="AF29" s="2288"/>
      <c r="AG29" s="2288"/>
      <c r="AH29" s="2288"/>
      <c r="AI29" s="2289" t="s">
        <v>1351</v>
      </c>
      <c r="AJ29" s="2289"/>
      <c r="AK29" s="2289"/>
      <c r="AL29" s="2290" t="s">
        <v>434</v>
      </c>
      <c r="AM29" s="2290"/>
      <c r="AN29" s="2290"/>
      <c r="AO29" s="2400"/>
      <c r="AP29" s="3084">
        <f>SUM(AP31,AP33,AP35,AP40)</f>
        <v>0</v>
      </c>
      <c r="AQ29" s="2405"/>
      <c r="AR29" s="2405"/>
      <c r="AS29" s="2405"/>
      <c r="AT29" s="2405"/>
      <c r="AU29" s="2405"/>
      <c r="AV29" s="2405"/>
      <c r="AW29" s="2405"/>
      <c r="AX29" s="2405"/>
      <c r="AY29" s="2405"/>
      <c r="AZ29" s="2405"/>
      <c r="BA29" s="2405"/>
      <c r="BB29" s="3001"/>
      <c r="BC29" s="2404">
        <f>SUM(BC31,BC33,BC35,BC40)</f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3001"/>
      <c r="BQ29" s="2404">
        <f>SUM(BQ31,BQ33,BQ35,BQ40)</f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3001"/>
      <c r="CC29" s="2271" t="s">
        <v>39</v>
      </c>
      <c r="CD29" s="2272"/>
      <c r="CE29" s="2278">
        <f>SUM(CE31,CE33,CE35,CE40)</f>
        <v>0</v>
      </c>
      <c r="CF29" s="2278"/>
      <c r="CG29" s="2278"/>
      <c r="CH29" s="2278"/>
      <c r="CI29" s="2278"/>
      <c r="CJ29" s="2278"/>
      <c r="CK29" s="2278"/>
      <c r="CL29" s="2278"/>
      <c r="CM29" s="2278"/>
      <c r="CN29" s="2278"/>
      <c r="CO29" s="2273" t="s">
        <v>40</v>
      </c>
      <c r="CP29" s="2274"/>
      <c r="CQ29" s="2404">
        <f>SUM(CQ31,CQ33,CQ35,CQ40)</f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3001"/>
      <c r="DE29" s="2404">
        <f>SUM(DE31,DE33,DE35,DE40)</f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3001"/>
      <c r="DY29" s="2404">
        <f>SUM(DY31,DY33,DY35,DY40)</f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3001"/>
      <c r="EM29" s="1972">
        <f t="shared" ref="EM29:EM30" si="5">AP29+BQ29-CE29+DE29</f>
        <v>0</v>
      </c>
      <c r="EN29" s="1972"/>
      <c r="EO29" s="1972"/>
      <c r="EP29" s="1972"/>
      <c r="EQ29" s="1972"/>
      <c r="ER29" s="1972"/>
      <c r="ES29" s="1972"/>
      <c r="ET29" s="1972"/>
      <c r="EU29" s="1972"/>
      <c r="EV29" s="1972"/>
      <c r="EW29" s="1972"/>
      <c r="EX29" s="1972"/>
      <c r="EY29" s="1972"/>
      <c r="EZ29" s="2404">
        <f>SUM(EZ31,EZ33,EZ35,EZ40)</f>
        <v>0</v>
      </c>
      <c r="FA29" s="2405"/>
      <c r="FB29" s="2405"/>
      <c r="FC29" s="2405"/>
      <c r="FD29" s="2405"/>
      <c r="FE29" s="2405"/>
      <c r="FF29" s="2405"/>
      <c r="FG29" s="2405"/>
      <c r="FH29" s="2405"/>
      <c r="FI29" s="2405"/>
      <c r="FJ29" s="2405"/>
      <c r="FK29" s="2405"/>
      <c r="FL29" s="2405"/>
      <c r="FM29" s="2405"/>
      <c r="FN29" s="2405"/>
      <c r="FO29" s="2406"/>
    </row>
    <row r="30" spans="1:173" ht="18" customHeight="1">
      <c r="B30" s="160"/>
      <c r="C30" s="2525" t="s">
        <v>116</v>
      </c>
      <c r="D30" s="2525"/>
      <c r="E30" s="2525"/>
      <c r="F30" s="2525"/>
      <c r="G30" s="2525"/>
      <c r="H30" s="2525"/>
      <c r="I30" s="2525"/>
      <c r="J30" s="2525"/>
      <c r="K30" s="2525"/>
      <c r="L30" s="2525"/>
      <c r="M30" s="2525"/>
      <c r="N30" s="2525"/>
      <c r="O30" s="2525"/>
      <c r="P30" s="2525"/>
      <c r="Q30" s="2525"/>
      <c r="R30" s="2525"/>
      <c r="S30" s="2525"/>
      <c r="T30" s="2525"/>
      <c r="U30" s="2525"/>
      <c r="V30" s="2525"/>
      <c r="W30" s="2526"/>
      <c r="X30" s="3088">
        <v>53071</v>
      </c>
      <c r="Y30" s="3089"/>
      <c r="Z30" s="3089"/>
      <c r="AA30" s="3089"/>
      <c r="AB30" s="3090"/>
      <c r="AC30" s="2391" t="s">
        <v>37</v>
      </c>
      <c r="AD30" s="2392"/>
      <c r="AE30" s="2392"/>
      <c r="AF30" s="2392"/>
      <c r="AG30" s="2392"/>
      <c r="AH30" s="2392"/>
      <c r="AI30" s="2370" t="s">
        <v>1350</v>
      </c>
      <c r="AJ30" s="2370"/>
      <c r="AK30" s="2370"/>
      <c r="AL30" s="2387" t="s">
        <v>433</v>
      </c>
      <c r="AM30" s="2387"/>
      <c r="AN30" s="2387"/>
      <c r="AO30" s="2388"/>
      <c r="AP30" s="2401">
        <f>EM31</f>
        <v>0</v>
      </c>
      <c r="AQ30" s="2402"/>
      <c r="AR30" s="2402"/>
      <c r="AS30" s="2402"/>
      <c r="AT30" s="2402"/>
      <c r="AU30" s="2402"/>
      <c r="AV30" s="2402"/>
      <c r="AW30" s="2402"/>
      <c r="AX30" s="2402"/>
      <c r="AY30" s="2402"/>
      <c r="AZ30" s="2402"/>
      <c r="BA30" s="2402"/>
      <c r="BB30" s="2403"/>
      <c r="BC30" s="2811">
        <f>EZ31</f>
        <v>0</v>
      </c>
      <c r="BD30" s="2402"/>
      <c r="BE30" s="2402"/>
      <c r="BF30" s="2402"/>
      <c r="BG30" s="2402"/>
      <c r="BH30" s="2402"/>
      <c r="BI30" s="2402"/>
      <c r="BJ30" s="2402"/>
      <c r="BK30" s="2402"/>
      <c r="BL30" s="2402"/>
      <c r="BM30" s="2402"/>
      <c r="BN30" s="2402"/>
      <c r="BO30" s="2402"/>
      <c r="BP30" s="2403"/>
      <c r="BQ30" s="3043">
        <v>0</v>
      </c>
      <c r="BR30" s="2409"/>
      <c r="BS30" s="2409"/>
      <c r="BT30" s="2409"/>
      <c r="BU30" s="2409"/>
      <c r="BV30" s="2409"/>
      <c r="BW30" s="2409"/>
      <c r="BX30" s="2409"/>
      <c r="BY30" s="2409"/>
      <c r="BZ30" s="2409"/>
      <c r="CA30" s="2409"/>
      <c r="CB30" s="2410"/>
      <c r="CC30" s="2408" t="s">
        <v>39</v>
      </c>
      <c r="CD30" s="2393"/>
      <c r="CE30" s="2394">
        <v>0</v>
      </c>
      <c r="CF30" s="2394"/>
      <c r="CG30" s="2394"/>
      <c r="CH30" s="2394"/>
      <c r="CI30" s="2394"/>
      <c r="CJ30" s="2394"/>
      <c r="CK30" s="2394"/>
      <c r="CL30" s="2394"/>
      <c r="CM30" s="2394"/>
      <c r="CN30" s="2394"/>
      <c r="CO30" s="2407" t="s">
        <v>40</v>
      </c>
      <c r="CP30" s="2411"/>
      <c r="CQ30" s="3043">
        <v>0</v>
      </c>
      <c r="CR30" s="2409"/>
      <c r="CS30" s="2409"/>
      <c r="CT30" s="2409"/>
      <c r="CU30" s="2409"/>
      <c r="CV30" s="2409"/>
      <c r="CW30" s="2409"/>
      <c r="CX30" s="2409"/>
      <c r="CY30" s="2409"/>
      <c r="CZ30" s="2409"/>
      <c r="DA30" s="2409"/>
      <c r="DB30" s="2409"/>
      <c r="DC30" s="2409"/>
      <c r="DD30" s="2410"/>
      <c r="DE30" s="3043">
        <v>0</v>
      </c>
      <c r="DF30" s="2409"/>
      <c r="DG30" s="2409"/>
      <c r="DH30" s="2409"/>
      <c r="DI30" s="2409"/>
      <c r="DJ30" s="2409"/>
      <c r="DK30" s="2409"/>
      <c r="DL30" s="2409"/>
      <c r="DM30" s="2409"/>
      <c r="DN30" s="2409"/>
      <c r="DO30" s="2409"/>
      <c r="DP30" s="2409"/>
      <c r="DQ30" s="2409"/>
      <c r="DR30" s="2409"/>
      <c r="DS30" s="2409"/>
      <c r="DT30" s="2409"/>
      <c r="DU30" s="2409"/>
      <c r="DV30" s="2409"/>
      <c r="DW30" s="2409"/>
      <c r="DX30" s="2410"/>
      <c r="DY30" s="3043">
        <v>0</v>
      </c>
      <c r="DZ30" s="2409"/>
      <c r="EA30" s="2409"/>
      <c r="EB30" s="2409"/>
      <c r="EC30" s="2409"/>
      <c r="ED30" s="2409"/>
      <c r="EE30" s="2409"/>
      <c r="EF30" s="2409"/>
      <c r="EG30" s="2409"/>
      <c r="EH30" s="2409"/>
      <c r="EI30" s="2409"/>
      <c r="EJ30" s="2409"/>
      <c r="EK30" s="2409"/>
      <c r="EL30" s="2410"/>
      <c r="EM30" s="3097">
        <f t="shared" si="5"/>
        <v>0</v>
      </c>
      <c r="EN30" s="3097"/>
      <c r="EO30" s="3097"/>
      <c r="EP30" s="3097"/>
      <c r="EQ30" s="3097"/>
      <c r="ER30" s="3097"/>
      <c r="ES30" s="3097"/>
      <c r="ET30" s="3097"/>
      <c r="EU30" s="3097"/>
      <c r="EV30" s="3097"/>
      <c r="EW30" s="3097"/>
      <c r="EX30" s="3097"/>
      <c r="EY30" s="3097"/>
      <c r="EZ30" s="2811">
        <f>'5.4.2.'!AX52</f>
        <v>0</v>
      </c>
      <c r="FA30" s="2402"/>
      <c r="FB30" s="2402"/>
      <c r="FC30" s="2402"/>
      <c r="FD30" s="2402"/>
      <c r="FE30" s="2402"/>
      <c r="FF30" s="2402"/>
      <c r="FG30" s="2402"/>
      <c r="FH30" s="2402"/>
      <c r="FI30" s="2402"/>
      <c r="FJ30" s="2402"/>
      <c r="FK30" s="2402"/>
      <c r="FL30" s="2402"/>
      <c r="FM30" s="2402"/>
      <c r="FN30" s="2402"/>
      <c r="FO30" s="2812"/>
    </row>
    <row r="31" spans="1:173" ht="18" customHeight="1">
      <c r="B31" s="232"/>
      <c r="C31" s="2298"/>
      <c r="D31" s="2298"/>
      <c r="E31" s="2298"/>
      <c r="F31" s="2298"/>
      <c r="G31" s="2298"/>
      <c r="H31" s="2298"/>
      <c r="I31" s="2298"/>
      <c r="J31" s="2298"/>
      <c r="K31" s="2298"/>
      <c r="L31" s="2298"/>
      <c r="M31" s="2298"/>
      <c r="N31" s="2298"/>
      <c r="O31" s="2298"/>
      <c r="P31" s="2298"/>
      <c r="Q31" s="2298"/>
      <c r="R31" s="2298"/>
      <c r="S31" s="2298"/>
      <c r="T31" s="2298"/>
      <c r="U31" s="2298"/>
      <c r="V31" s="2298"/>
      <c r="W31" s="2299"/>
      <c r="X31" s="2354">
        <v>53171</v>
      </c>
      <c r="Y31" s="2355"/>
      <c r="Z31" s="2355"/>
      <c r="AA31" s="2355"/>
      <c r="AB31" s="2356"/>
      <c r="AC31" s="2282" t="s">
        <v>37</v>
      </c>
      <c r="AD31" s="2283"/>
      <c r="AE31" s="2283"/>
      <c r="AF31" s="2283"/>
      <c r="AG31" s="2283"/>
      <c r="AH31" s="2283"/>
      <c r="AI31" s="2284" t="s">
        <v>1351</v>
      </c>
      <c r="AJ31" s="2284"/>
      <c r="AK31" s="2284"/>
      <c r="AL31" s="2279" t="s">
        <v>434</v>
      </c>
      <c r="AM31" s="2279"/>
      <c r="AN31" s="2279"/>
      <c r="AO31" s="2386"/>
      <c r="AP31" s="2366">
        <v>0</v>
      </c>
      <c r="AQ31" s="2367"/>
      <c r="AR31" s="2367"/>
      <c r="AS31" s="2367"/>
      <c r="AT31" s="2367"/>
      <c r="AU31" s="2367"/>
      <c r="AV31" s="2367"/>
      <c r="AW31" s="2367"/>
      <c r="AX31" s="2367"/>
      <c r="AY31" s="2367"/>
      <c r="AZ31" s="2367"/>
      <c r="BA31" s="2367"/>
      <c r="BB31" s="2368"/>
      <c r="BC31" s="3034">
        <v>0</v>
      </c>
      <c r="BD31" s="3035"/>
      <c r="BE31" s="3035"/>
      <c r="BF31" s="3035"/>
      <c r="BG31" s="3035"/>
      <c r="BH31" s="3035"/>
      <c r="BI31" s="3035"/>
      <c r="BJ31" s="3035"/>
      <c r="BK31" s="3035"/>
      <c r="BL31" s="3035"/>
      <c r="BM31" s="3035"/>
      <c r="BN31" s="3035"/>
      <c r="BO31" s="3035"/>
      <c r="BP31" s="3091"/>
      <c r="BQ31" s="2412">
        <v>0</v>
      </c>
      <c r="BR31" s="2367"/>
      <c r="BS31" s="2367"/>
      <c r="BT31" s="2367"/>
      <c r="BU31" s="2367"/>
      <c r="BV31" s="2367"/>
      <c r="BW31" s="2367"/>
      <c r="BX31" s="2367"/>
      <c r="BY31" s="2367"/>
      <c r="BZ31" s="2367"/>
      <c r="CA31" s="2367"/>
      <c r="CB31" s="2368"/>
      <c r="CC31" s="2268" t="s">
        <v>39</v>
      </c>
      <c r="CD31" s="2269"/>
      <c r="CE31" s="2270">
        <v>0</v>
      </c>
      <c r="CF31" s="2270"/>
      <c r="CG31" s="2270"/>
      <c r="CH31" s="2270"/>
      <c r="CI31" s="2270"/>
      <c r="CJ31" s="2270"/>
      <c r="CK31" s="2270"/>
      <c r="CL31" s="2270"/>
      <c r="CM31" s="2270"/>
      <c r="CN31" s="2270"/>
      <c r="CO31" s="1928" t="s">
        <v>40</v>
      </c>
      <c r="CP31" s="2276"/>
      <c r="CQ31" s="2412">
        <v>0</v>
      </c>
      <c r="CR31" s="2367"/>
      <c r="CS31" s="2367"/>
      <c r="CT31" s="2367"/>
      <c r="CU31" s="2367"/>
      <c r="CV31" s="2367"/>
      <c r="CW31" s="2367"/>
      <c r="CX31" s="2367"/>
      <c r="CY31" s="2367"/>
      <c r="CZ31" s="2367"/>
      <c r="DA31" s="2367"/>
      <c r="DB31" s="2367"/>
      <c r="DC31" s="2367"/>
      <c r="DD31" s="2368"/>
      <c r="DE31" s="2412">
        <v>0</v>
      </c>
      <c r="DF31" s="2367"/>
      <c r="DG31" s="2367"/>
      <c r="DH31" s="2367"/>
      <c r="DI31" s="2367"/>
      <c r="DJ31" s="2367"/>
      <c r="DK31" s="2367"/>
      <c r="DL31" s="2367"/>
      <c r="DM31" s="2367"/>
      <c r="DN31" s="2367"/>
      <c r="DO31" s="2367"/>
      <c r="DP31" s="2367"/>
      <c r="DQ31" s="2367"/>
      <c r="DR31" s="2367"/>
      <c r="DS31" s="2367"/>
      <c r="DT31" s="2367"/>
      <c r="DU31" s="2367"/>
      <c r="DV31" s="2367"/>
      <c r="DW31" s="2367"/>
      <c r="DX31" s="2368"/>
      <c r="DY31" s="2412">
        <v>0</v>
      </c>
      <c r="DZ31" s="2367"/>
      <c r="EA31" s="2367"/>
      <c r="EB31" s="2367"/>
      <c r="EC31" s="2367"/>
      <c r="ED31" s="2367"/>
      <c r="EE31" s="2367"/>
      <c r="EF31" s="2367"/>
      <c r="EG31" s="2367"/>
      <c r="EH31" s="2367"/>
      <c r="EI31" s="2367"/>
      <c r="EJ31" s="2367"/>
      <c r="EK31" s="2367"/>
      <c r="EL31" s="2368"/>
      <c r="EM31" s="2277">
        <f t="shared" ref="EM31:EM35" si="6">AP31+BQ31-CE31+DE31</f>
        <v>0</v>
      </c>
      <c r="EN31" s="2277"/>
      <c r="EO31" s="2277"/>
      <c r="EP31" s="2277"/>
      <c r="EQ31" s="2277"/>
      <c r="ER31" s="2277"/>
      <c r="ES31" s="2277"/>
      <c r="ET31" s="2277"/>
      <c r="EU31" s="2277"/>
      <c r="EV31" s="2277"/>
      <c r="EW31" s="2277"/>
      <c r="EX31" s="2277"/>
      <c r="EY31" s="2277"/>
      <c r="EZ31" s="2414">
        <f t="shared" ref="EZ31:EZ33" si="7">BC31+CQ31+DY31</f>
        <v>0</v>
      </c>
      <c r="FA31" s="2415"/>
      <c r="FB31" s="2415"/>
      <c r="FC31" s="2415"/>
      <c r="FD31" s="2415"/>
      <c r="FE31" s="2415"/>
      <c r="FF31" s="2415"/>
      <c r="FG31" s="2415"/>
      <c r="FH31" s="2415"/>
      <c r="FI31" s="2415"/>
      <c r="FJ31" s="2415"/>
      <c r="FK31" s="2415"/>
      <c r="FL31" s="2415"/>
      <c r="FM31" s="2415"/>
      <c r="FN31" s="2415"/>
      <c r="FO31" s="2416"/>
    </row>
    <row r="32" spans="1:173" ht="18" customHeight="1">
      <c r="B32" s="157"/>
      <c r="C32" s="2294" t="s">
        <v>119</v>
      </c>
      <c r="D32" s="2294"/>
      <c r="E32" s="2294"/>
      <c r="F32" s="2294"/>
      <c r="G32" s="2294"/>
      <c r="H32" s="2294"/>
      <c r="I32" s="2294"/>
      <c r="J32" s="2294"/>
      <c r="K32" s="2294"/>
      <c r="L32" s="2294"/>
      <c r="M32" s="2294"/>
      <c r="N32" s="2294"/>
      <c r="O32" s="2294"/>
      <c r="P32" s="2294"/>
      <c r="Q32" s="2294"/>
      <c r="R32" s="2294"/>
      <c r="S32" s="2294"/>
      <c r="T32" s="2294"/>
      <c r="U32" s="2294"/>
      <c r="V32" s="2294"/>
      <c r="W32" s="2295"/>
      <c r="X32" s="3088">
        <v>53072</v>
      </c>
      <c r="Y32" s="3089"/>
      <c r="Z32" s="3089"/>
      <c r="AA32" s="3089"/>
      <c r="AB32" s="3090"/>
      <c r="AC32" s="2391" t="s">
        <v>37</v>
      </c>
      <c r="AD32" s="2392"/>
      <c r="AE32" s="2392"/>
      <c r="AF32" s="2392"/>
      <c r="AG32" s="2392"/>
      <c r="AH32" s="2392"/>
      <c r="AI32" s="2370" t="s">
        <v>1350</v>
      </c>
      <c r="AJ32" s="2370"/>
      <c r="AK32" s="2370"/>
      <c r="AL32" s="2387" t="s">
        <v>433</v>
      </c>
      <c r="AM32" s="2387"/>
      <c r="AN32" s="2387"/>
      <c r="AO32" s="2388"/>
      <c r="AP32" s="2401">
        <f>EM33</f>
        <v>0</v>
      </c>
      <c r="AQ32" s="2402"/>
      <c r="AR32" s="2402"/>
      <c r="AS32" s="2402"/>
      <c r="AT32" s="2402"/>
      <c r="AU32" s="2402"/>
      <c r="AV32" s="2402"/>
      <c r="AW32" s="2402"/>
      <c r="AX32" s="2402"/>
      <c r="AY32" s="2402"/>
      <c r="AZ32" s="2402"/>
      <c r="BA32" s="2402"/>
      <c r="BB32" s="2403"/>
      <c r="BC32" s="2811">
        <f>EZ33</f>
        <v>0</v>
      </c>
      <c r="BD32" s="2402"/>
      <c r="BE32" s="2402"/>
      <c r="BF32" s="2402"/>
      <c r="BG32" s="2402"/>
      <c r="BH32" s="2402"/>
      <c r="BI32" s="2402"/>
      <c r="BJ32" s="2402"/>
      <c r="BK32" s="2402"/>
      <c r="BL32" s="2402"/>
      <c r="BM32" s="2402"/>
      <c r="BN32" s="2402"/>
      <c r="BO32" s="2402"/>
      <c r="BP32" s="2403"/>
      <c r="BQ32" s="3043">
        <v>0</v>
      </c>
      <c r="BR32" s="2409"/>
      <c r="BS32" s="2409"/>
      <c r="BT32" s="2409"/>
      <c r="BU32" s="2409"/>
      <c r="BV32" s="2409"/>
      <c r="BW32" s="2409"/>
      <c r="BX32" s="2409"/>
      <c r="BY32" s="2409"/>
      <c r="BZ32" s="2409"/>
      <c r="CA32" s="2409"/>
      <c r="CB32" s="2410"/>
      <c r="CC32" s="2408" t="s">
        <v>39</v>
      </c>
      <c r="CD32" s="2393"/>
      <c r="CE32" s="2394">
        <v>0</v>
      </c>
      <c r="CF32" s="2394"/>
      <c r="CG32" s="2394"/>
      <c r="CH32" s="2394"/>
      <c r="CI32" s="2394"/>
      <c r="CJ32" s="2394"/>
      <c r="CK32" s="2394"/>
      <c r="CL32" s="2394"/>
      <c r="CM32" s="2394"/>
      <c r="CN32" s="2394"/>
      <c r="CO32" s="2407" t="s">
        <v>40</v>
      </c>
      <c r="CP32" s="2411"/>
      <c r="CQ32" s="3043">
        <v>0</v>
      </c>
      <c r="CR32" s="2409"/>
      <c r="CS32" s="2409"/>
      <c r="CT32" s="2409"/>
      <c r="CU32" s="2409"/>
      <c r="CV32" s="2409"/>
      <c r="CW32" s="2409"/>
      <c r="CX32" s="2409"/>
      <c r="CY32" s="2409"/>
      <c r="CZ32" s="2409"/>
      <c r="DA32" s="2409"/>
      <c r="DB32" s="2409"/>
      <c r="DC32" s="2409"/>
      <c r="DD32" s="2410"/>
      <c r="DE32" s="3043">
        <v>0</v>
      </c>
      <c r="DF32" s="2409"/>
      <c r="DG32" s="2409"/>
      <c r="DH32" s="2409"/>
      <c r="DI32" s="2409"/>
      <c r="DJ32" s="2409"/>
      <c r="DK32" s="2409"/>
      <c r="DL32" s="2409"/>
      <c r="DM32" s="2409"/>
      <c r="DN32" s="2409"/>
      <c r="DO32" s="2409"/>
      <c r="DP32" s="2409"/>
      <c r="DQ32" s="2409"/>
      <c r="DR32" s="2409"/>
      <c r="DS32" s="2409"/>
      <c r="DT32" s="2409"/>
      <c r="DU32" s="2409"/>
      <c r="DV32" s="2409"/>
      <c r="DW32" s="2409"/>
      <c r="DX32" s="2410"/>
      <c r="DY32" s="3043">
        <v>0</v>
      </c>
      <c r="DZ32" s="2409"/>
      <c r="EA32" s="2409"/>
      <c r="EB32" s="2409"/>
      <c r="EC32" s="2409"/>
      <c r="ED32" s="2409"/>
      <c r="EE32" s="2409"/>
      <c r="EF32" s="2409"/>
      <c r="EG32" s="2409"/>
      <c r="EH32" s="2409"/>
      <c r="EI32" s="2409"/>
      <c r="EJ32" s="2409"/>
      <c r="EK32" s="2409"/>
      <c r="EL32" s="2410"/>
      <c r="EM32" s="2277">
        <f t="shared" si="6"/>
        <v>0</v>
      </c>
      <c r="EN32" s="2277"/>
      <c r="EO32" s="2277"/>
      <c r="EP32" s="2277"/>
      <c r="EQ32" s="2277"/>
      <c r="ER32" s="2277"/>
      <c r="ES32" s="2277"/>
      <c r="ET32" s="2277"/>
      <c r="EU32" s="2277"/>
      <c r="EV32" s="2277"/>
      <c r="EW32" s="2277"/>
      <c r="EX32" s="2277"/>
      <c r="EY32" s="2277"/>
      <c r="EZ32" s="2414">
        <f t="shared" si="7"/>
        <v>0</v>
      </c>
      <c r="FA32" s="2415"/>
      <c r="FB32" s="2415"/>
      <c r="FC32" s="2415"/>
      <c r="FD32" s="2415"/>
      <c r="FE32" s="2415"/>
      <c r="FF32" s="2415"/>
      <c r="FG32" s="2415"/>
      <c r="FH32" s="2415"/>
      <c r="FI32" s="2415"/>
      <c r="FJ32" s="2415"/>
      <c r="FK32" s="2415"/>
      <c r="FL32" s="2415"/>
      <c r="FM32" s="2415"/>
      <c r="FN32" s="2415"/>
      <c r="FO32" s="2416"/>
    </row>
    <row r="33" spans="1:171" ht="18" customHeight="1">
      <c r="B33" s="232"/>
      <c r="C33" s="2298"/>
      <c r="D33" s="2298"/>
      <c r="E33" s="2298"/>
      <c r="F33" s="2298"/>
      <c r="G33" s="2298"/>
      <c r="H33" s="2298"/>
      <c r="I33" s="2298"/>
      <c r="J33" s="2298"/>
      <c r="K33" s="2298"/>
      <c r="L33" s="2298"/>
      <c r="M33" s="2298"/>
      <c r="N33" s="2298"/>
      <c r="O33" s="2298"/>
      <c r="P33" s="2298"/>
      <c r="Q33" s="2298"/>
      <c r="R33" s="2298"/>
      <c r="S33" s="2298"/>
      <c r="T33" s="2298"/>
      <c r="U33" s="2298"/>
      <c r="V33" s="2298"/>
      <c r="W33" s="2299"/>
      <c r="X33" s="2354">
        <v>53172</v>
      </c>
      <c r="Y33" s="2355"/>
      <c r="Z33" s="2355"/>
      <c r="AA33" s="2355"/>
      <c r="AB33" s="2356"/>
      <c r="AC33" s="2282" t="s">
        <v>37</v>
      </c>
      <c r="AD33" s="2283"/>
      <c r="AE33" s="2283"/>
      <c r="AF33" s="2283"/>
      <c r="AG33" s="2283"/>
      <c r="AH33" s="2283"/>
      <c r="AI33" s="2284" t="s">
        <v>1351</v>
      </c>
      <c r="AJ33" s="2284"/>
      <c r="AK33" s="2284"/>
      <c r="AL33" s="2279" t="s">
        <v>434</v>
      </c>
      <c r="AM33" s="2279"/>
      <c r="AN33" s="2279"/>
      <c r="AO33" s="2386"/>
      <c r="AP33" s="2366">
        <v>0</v>
      </c>
      <c r="AQ33" s="2367"/>
      <c r="AR33" s="2367"/>
      <c r="AS33" s="2367"/>
      <c r="AT33" s="2367"/>
      <c r="AU33" s="2367"/>
      <c r="AV33" s="2367"/>
      <c r="AW33" s="2367"/>
      <c r="AX33" s="2367"/>
      <c r="AY33" s="2367"/>
      <c r="AZ33" s="2367"/>
      <c r="BA33" s="2367"/>
      <c r="BB33" s="2368"/>
      <c r="BC33" s="3034">
        <v>0</v>
      </c>
      <c r="BD33" s="3035"/>
      <c r="BE33" s="3035"/>
      <c r="BF33" s="3035"/>
      <c r="BG33" s="3035"/>
      <c r="BH33" s="3035"/>
      <c r="BI33" s="3035"/>
      <c r="BJ33" s="3035"/>
      <c r="BK33" s="3035"/>
      <c r="BL33" s="3035"/>
      <c r="BM33" s="3035"/>
      <c r="BN33" s="3035"/>
      <c r="BO33" s="3035"/>
      <c r="BP33" s="3091"/>
      <c r="BQ33" s="2412">
        <v>0</v>
      </c>
      <c r="BR33" s="2367"/>
      <c r="BS33" s="2367"/>
      <c r="BT33" s="2367"/>
      <c r="BU33" s="2367"/>
      <c r="BV33" s="2367"/>
      <c r="BW33" s="2367"/>
      <c r="BX33" s="2367"/>
      <c r="BY33" s="2367"/>
      <c r="BZ33" s="2367"/>
      <c r="CA33" s="2367"/>
      <c r="CB33" s="2368"/>
      <c r="CC33" s="2268" t="s">
        <v>39</v>
      </c>
      <c r="CD33" s="2269"/>
      <c r="CE33" s="2270">
        <v>0</v>
      </c>
      <c r="CF33" s="2270"/>
      <c r="CG33" s="2270"/>
      <c r="CH33" s="2270"/>
      <c r="CI33" s="2270"/>
      <c r="CJ33" s="2270"/>
      <c r="CK33" s="2270"/>
      <c r="CL33" s="2270"/>
      <c r="CM33" s="2270"/>
      <c r="CN33" s="2270"/>
      <c r="CO33" s="1928" t="s">
        <v>40</v>
      </c>
      <c r="CP33" s="2276"/>
      <c r="CQ33" s="2412">
        <v>0</v>
      </c>
      <c r="CR33" s="2367"/>
      <c r="CS33" s="2367"/>
      <c r="CT33" s="2367"/>
      <c r="CU33" s="2367"/>
      <c r="CV33" s="2367"/>
      <c r="CW33" s="2367"/>
      <c r="CX33" s="2367"/>
      <c r="CY33" s="2367"/>
      <c r="CZ33" s="2367"/>
      <c r="DA33" s="2367"/>
      <c r="DB33" s="2367"/>
      <c r="DC33" s="2367"/>
      <c r="DD33" s="2368"/>
      <c r="DE33" s="2412">
        <v>0</v>
      </c>
      <c r="DF33" s="2367"/>
      <c r="DG33" s="2367"/>
      <c r="DH33" s="2367"/>
      <c r="DI33" s="2367"/>
      <c r="DJ33" s="2367"/>
      <c r="DK33" s="2367"/>
      <c r="DL33" s="2367"/>
      <c r="DM33" s="2367"/>
      <c r="DN33" s="2367"/>
      <c r="DO33" s="2367"/>
      <c r="DP33" s="2367"/>
      <c r="DQ33" s="2367"/>
      <c r="DR33" s="2367"/>
      <c r="DS33" s="2367"/>
      <c r="DT33" s="2367"/>
      <c r="DU33" s="2367"/>
      <c r="DV33" s="2367"/>
      <c r="DW33" s="2367"/>
      <c r="DX33" s="2368"/>
      <c r="DY33" s="2412">
        <v>0</v>
      </c>
      <c r="DZ33" s="2367"/>
      <c r="EA33" s="2367"/>
      <c r="EB33" s="2367"/>
      <c r="EC33" s="2367"/>
      <c r="ED33" s="2367"/>
      <c r="EE33" s="2367"/>
      <c r="EF33" s="2367"/>
      <c r="EG33" s="2367"/>
      <c r="EH33" s="2367"/>
      <c r="EI33" s="2367"/>
      <c r="EJ33" s="2367"/>
      <c r="EK33" s="2367"/>
      <c r="EL33" s="2368"/>
      <c r="EM33" s="2277">
        <f t="shared" si="6"/>
        <v>0</v>
      </c>
      <c r="EN33" s="2277"/>
      <c r="EO33" s="2277"/>
      <c r="EP33" s="2277"/>
      <c r="EQ33" s="2277"/>
      <c r="ER33" s="2277"/>
      <c r="ES33" s="2277"/>
      <c r="ET33" s="2277"/>
      <c r="EU33" s="2277"/>
      <c r="EV33" s="2277"/>
      <c r="EW33" s="2277"/>
      <c r="EX33" s="2277"/>
      <c r="EY33" s="2277"/>
      <c r="EZ33" s="2414">
        <f t="shared" si="7"/>
        <v>0</v>
      </c>
      <c r="FA33" s="2415"/>
      <c r="FB33" s="2415"/>
      <c r="FC33" s="2415"/>
      <c r="FD33" s="2415"/>
      <c r="FE33" s="2415"/>
      <c r="FF33" s="2415"/>
      <c r="FG33" s="2415"/>
      <c r="FH33" s="2415"/>
      <c r="FI33" s="2415"/>
      <c r="FJ33" s="2415"/>
      <c r="FK33" s="2415"/>
      <c r="FL33" s="2415"/>
      <c r="FM33" s="2415"/>
      <c r="FN33" s="2415"/>
      <c r="FO33" s="2416"/>
    </row>
    <row r="34" spans="1:171" ht="18" customHeight="1">
      <c r="B34" s="157"/>
      <c r="C34" s="2294" t="s">
        <v>120</v>
      </c>
      <c r="D34" s="2294"/>
      <c r="E34" s="2294"/>
      <c r="F34" s="2294"/>
      <c r="G34" s="2294"/>
      <c r="H34" s="2294"/>
      <c r="I34" s="2294"/>
      <c r="J34" s="2294"/>
      <c r="K34" s="2294"/>
      <c r="L34" s="2294"/>
      <c r="M34" s="2294"/>
      <c r="N34" s="2294"/>
      <c r="O34" s="2294"/>
      <c r="P34" s="2294"/>
      <c r="Q34" s="2294"/>
      <c r="R34" s="2294"/>
      <c r="S34" s="2294"/>
      <c r="T34" s="2294"/>
      <c r="U34" s="2294"/>
      <c r="V34" s="2294"/>
      <c r="W34" s="2295"/>
      <c r="X34" s="3088">
        <v>53073</v>
      </c>
      <c r="Y34" s="3089"/>
      <c r="Z34" s="3089"/>
      <c r="AA34" s="3089"/>
      <c r="AB34" s="3090"/>
      <c r="AC34" s="2391" t="s">
        <v>37</v>
      </c>
      <c r="AD34" s="2392"/>
      <c r="AE34" s="2392"/>
      <c r="AF34" s="2392"/>
      <c r="AG34" s="2392"/>
      <c r="AH34" s="2392"/>
      <c r="AI34" s="2370" t="s">
        <v>1350</v>
      </c>
      <c r="AJ34" s="2370"/>
      <c r="AK34" s="2370"/>
      <c r="AL34" s="2387" t="s">
        <v>433</v>
      </c>
      <c r="AM34" s="2387"/>
      <c r="AN34" s="2387"/>
      <c r="AO34" s="2388"/>
      <c r="AP34" s="2401">
        <f>EM35</f>
        <v>0</v>
      </c>
      <c r="AQ34" s="2402"/>
      <c r="AR34" s="2402"/>
      <c r="AS34" s="2402"/>
      <c r="AT34" s="2402"/>
      <c r="AU34" s="2402"/>
      <c r="AV34" s="2402"/>
      <c r="AW34" s="2402"/>
      <c r="AX34" s="2402"/>
      <c r="AY34" s="2402"/>
      <c r="AZ34" s="2402"/>
      <c r="BA34" s="2402"/>
      <c r="BB34" s="2403"/>
      <c r="BC34" s="2811">
        <f>EZ35</f>
        <v>0</v>
      </c>
      <c r="BD34" s="2402"/>
      <c r="BE34" s="2402"/>
      <c r="BF34" s="2402"/>
      <c r="BG34" s="2402"/>
      <c r="BH34" s="2402"/>
      <c r="BI34" s="2402"/>
      <c r="BJ34" s="2402"/>
      <c r="BK34" s="2402"/>
      <c r="BL34" s="2402"/>
      <c r="BM34" s="2402"/>
      <c r="BN34" s="2402"/>
      <c r="BO34" s="2402"/>
      <c r="BP34" s="2403"/>
      <c r="BQ34" s="3043">
        <v>0</v>
      </c>
      <c r="BR34" s="2409"/>
      <c r="BS34" s="2409"/>
      <c r="BT34" s="2409"/>
      <c r="BU34" s="2409"/>
      <c r="BV34" s="2409"/>
      <c r="BW34" s="2409"/>
      <c r="BX34" s="2409"/>
      <c r="BY34" s="2409"/>
      <c r="BZ34" s="2409"/>
      <c r="CA34" s="2409"/>
      <c r="CB34" s="2410"/>
      <c r="CC34" s="2408" t="s">
        <v>39</v>
      </c>
      <c r="CD34" s="2393"/>
      <c r="CE34" s="2394">
        <v>0</v>
      </c>
      <c r="CF34" s="2394"/>
      <c r="CG34" s="2394"/>
      <c r="CH34" s="2394"/>
      <c r="CI34" s="2394"/>
      <c r="CJ34" s="2394"/>
      <c r="CK34" s="2394"/>
      <c r="CL34" s="2394"/>
      <c r="CM34" s="2394"/>
      <c r="CN34" s="2394"/>
      <c r="CO34" s="2407" t="s">
        <v>40</v>
      </c>
      <c r="CP34" s="2411"/>
      <c r="CQ34" s="3043">
        <v>0</v>
      </c>
      <c r="CR34" s="2409"/>
      <c r="CS34" s="2409"/>
      <c r="CT34" s="2409"/>
      <c r="CU34" s="2409"/>
      <c r="CV34" s="2409"/>
      <c r="CW34" s="2409"/>
      <c r="CX34" s="2409"/>
      <c r="CY34" s="2409"/>
      <c r="CZ34" s="2409"/>
      <c r="DA34" s="2409"/>
      <c r="DB34" s="2409"/>
      <c r="DC34" s="2409"/>
      <c r="DD34" s="2410"/>
      <c r="DE34" s="3043">
        <v>0</v>
      </c>
      <c r="DF34" s="2409"/>
      <c r="DG34" s="2409"/>
      <c r="DH34" s="2409"/>
      <c r="DI34" s="2409"/>
      <c r="DJ34" s="2409"/>
      <c r="DK34" s="2409"/>
      <c r="DL34" s="2409"/>
      <c r="DM34" s="2409"/>
      <c r="DN34" s="2409"/>
      <c r="DO34" s="2409"/>
      <c r="DP34" s="2409"/>
      <c r="DQ34" s="2409"/>
      <c r="DR34" s="2409"/>
      <c r="DS34" s="2409"/>
      <c r="DT34" s="2409"/>
      <c r="DU34" s="2409"/>
      <c r="DV34" s="2409"/>
      <c r="DW34" s="2409"/>
      <c r="DX34" s="2410"/>
      <c r="DY34" s="3043">
        <v>0</v>
      </c>
      <c r="DZ34" s="2409"/>
      <c r="EA34" s="2409"/>
      <c r="EB34" s="2409"/>
      <c r="EC34" s="2409"/>
      <c r="ED34" s="2409"/>
      <c r="EE34" s="2409"/>
      <c r="EF34" s="2409"/>
      <c r="EG34" s="2409"/>
      <c r="EH34" s="2409"/>
      <c r="EI34" s="2409"/>
      <c r="EJ34" s="2409"/>
      <c r="EK34" s="2409"/>
      <c r="EL34" s="2410"/>
      <c r="EM34" s="2277">
        <f t="shared" si="6"/>
        <v>0</v>
      </c>
      <c r="EN34" s="2277"/>
      <c r="EO34" s="2277"/>
      <c r="EP34" s="2277"/>
      <c r="EQ34" s="2277"/>
      <c r="ER34" s="2277"/>
      <c r="ES34" s="2277"/>
      <c r="ET34" s="2277"/>
      <c r="EU34" s="2277"/>
      <c r="EV34" s="2277"/>
      <c r="EW34" s="2277"/>
      <c r="EX34" s="2277"/>
      <c r="EY34" s="2277"/>
      <c r="EZ34" s="2811">
        <f>'5.4.2.'!AX56</f>
        <v>0</v>
      </c>
      <c r="FA34" s="2402"/>
      <c r="FB34" s="2402"/>
      <c r="FC34" s="2402"/>
      <c r="FD34" s="2402"/>
      <c r="FE34" s="2402"/>
      <c r="FF34" s="2402"/>
      <c r="FG34" s="2402"/>
      <c r="FH34" s="2402"/>
      <c r="FI34" s="2402"/>
      <c r="FJ34" s="2402"/>
      <c r="FK34" s="2402"/>
      <c r="FL34" s="2402"/>
      <c r="FM34" s="2402"/>
      <c r="FN34" s="2402"/>
      <c r="FO34" s="2812"/>
    </row>
    <row r="35" spans="1:171" ht="18" customHeight="1">
      <c r="B35" s="232"/>
      <c r="C35" s="2298"/>
      <c r="D35" s="2298"/>
      <c r="E35" s="2298"/>
      <c r="F35" s="2298"/>
      <c r="G35" s="2298"/>
      <c r="H35" s="2298"/>
      <c r="I35" s="2298"/>
      <c r="J35" s="2298"/>
      <c r="K35" s="2298"/>
      <c r="L35" s="2298"/>
      <c r="M35" s="2298"/>
      <c r="N35" s="2298"/>
      <c r="O35" s="2298"/>
      <c r="P35" s="2298"/>
      <c r="Q35" s="2298"/>
      <c r="R35" s="2298"/>
      <c r="S35" s="2298"/>
      <c r="T35" s="2298"/>
      <c r="U35" s="2298"/>
      <c r="V35" s="2298"/>
      <c r="W35" s="2299"/>
      <c r="X35" s="2477">
        <v>53173</v>
      </c>
      <c r="Y35" s="2478"/>
      <c r="Z35" s="2478"/>
      <c r="AA35" s="2478"/>
      <c r="AB35" s="2479"/>
      <c r="AC35" s="2375" t="s">
        <v>37</v>
      </c>
      <c r="AD35" s="2376"/>
      <c r="AE35" s="2376"/>
      <c r="AF35" s="2376"/>
      <c r="AG35" s="2376"/>
      <c r="AH35" s="2376"/>
      <c r="AI35" s="2284" t="s">
        <v>1351</v>
      </c>
      <c r="AJ35" s="2284"/>
      <c r="AK35" s="2284"/>
      <c r="AL35" s="2363" t="s">
        <v>434</v>
      </c>
      <c r="AM35" s="2363"/>
      <c r="AN35" s="2363"/>
      <c r="AO35" s="2364"/>
      <c r="AP35" s="3049">
        <v>0</v>
      </c>
      <c r="AQ35" s="2398"/>
      <c r="AR35" s="2398"/>
      <c r="AS35" s="2398"/>
      <c r="AT35" s="2398"/>
      <c r="AU35" s="2398"/>
      <c r="AV35" s="2398"/>
      <c r="AW35" s="2398"/>
      <c r="AX35" s="2398"/>
      <c r="AY35" s="2398"/>
      <c r="AZ35" s="2398"/>
      <c r="BA35" s="2398"/>
      <c r="BB35" s="2399"/>
      <c r="BC35" s="2875">
        <v>0</v>
      </c>
      <c r="BD35" s="2803"/>
      <c r="BE35" s="2803"/>
      <c r="BF35" s="2803"/>
      <c r="BG35" s="2803"/>
      <c r="BH35" s="2803"/>
      <c r="BI35" s="2803"/>
      <c r="BJ35" s="2803"/>
      <c r="BK35" s="2803"/>
      <c r="BL35" s="2803"/>
      <c r="BM35" s="2803"/>
      <c r="BN35" s="2803"/>
      <c r="BO35" s="2803"/>
      <c r="BP35" s="2804"/>
      <c r="BQ35" s="3048">
        <v>0</v>
      </c>
      <c r="BR35" s="2398"/>
      <c r="BS35" s="2398"/>
      <c r="BT35" s="2398"/>
      <c r="BU35" s="2398"/>
      <c r="BV35" s="2398"/>
      <c r="BW35" s="2398"/>
      <c r="BX35" s="2398"/>
      <c r="BY35" s="2398"/>
      <c r="BZ35" s="2398"/>
      <c r="CA35" s="2398"/>
      <c r="CB35" s="2399"/>
      <c r="CC35" s="2369" t="s">
        <v>39</v>
      </c>
      <c r="CD35" s="2348"/>
      <c r="CE35" s="1340">
        <v>0</v>
      </c>
      <c r="CF35" s="1340"/>
      <c r="CG35" s="1340"/>
      <c r="CH35" s="1340"/>
      <c r="CI35" s="1340"/>
      <c r="CJ35" s="1340"/>
      <c r="CK35" s="1340"/>
      <c r="CL35" s="1340"/>
      <c r="CM35" s="1340"/>
      <c r="CN35" s="1340"/>
      <c r="CO35" s="2365" t="s">
        <v>40</v>
      </c>
      <c r="CP35" s="2374"/>
      <c r="CQ35" s="3048">
        <v>0</v>
      </c>
      <c r="CR35" s="2398"/>
      <c r="CS35" s="2398"/>
      <c r="CT35" s="2398"/>
      <c r="CU35" s="2398"/>
      <c r="CV35" s="2398"/>
      <c r="CW35" s="2398"/>
      <c r="CX35" s="2398"/>
      <c r="CY35" s="2398"/>
      <c r="CZ35" s="2398"/>
      <c r="DA35" s="2398"/>
      <c r="DB35" s="2398"/>
      <c r="DC35" s="2398"/>
      <c r="DD35" s="2399"/>
      <c r="DE35" s="3048">
        <v>0</v>
      </c>
      <c r="DF35" s="2398"/>
      <c r="DG35" s="2398"/>
      <c r="DH35" s="2398"/>
      <c r="DI35" s="2398"/>
      <c r="DJ35" s="2398"/>
      <c r="DK35" s="2398"/>
      <c r="DL35" s="2398"/>
      <c r="DM35" s="2398"/>
      <c r="DN35" s="2398"/>
      <c r="DO35" s="2398"/>
      <c r="DP35" s="2398"/>
      <c r="DQ35" s="2398"/>
      <c r="DR35" s="2398"/>
      <c r="DS35" s="2398"/>
      <c r="DT35" s="2398"/>
      <c r="DU35" s="2398"/>
      <c r="DV35" s="2398"/>
      <c r="DW35" s="2398"/>
      <c r="DX35" s="2399"/>
      <c r="DY35" s="3048">
        <v>0</v>
      </c>
      <c r="DZ35" s="2398"/>
      <c r="EA35" s="2398"/>
      <c r="EB35" s="2398"/>
      <c r="EC35" s="2398"/>
      <c r="ED35" s="2398"/>
      <c r="EE35" s="2398"/>
      <c r="EF35" s="2398"/>
      <c r="EG35" s="2398"/>
      <c r="EH35" s="2398"/>
      <c r="EI35" s="2398"/>
      <c r="EJ35" s="2398"/>
      <c r="EK35" s="2398"/>
      <c r="EL35" s="2399"/>
      <c r="EM35" s="2277">
        <f t="shared" si="6"/>
        <v>0</v>
      </c>
      <c r="EN35" s="2277"/>
      <c r="EO35" s="2277"/>
      <c r="EP35" s="2277"/>
      <c r="EQ35" s="2277"/>
      <c r="ER35" s="2277"/>
      <c r="ES35" s="2277"/>
      <c r="ET35" s="2277"/>
      <c r="EU35" s="2277"/>
      <c r="EV35" s="2277"/>
      <c r="EW35" s="2277"/>
      <c r="EX35" s="2277"/>
      <c r="EY35" s="2277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47"/>
    </row>
    <row r="36" spans="1:171" s="174" customFormat="1" ht="15" customHeight="1">
      <c r="A36" s="697"/>
      <c r="B36" s="180"/>
      <c r="C36" s="3026" t="s">
        <v>17</v>
      </c>
      <c r="D36" s="3026"/>
      <c r="E36" s="3026"/>
      <c r="F36" s="3026"/>
      <c r="G36" s="3026"/>
      <c r="H36" s="3026"/>
      <c r="I36" s="3026"/>
      <c r="J36" s="3026"/>
      <c r="K36" s="3026"/>
      <c r="L36" s="3026"/>
      <c r="M36" s="3026"/>
      <c r="N36" s="3026"/>
      <c r="O36" s="3026"/>
      <c r="P36" s="3026"/>
      <c r="Q36" s="3026"/>
      <c r="R36" s="3026"/>
      <c r="S36" s="3026"/>
      <c r="T36" s="3026"/>
      <c r="U36" s="3026"/>
      <c r="V36" s="3026"/>
      <c r="W36" s="3027"/>
      <c r="X36" s="2930"/>
      <c r="Y36" s="2931"/>
      <c r="Z36" s="2931"/>
      <c r="AA36" s="2931"/>
      <c r="AB36" s="2934"/>
      <c r="AC36" s="2306"/>
      <c r="AD36" s="2307"/>
      <c r="AE36" s="2307"/>
      <c r="AF36" s="2307"/>
      <c r="AG36" s="2307"/>
      <c r="AH36" s="2307"/>
      <c r="AI36" s="2307"/>
      <c r="AJ36" s="2307"/>
      <c r="AK36" s="2307"/>
      <c r="AL36" s="2307"/>
      <c r="AM36" s="2307"/>
      <c r="AN36" s="2307"/>
      <c r="AO36" s="3095"/>
      <c r="AP36" s="3096"/>
      <c r="AQ36" s="3035"/>
      <c r="AR36" s="3035"/>
      <c r="AS36" s="3035"/>
      <c r="AT36" s="3035"/>
      <c r="AU36" s="3035"/>
      <c r="AV36" s="3035"/>
      <c r="AW36" s="3035"/>
      <c r="AX36" s="3035"/>
      <c r="AY36" s="3035"/>
      <c r="AZ36" s="3035"/>
      <c r="BA36" s="3035"/>
      <c r="BB36" s="3091"/>
      <c r="BC36" s="3034"/>
      <c r="BD36" s="3035"/>
      <c r="BE36" s="3035"/>
      <c r="BF36" s="3035"/>
      <c r="BG36" s="3035"/>
      <c r="BH36" s="3035"/>
      <c r="BI36" s="3035"/>
      <c r="BJ36" s="3035"/>
      <c r="BK36" s="3035"/>
      <c r="BL36" s="3035"/>
      <c r="BM36" s="3035"/>
      <c r="BN36" s="3035"/>
      <c r="BO36" s="3035"/>
      <c r="BP36" s="3091"/>
      <c r="BQ36" s="3034"/>
      <c r="BR36" s="3035"/>
      <c r="BS36" s="3035"/>
      <c r="BT36" s="3035"/>
      <c r="BU36" s="3035"/>
      <c r="BV36" s="3035"/>
      <c r="BW36" s="3035"/>
      <c r="BX36" s="3035"/>
      <c r="BY36" s="3035"/>
      <c r="BZ36" s="3035"/>
      <c r="CA36" s="3035"/>
      <c r="CB36" s="3091"/>
      <c r="CC36" s="2675"/>
      <c r="CD36" s="2112"/>
      <c r="CE36" s="2112"/>
      <c r="CF36" s="2112"/>
      <c r="CG36" s="2112"/>
      <c r="CH36" s="2112"/>
      <c r="CI36" s="2112"/>
      <c r="CJ36" s="2112"/>
      <c r="CK36" s="2112"/>
      <c r="CL36" s="2112"/>
      <c r="CM36" s="2112"/>
      <c r="CN36" s="2112"/>
      <c r="CO36" s="2112"/>
      <c r="CP36" s="2002"/>
      <c r="CQ36" s="3034"/>
      <c r="CR36" s="3035"/>
      <c r="CS36" s="3035"/>
      <c r="CT36" s="3035"/>
      <c r="CU36" s="3035"/>
      <c r="CV36" s="3035"/>
      <c r="CW36" s="3035"/>
      <c r="CX36" s="3035"/>
      <c r="CY36" s="3035"/>
      <c r="CZ36" s="3035"/>
      <c r="DA36" s="3035"/>
      <c r="DB36" s="3035"/>
      <c r="DC36" s="3035"/>
      <c r="DD36" s="3091"/>
      <c r="DE36" s="3034"/>
      <c r="DF36" s="3035"/>
      <c r="DG36" s="3035"/>
      <c r="DH36" s="3035"/>
      <c r="DI36" s="3035"/>
      <c r="DJ36" s="3035"/>
      <c r="DK36" s="3035"/>
      <c r="DL36" s="3035"/>
      <c r="DM36" s="3035"/>
      <c r="DN36" s="3035"/>
      <c r="DO36" s="3035"/>
      <c r="DP36" s="3035"/>
      <c r="DQ36" s="3035"/>
      <c r="DR36" s="3035"/>
      <c r="DS36" s="3035"/>
      <c r="DT36" s="3035"/>
      <c r="DU36" s="3035"/>
      <c r="DV36" s="3035"/>
      <c r="DW36" s="3035"/>
      <c r="DX36" s="3091"/>
      <c r="DY36" s="3034"/>
      <c r="DZ36" s="3035"/>
      <c r="EA36" s="3035"/>
      <c r="EB36" s="3035"/>
      <c r="EC36" s="3035"/>
      <c r="ED36" s="3035"/>
      <c r="EE36" s="3035"/>
      <c r="EF36" s="3035"/>
      <c r="EG36" s="3035"/>
      <c r="EH36" s="3035"/>
      <c r="EI36" s="3035"/>
      <c r="EJ36" s="3035"/>
      <c r="EK36" s="3035"/>
      <c r="EL36" s="3091"/>
      <c r="EM36" s="3034"/>
      <c r="EN36" s="3035"/>
      <c r="EO36" s="3035"/>
      <c r="EP36" s="3035"/>
      <c r="EQ36" s="3035"/>
      <c r="ER36" s="3035"/>
      <c r="ES36" s="3035"/>
      <c r="ET36" s="3035"/>
      <c r="EU36" s="3035"/>
      <c r="EV36" s="3035"/>
      <c r="EW36" s="3035"/>
      <c r="EX36" s="3035"/>
      <c r="EY36" s="3035"/>
      <c r="EZ36" s="3092"/>
      <c r="FA36" s="3093"/>
      <c r="FB36" s="3093"/>
      <c r="FC36" s="3093"/>
      <c r="FD36" s="3093"/>
      <c r="FE36" s="3093"/>
      <c r="FF36" s="3093"/>
      <c r="FG36" s="3093"/>
      <c r="FH36" s="3093"/>
      <c r="FI36" s="3093"/>
      <c r="FJ36" s="3093"/>
      <c r="FK36" s="3093"/>
      <c r="FL36" s="3093"/>
      <c r="FM36" s="3093"/>
      <c r="FN36" s="3093"/>
      <c r="FO36" s="3094"/>
    </row>
    <row r="37" spans="1:171" ht="18" customHeight="1">
      <c r="B37" s="157"/>
      <c r="C37" s="2389" t="s">
        <v>121</v>
      </c>
      <c r="D37" s="2389"/>
      <c r="E37" s="2389"/>
      <c r="F37" s="2389"/>
      <c r="G37" s="2389"/>
      <c r="H37" s="2389"/>
      <c r="I37" s="2389"/>
      <c r="J37" s="2389"/>
      <c r="K37" s="2389"/>
      <c r="L37" s="2389"/>
      <c r="M37" s="2389"/>
      <c r="N37" s="2389"/>
      <c r="O37" s="2389"/>
      <c r="P37" s="2389"/>
      <c r="Q37" s="2389"/>
      <c r="R37" s="2389"/>
      <c r="S37" s="2389"/>
      <c r="T37" s="2389"/>
      <c r="U37" s="2389"/>
      <c r="V37" s="2389"/>
      <c r="W37" s="2390"/>
      <c r="X37" s="3088">
        <v>530731</v>
      </c>
      <c r="Y37" s="3089"/>
      <c r="Z37" s="3089"/>
      <c r="AA37" s="3089"/>
      <c r="AB37" s="3090"/>
      <c r="AC37" s="2391" t="s">
        <v>37</v>
      </c>
      <c r="AD37" s="2392"/>
      <c r="AE37" s="2392"/>
      <c r="AF37" s="2392"/>
      <c r="AG37" s="2392"/>
      <c r="AH37" s="2392"/>
      <c r="AI37" s="2370" t="s">
        <v>1350</v>
      </c>
      <c r="AJ37" s="2370"/>
      <c r="AK37" s="2370"/>
      <c r="AL37" s="2387" t="s">
        <v>433</v>
      </c>
      <c r="AM37" s="2387"/>
      <c r="AN37" s="2387"/>
      <c r="AO37" s="2388"/>
      <c r="AP37" s="2401">
        <f>EM38</f>
        <v>0</v>
      </c>
      <c r="AQ37" s="2402"/>
      <c r="AR37" s="2402"/>
      <c r="AS37" s="2402"/>
      <c r="AT37" s="2402"/>
      <c r="AU37" s="2402"/>
      <c r="AV37" s="2402"/>
      <c r="AW37" s="2402"/>
      <c r="AX37" s="2402"/>
      <c r="AY37" s="2402"/>
      <c r="AZ37" s="2402"/>
      <c r="BA37" s="2402"/>
      <c r="BB37" s="2403"/>
      <c r="BC37" s="2811">
        <f>EZ38</f>
        <v>0</v>
      </c>
      <c r="BD37" s="2402"/>
      <c r="BE37" s="2402"/>
      <c r="BF37" s="2402"/>
      <c r="BG37" s="2402"/>
      <c r="BH37" s="2402"/>
      <c r="BI37" s="2402"/>
      <c r="BJ37" s="2402"/>
      <c r="BK37" s="2402"/>
      <c r="BL37" s="2402"/>
      <c r="BM37" s="2402"/>
      <c r="BN37" s="2402"/>
      <c r="BO37" s="2402"/>
      <c r="BP37" s="2403"/>
      <c r="BQ37" s="3043">
        <v>0</v>
      </c>
      <c r="BR37" s="2409"/>
      <c r="BS37" s="2409"/>
      <c r="BT37" s="2409"/>
      <c r="BU37" s="2409"/>
      <c r="BV37" s="2409"/>
      <c r="BW37" s="2409"/>
      <c r="BX37" s="2409"/>
      <c r="BY37" s="2409"/>
      <c r="BZ37" s="2409"/>
      <c r="CA37" s="2409"/>
      <c r="CB37" s="2410"/>
      <c r="CC37" s="2408" t="s">
        <v>39</v>
      </c>
      <c r="CD37" s="2393"/>
      <c r="CE37" s="2394">
        <v>0</v>
      </c>
      <c r="CF37" s="2394"/>
      <c r="CG37" s="2394"/>
      <c r="CH37" s="2394"/>
      <c r="CI37" s="2394"/>
      <c r="CJ37" s="2394"/>
      <c r="CK37" s="2394"/>
      <c r="CL37" s="2394"/>
      <c r="CM37" s="2394"/>
      <c r="CN37" s="2394"/>
      <c r="CO37" s="2407" t="s">
        <v>40</v>
      </c>
      <c r="CP37" s="2411"/>
      <c r="CQ37" s="3043">
        <v>0</v>
      </c>
      <c r="CR37" s="2409"/>
      <c r="CS37" s="2409"/>
      <c r="CT37" s="2409"/>
      <c r="CU37" s="2409"/>
      <c r="CV37" s="2409"/>
      <c r="CW37" s="2409"/>
      <c r="CX37" s="2409"/>
      <c r="CY37" s="2409"/>
      <c r="CZ37" s="2409"/>
      <c r="DA37" s="2409"/>
      <c r="DB37" s="2409"/>
      <c r="DC37" s="2409"/>
      <c r="DD37" s="2410"/>
      <c r="DE37" s="3043">
        <v>0</v>
      </c>
      <c r="DF37" s="2409"/>
      <c r="DG37" s="2409"/>
      <c r="DH37" s="2409"/>
      <c r="DI37" s="2409"/>
      <c r="DJ37" s="2409"/>
      <c r="DK37" s="2409"/>
      <c r="DL37" s="2409"/>
      <c r="DM37" s="2409"/>
      <c r="DN37" s="2409"/>
      <c r="DO37" s="2409"/>
      <c r="DP37" s="2409"/>
      <c r="DQ37" s="2409"/>
      <c r="DR37" s="2409"/>
      <c r="DS37" s="2409"/>
      <c r="DT37" s="2409"/>
      <c r="DU37" s="2409"/>
      <c r="DV37" s="2409"/>
      <c r="DW37" s="2409"/>
      <c r="DX37" s="2410"/>
      <c r="DY37" s="3043">
        <v>0</v>
      </c>
      <c r="DZ37" s="2409"/>
      <c r="EA37" s="2409"/>
      <c r="EB37" s="2409"/>
      <c r="EC37" s="2409"/>
      <c r="ED37" s="2409"/>
      <c r="EE37" s="2409"/>
      <c r="EF37" s="2409"/>
      <c r="EG37" s="2409"/>
      <c r="EH37" s="2409"/>
      <c r="EI37" s="2409"/>
      <c r="EJ37" s="2409"/>
      <c r="EK37" s="2409"/>
      <c r="EL37" s="2410"/>
      <c r="EM37" s="2277">
        <f t="shared" ref="EM37" si="9">AP37+BQ37-CE37+DE37</f>
        <v>0</v>
      </c>
      <c r="EN37" s="2277"/>
      <c r="EO37" s="2277"/>
      <c r="EP37" s="2277"/>
      <c r="EQ37" s="2277"/>
      <c r="ER37" s="2277"/>
      <c r="ES37" s="2277"/>
      <c r="ET37" s="2277"/>
      <c r="EU37" s="2277"/>
      <c r="EV37" s="2277"/>
      <c r="EW37" s="2277"/>
      <c r="EX37" s="2277"/>
      <c r="EY37" s="2277"/>
      <c r="EZ37" s="2811">
        <f>'5.4.2.'!AX58</f>
        <v>0</v>
      </c>
      <c r="FA37" s="2402"/>
      <c r="FB37" s="2402"/>
      <c r="FC37" s="2402"/>
      <c r="FD37" s="2402"/>
      <c r="FE37" s="2402"/>
      <c r="FF37" s="2402"/>
      <c r="FG37" s="2402"/>
      <c r="FH37" s="2402"/>
      <c r="FI37" s="2402"/>
      <c r="FJ37" s="2402"/>
      <c r="FK37" s="2402"/>
      <c r="FL37" s="2402"/>
      <c r="FM37" s="2402"/>
      <c r="FN37" s="2402"/>
      <c r="FO37" s="2812"/>
    </row>
    <row r="38" spans="1:171" ht="18" customHeight="1">
      <c r="B38" s="232"/>
      <c r="C38" s="3010"/>
      <c r="D38" s="3010"/>
      <c r="E38" s="3010"/>
      <c r="F38" s="3010"/>
      <c r="G38" s="3010"/>
      <c r="H38" s="3010"/>
      <c r="I38" s="3010"/>
      <c r="J38" s="3010"/>
      <c r="K38" s="3010"/>
      <c r="L38" s="3010"/>
      <c r="M38" s="3010"/>
      <c r="N38" s="3010"/>
      <c r="O38" s="3010"/>
      <c r="P38" s="3010"/>
      <c r="Q38" s="3010"/>
      <c r="R38" s="3010"/>
      <c r="S38" s="3010"/>
      <c r="T38" s="3010"/>
      <c r="U38" s="3010"/>
      <c r="V38" s="3010"/>
      <c r="W38" s="3011"/>
      <c r="X38" s="2354">
        <v>531731</v>
      </c>
      <c r="Y38" s="2355"/>
      <c r="Z38" s="2355"/>
      <c r="AA38" s="2355"/>
      <c r="AB38" s="2356"/>
      <c r="AC38" s="2282" t="s">
        <v>37</v>
      </c>
      <c r="AD38" s="2283"/>
      <c r="AE38" s="2283"/>
      <c r="AF38" s="2283"/>
      <c r="AG38" s="2283"/>
      <c r="AH38" s="2283"/>
      <c r="AI38" s="2284" t="s">
        <v>1351</v>
      </c>
      <c r="AJ38" s="2284"/>
      <c r="AK38" s="2284"/>
      <c r="AL38" s="2279" t="s">
        <v>434</v>
      </c>
      <c r="AM38" s="2279"/>
      <c r="AN38" s="2279"/>
      <c r="AO38" s="2386"/>
      <c r="AP38" s="2366"/>
      <c r="AQ38" s="2367"/>
      <c r="AR38" s="2367"/>
      <c r="AS38" s="2367"/>
      <c r="AT38" s="2367"/>
      <c r="AU38" s="2367"/>
      <c r="AV38" s="2367"/>
      <c r="AW38" s="2367"/>
      <c r="AX38" s="2367"/>
      <c r="AY38" s="2367"/>
      <c r="AZ38" s="2367"/>
      <c r="BA38" s="2367"/>
      <c r="BB38" s="2368"/>
      <c r="BC38" s="3034"/>
      <c r="BD38" s="3035"/>
      <c r="BE38" s="3035"/>
      <c r="BF38" s="3035"/>
      <c r="BG38" s="3035"/>
      <c r="BH38" s="3035"/>
      <c r="BI38" s="3035"/>
      <c r="BJ38" s="3035"/>
      <c r="BK38" s="3035"/>
      <c r="BL38" s="3035"/>
      <c r="BM38" s="3035"/>
      <c r="BN38" s="3035"/>
      <c r="BO38" s="3035"/>
      <c r="BP38" s="3091"/>
      <c r="BQ38" s="2412">
        <v>0</v>
      </c>
      <c r="BR38" s="2367"/>
      <c r="BS38" s="2367"/>
      <c r="BT38" s="2367"/>
      <c r="BU38" s="2367"/>
      <c r="BV38" s="2367"/>
      <c r="BW38" s="2367"/>
      <c r="BX38" s="2367"/>
      <c r="BY38" s="2367"/>
      <c r="BZ38" s="2367"/>
      <c r="CA38" s="2367"/>
      <c r="CB38" s="2368"/>
      <c r="CC38" s="2268" t="s">
        <v>39</v>
      </c>
      <c r="CD38" s="2269"/>
      <c r="CE38" s="2270">
        <v>0</v>
      </c>
      <c r="CF38" s="2270"/>
      <c r="CG38" s="2270"/>
      <c r="CH38" s="2270"/>
      <c r="CI38" s="2270"/>
      <c r="CJ38" s="2270"/>
      <c r="CK38" s="2270"/>
      <c r="CL38" s="2270"/>
      <c r="CM38" s="2270"/>
      <c r="CN38" s="2270"/>
      <c r="CO38" s="1928" t="s">
        <v>40</v>
      </c>
      <c r="CP38" s="2276"/>
      <c r="CQ38" s="2412">
        <v>0</v>
      </c>
      <c r="CR38" s="2367"/>
      <c r="CS38" s="2367"/>
      <c r="CT38" s="2367"/>
      <c r="CU38" s="2367"/>
      <c r="CV38" s="2367"/>
      <c r="CW38" s="2367"/>
      <c r="CX38" s="2367"/>
      <c r="CY38" s="2367"/>
      <c r="CZ38" s="2367"/>
      <c r="DA38" s="2367"/>
      <c r="DB38" s="2367"/>
      <c r="DC38" s="2367"/>
      <c r="DD38" s="2368"/>
      <c r="DE38" s="2412">
        <v>0</v>
      </c>
      <c r="DF38" s="2367"/>
      <c r="DG38" s="2367"/>
      <c r="DH38" s="2367"/>
      <c r="DI38" s="2367"/>
      <c r="DJ38" s="2367"/>
      <c r="DK38" s="2367"/>
      <c r="DL38" s="2367"/>
      <c r="DM38" s="2367"/>
      <c r="DN38" s="2367"/>
      <c r="DO38" s="2367"/>
      <c r="DP38" s="2367"/>
      <c r="DQ38" s="2367"/>
      <c r="DR38" s="2367"/>
      <c r="DS38" s="2367"/>
      <c r="DT38" s="2367"/>
      <c r="DU38" s="2367"/>
      <c r="DV38" s="2367"/>
      <c r="DW38" s="2367"/>
      <c r="DX38" s="2368"/>
      <c r="DY38" s="2412">
        <v>0</v>
      </c>
      <c r="DZ38" s="2367"/>
      <c r="EA38" s="2367"/>
      <c r="EB38" s="2367"/>
      <c r="EC38" s="2367"/>
      <c r="ED38" s="2367"/>
      <c r="EE38" s="2367"/>
      <c r="EF38" s="2367"/>
      <c r="EG38" s="2367"/>
      <c r="EH38" s="2367"/>
      <c r="EI38" s="2367"/>
      <c r="EJ38" s="2367"/>
      <c r="EK38" s="2367"/>
      <c r="EL38" s="2368"/>
      <c r="EM38" s="2277">
        <f t="shared" ref="EM38:EM44" si="10">AP38+BQ38-CE38+DE38</f>
        <v>0</v>
      </c>
      <c r="EN38" s="2277"/>
      <c r="EO38" s="2277"/>
      <c r="EP38" s="2277"/>
      <c r="EQ38" s="2277"/>
      <c r="ER38" s="2277"/>
      <c r="ES38" s="2277"/>
      <c r="ET38" s="2277"/>
      <c r="EU38" s="2277"/>
      <c r="EV38" s="2277"/>
      <c r="EW38" s="2277"/>
      <c r="EX38" s="2277"/>
      <c r="EY38" s="2277"/>
      <c r="EZ38" s="2414">
        <f t="shared" ref="EZ38" si="11">BC38+CQ38+DY38</f>
        <v>0</v>
      </c>
      <c r="FA38" s="2415"/>
      <c r="FB38" s="2415"/>
      <c r="FC38" s="2415"/>
      <c r="FD38" s="2415"/>
      <c r="FE38" s="2415"/>
      <c r="FF38" s="2415"/>
      <c r="FG38" s="2415"/>
      <c r="FH38" s="2415"/>
      <c r="FI38" s="2415"/>
      <c r="FJ38" s="2415"/>
      <c r="FK38" s="2415"/>
      <c r="FL38" s="2415"/>
      <c r="FM38" s="2415"/>
      <c r="FN38" s="2415"/>
      <c r="FO38" s="2416"/>
    </row>
    <row r="39" spans="1:171" ht="18" customHeight="1">
      <c r="B39" s="157"/>
      <c r="C39" s="2294" t="s">
        <v>23</v>
      </c>
      <c r="D39" s="2294"/>
      <c r="E39" s="2294"/>
      <c r="F39" s="2294"/>
      <c r="G39" s="2294"/>
      <c r="H39" s="2294"/>
      <c r="I39" s="2294"/>
      <c r="J39" s="2294"/>
      <c r="K39" s="2294"/>
      <c r="L39" s="2294"/>
      <c r="M39" s="2294"/>
      <c r="N39" s="2294"/>
      <c r="O39" s="2294"/>
      <c r="P39" s="2294"/>
      <c r="Q39" s="2294"/>
      <c r="R39" s="2294"/>
      <c r="S39" s="2294"/>
      <c r="T39" s="2294"/>
      <c r="U39" s="2294"/>
      <c r="V39" s="2294"/>
      <c r="W39" s="2295"/>
      <c r="X39" s="3088">
        <v>53074</v>
      </c>
      <c r="Y39" s="3089"/>
      <c r="Z39" s="3089"/>
      <c r="AA39" s="3089"/>
      <c r="AB39" s="3090"/>
      <c r="AC39" s="2391" t="s">
        <v>37</v>
      </c>
      <c r="AD39" s="2392"/>
      <c r="AE39" s="2392"/>
      <c r="AF39" s="2392"/>
      <c r="AG39" s="2392"/>
      <c r="AH39" s="2392"/>
      <c r="AI39" s="2370" t="s">
        <v>1350</v>
      </c>
      <c r="AJ39" s="2370"/>
      <c r="AK39" s="2370"/>
      <c r="AL39" s="2387" t="s">
        <v>433</v>
      </c>
      <c r="AM39" s="2387"/>
      <c r="AN39" s="2387"/>
      <c r="AO39" s="2388"/>
      <c r="AP39" s="2401">
        <f>EM40</f>
        <v>0</v>
      </c>
      <c r="AQ39" s="2402"/>
      <c r="AR39" s="2402"/>
      <c r="AS39" s="2402"/>
      <c r="AT39" s="2402"/>
      <c r="AU39" s="2402"/>
      <c r="AV39" s="2402"/>
      <c r="AW39" s="2402"/>
      <c r="AX39" s="2402"/>
      <c r="AY39" s="2402"/>
      <c r="AZ39" s="2402"/>
      <c r="BA39" s="2402"/>
      <c r="BB39" s="2403"/>
      <c r="BC39" s="2811">
        <f>EZ40</f>
        <v>0</v>
      </c>
      <c r="BD39" s="2402"/>
      <c r="BE39" s="2402"/>
      <c r="BF39" s="2402"/>
      <c r="BG39" s="2402"/>
      <c r="BH39" s="2402"/>
      <c r="BI39" s="2402"/>
      <c r="BJ39" s="2402"/>
      <c r="BK39" s="2402"/>
      <c r="BL39" s="2402"/>
      <c r="BM39" s="2402"/>
      <c r="BN39" s="2402"/>
      <c r="BO39" s="2402"/>
      <c r="BP39" s="2403"/>
      <c r="BQ39" s="3043">
        <v>0</v>
      </c>
      <c r="BR39" s="2409"/>
      <c r="BS39" s="2409"/>
      <c r="BT39" s="2409"/>
      <c r="BU39" s="2409"/>
      <c r="BV39" s="2409"/>
      <c r="BW39" s="2409"/>
      <c r="BX39" s="2409"/>
      <c r="BY39" s="2409"/>
      <c r="BZ39" s="2409"/>
      <c r="CA39" s="2409"/>
      <c r="CB39" s="2410"/>
      <c r="CC39" s="2408" t="s">
        <v>39</v>
      </c>
      <c r="CD39" s="2393"/>
      <c r="CE39" s="2394">
        <v>0</v>
      </c>
      <c r="CF39" s="2394"/>
      <c r="CG39" s="2394"/>
      <c r="CH39" s="2394"/>
      <c r="CI39" s="2394"/>
      <c r="CJ39" s="2394"/>
      <c r="CK39" s="2394"/>
      <c r="CL39" s="2394"/>
      <c r="CM39" s="2394"/>
      <c r="CN39" s="2394"/>
      <c r="CO39" s="2407" t="s">
        <v>40</v>
      </c>
      <c r="CP39" s="2411"/>
      <c r="CQ39" s="3043">
        <v>0</v>
      </c>
      <c r="CR39" s="2409"/>
      <c r="CS39" s="2409"/>
      <c r="CT39" s="2409"/>
      <c r="CU39" s="2409"/>
      <c r="CV39" s="2409"/>
      <c r="CW39" s="2409"/>
      <c r="CX39" s="2409"/>
      <c r="CY39" s="2409"/>
      <c r="CZ39" s="2409"/>
      <c r="DA39" s="2409"/>
      <c r="DB39" s="2409"/>
      <c r="DC39" s="2409"/>
      <c r="DD39" s="2410"/>
      <c r="DE39" s="3043">
        <v>0</v>
      </c>
      <c r="DF39" s="2409"/>
      <c r="DG39" s="2409"/>
      <c r="DH39" s="2409"/>
      <c r="DI39" s="2409"/>
      <c r="DJ39" s="2409"/>
      <c r="DK39" s="2409"/>
      <c r="DL39" s="2409"/>
      <c r="DM39" s="2409"/>
      <c r="DN39" s="2409"/>
      <c r="DO39" s="2409"/>
      <c r="DP39" s="2409"/>
      <c r="DQ39" s="2409"/>
      <c r="DR39" s="2409"/>
      <c r="DS39" s="2409"/>
      <c r="DT39" s="2409"/>
      <c r="DU39" s="2409"/>
      <c r="DV39" s="2409"/>
      <c r="DW39" s="2409"/>
      <c r="DX39" s="2410"/>
      <c r="DY39" s="3043">
        <v>0</v>
      </c>
      <c r="DZ39" s="2409"/>
      <c r="EA39" s="2409"/>
      <c r="EB39" s="2409"/>
      <c r="EC39" s="2409"/>
      <c r="ED39" s="2409"/>
      <c r="EE39" s="2409"/>
      <c r="EF39" s="2409"/>
      <c r="EG39" s="2409"/>
      <c r="EH39" s="2409"/>
      <c r="EI39" s="2409"/>
      <c r="EJ39" s="2409"/>
      <c r="EK39" s="2409"/>
      <c r="EL39" s="2410"/>
      <c r="EM39" s="2277">
        <f t="shared" si="10"/>
        <v>0</v>
      </c>
      <c r="EN39" s="2277"/>
      <c r="EO39" s="2277"/>
      <c r="EP39" s="2277"/>
      <c r="EQ39" s="2277"/>
      <c r="ER39" s="2277"/>
      <c r="ES39" s="2277"/>
      <c r="ET39" s="2277"/>
      <c r="EU39" s="2277"/>
      <c r="EV39" s="2277"/>
      <c r="EW39" s="2277"/>
      <c r="EX39" s="2277"/>
      <c r="EY39" s="2277"/>
      <c r="EZ39" s="2811">
        <f>'5.4.2.'!AX59</f>
        <v>0</v>
      </c>
      <c r="FA39" s="2402"/>
      <c r="FB39" s="2402"/>
      <c r="FC39" s="2402"/>
      <c r="FD39" s="2402"/>
      <c r="FE39" s="2402"/>
      <c r="FF39" s="2402"/>
      <c r="FG39" s="2402"/>
      <c r="FH39" s="2402"/>
      <c r="FI39" s="2402"/>
      <c r="FJ39" s="2402"/>
      <c r="FK39" s="2402"/>
      <c r="FL39" s="2402"/>
      <c r="FM39" s="2402"/>
      <c r="FN39" s="2402"/>
      <c r="FO39" s="2812"/>
    </row>
    <row r="40" spans="1:171" s="205" customFormat="1" ht="18" customHeight="1">
      <c r="A40" s="700"/>
      <c r="B40" s="232"/>
      <c r="C40" s="2298"/>
      <c r="D40" s="2298"/>
      <c r="E40" s="2298"/>
      <c r="F40" s="2298"/>
      <c r="G40" s="2298"/>
      <c r="H40" s="2298"/>
      <c r="I40" s="2298"/>
      <c r="J40" s="2298"/>
      <c r="K40" s="2298"/>
      <c r="L40" s="2298"/>
      <c r="M40" s="2298"/>
      <c r="N40" s="2298"/>
      <c r="O40" s="2298"/>
      <c r="P40" s="2298"/>
      <c r="Q40" s="2298"/>
      <c r="R40" s="2298"/>
      <c r="S40" s="2298"/>
      <c r="T40" s="2298"/>
      <c r="U40" s="2298"/>
      <c r="V40" s="2298"/>
      <c r="W40" s="2299"/>
      <c r="X40" s="2354">
        <v>53174</v>
      </c>
      <c r="Y40" s="2355"/>
      <c r="Z40" s="2355"/>
      <c r="AA40" s="2355"/>
      <c r="AB40" s="2356"/>
      <c r="AC40" s="2282" t="s">
        <v>37</v>
      </c>
      <c r="AD40" s="2283"/>
      <c r="AE40" s="2283"/>
      <c r="AF40" s="2283"/>
      <c r="AG40" s="2283"/>
      <c r="AH40" s="2283"/>
      <c r="AI40" s="2284" t="s">
        <v>1351</v>
      </c>
      <c r="AJ40" s="2284"/>
      <c r="AK40" s="2284"/>
      <c r="AL40" s="2279" t="s">
        <v>434</v>
      </c>
      <c r="AM40" s="2279"/>
      <c r="AN40" s="2279"/>
      <c r="AO40" s="2386"/>
      <c r="AP40" s="2366">
        <v>0</v>
      </c>
      <c r="AQ40" s="2367"/>
      <c r="AR40" s="2367"/>
      <c r="AS40" s="2367"/>
      <c r="AT40" s="2367"/>
      <c r="AU40" s="2367"/>
      <c r="AV40" s="2367"/>
      <c r="AW40" s="2367"/>
      <c r="AX40" s="2367"/>
      <c r="AY40" s="2367"/>
      <c r="AZ40" s="2367"/>
      <c r="BA40" s="2367"/>
      <c r="BB40" s="2368"/>
      <c r="BC40" s="2412">
        <v>0</v>
      </c>
      <c r="BD40" s="2367"/>
      <c r="BE40" s="2367"/>
      <c r="BF40" s="2367"/>
      <c r="BG40" s="2367"/>
      <c r="BH40" s="2367"/>
      <c r="BI40" s="2367"/>
      <c r="BJ40" s="2367"/>
      <c r="BK40" s="2367"/>
      <c r="BL40" s="2367"/>
      <c r="BM40" s="2367"/>
      <c r="BN40" s="2367"/>
      <c r="BO40" s="2367"/>
      <c r="BP40" s="2368"/>
      <c r="BQ40" s="2412">
        <v>0</v>
      </c>
      <c r="BR40" s="2367"/>
      <c r="BS40" s="2367"/>
      <c r="BT40" s="2367"/>
      <c r="BU40" s="2367"/>
      <c r="BV40" s="2367"/>
      <c r="BW40" s="2367"/>
      <c r="BX40" s="2367"/>
      <c r="BY40" s="2367"/>
      <c r="BZ40" s="2367"/>
      <c r="CA40" s="2367"/>
      <c r="CB40" s="2368"/>
      <c r="CC40" s="2268" t="s">
        <v>39</v>
      </c>
      <c r="CD40" s="2269"/>
      <c r="CE40" s="2270">
        <v>0</v>
      </c>
      <c r="CF40" s="2270"/>
      <c r="CG40" s="2270"/>
      <c r="CH40" s="2270"/>
      <c r="CI40" s="2270"/>
      <c r="CJ40" s="2270"/>
      <c r="CK40" s="2270"/>
      <c r="CL40" s="2270"/>
      <c r="CM40" s="2270"/>
      <c r="CN40" s="2270"/>
      <c r="CO40" s="1928" t="s">
        <v>40</v>
      </c>
      <c r="CP40" s="2276"/>
      <c r="CQ40" s="2412">
        <v>0</v>
      </c>
      <c r="CR40" s="2367"/>
      <c r="CS40" s="2367"/>
      <c r="CT40" s="2367"/>
      <c r="CU40" s="2367"/>
      <c r="CV40" s="2367"/>
      <c r="CW40" s="2367"/>
      <c r="CX40" s="2367"/>
      <c r="CY40" s="2367"/>
      <c r="CZ40" s="2367"/>
      <c r="DA40" s="2367"/>
      <c r="DB40" s="2367"/>
      <c r="DC40" s="2367"/>
      <c r="DD40" s="2368"/>
      <c r="DE40" s="2412">
        <v>0</v>
      </c>
      <c r="DF40" s="2367"/>
      <c r="DG40" s="2367"/>
      <c r="DH40" s="2367"/>
      <c r="DI40" s="2367"/>
      <c r="DJ40" s="2367"/>
      <c r="DK40" s="2367"/>
      <c r="DL40" s="2367"/>
      <c r="DM40" s="2367"/>
      <c r="DN40" s="2367"/>
      <c r="DO40" s="2367"/>
      <c r="DP40" s="2367"/>
      <c r="DQ40" s="2367"/>
      <c r="DR40" s="2367"/>
      <c r="DS40" s="2367"/>
      <c r="DT40" s="2367"/>
      <c r="DU40" s="2367"/>
      <c r="DV40" s="2367"/>
      <c r="DW40" s="2367"/>
      <c r="DX40" s="2368"/>
      <c r="DY40" s="2412">
        <v>0</v>
      </c>
      <c r="DZ40" s="2367"/>
      <c r="EA40" s="2367"/>
      <c r="EB40" s="2367"/>
      <c r="EC40" s="2367"/>
      <c r="ED40" s="2367"/>
      <c r="EE40" s="2367"/>
      <c r="EF40" s="2367"/>
      <c r="EG40" s="2367"/>
      <c r="EH40" s="2367"/>
      <c r="EI40" s="2367"/>
      <c r="EJ40" s="2367"/>
      <c r="EK40" s="2367"/>
      <c r="EL40" s="2368"/>
      <c r="EM40" s="2277">
        <f t="shared" si="10"/>
        <v>0</v>
      </c>
      <c r="EN40" s="2277"/>
      <c r="EO40" s="2277"/>
      <c r="EP40" s="2277"/>
      <c r="EQ40" s="2277"/>
      <c r="ER40" s="2277"/>
      <c r="ES40" s="2277"/>
      <c r="ET40" s="2277"/>
      <c r="EU40" s="2277"/>
      <c r="EV40" s="2277"/>
      <c r="EW40" s="2277"/>
      <c r="EX40" s="2277"/>
      <c r="EY40" s="2277"/>
      <c r="EZ40" s="2414">
        <f t="shared" ref="EZ40:EZ42" si="12">BC40+CQ40+DY40</f>
        <v>0</v>
      </c>
      <c r="FA40" s="2415"/>
      <c r="FB40" s="2415"/>
      <c r="FC40" s="2415"/>
      <c r="FD40" s="2415"/>
      <c r="FE40" s="2415"/>
      <c r="FF40" s="2415"/>
      <c r="FG40" s="2415"/>
      <c r="FH40" s="2415"/>
      <c r="FI40" s="2415"/>
      <c r="FJ40" s="2415"/>
      <c r="FK40" s="2415"/>
      <c r="FL40" s="2415"/>
      <c r="FM40" s="2415"/>
      <c r="FN40" s="2415"/>
      <c r="FO40" s="2416"/>
    </row>
    <row r="41" spans="1:171" ht="31.5" customHeight="1">
      <c r="B41" s="157"/>
      <c r="C41" s="2537" t="s">
        <v>959</v>
      </c>
      <c r="D41" s="2537"/>
      <c r="E41" s="2537"/>
      <c r="F41" s="2537"/>
      <c r="G41" s="2537"/>
      <c r="H41" s="2537"/>
      <c r="I41" s="2537"/>
      <c r="J41" s="2537"/>
      <c r="K41" s="2537"/>
      <c r="L41" s="2537"/>
      <c r="M41" s="2537"/>
      <c r="N41" s="2537"/>
      <c r="O41" s="2537"/>
      <c r="P41" s="2537"/>
      <c r="Q41" s="2537"/>
      <c r="R41" s="2537"/>
      <c r="S41" s="2537"/>
      <c r="T41" s="2537"/>
      <c r="U41" s="2537"/>
      <c r="V41" s="2537"/>
      <c r="W41" s="2538"/>
      <c r="X41" s="3088">
        <v>5307</v>
      </c>
      <c r="Y41" s="3089"/>
      <c r="Z41" s="3089"/>
      <c r="AA41" s="3089"/>
      <c r="AB41" s="3090"/>
      <c r="AC41" s="2391" t="s">
        <v>37</v>
      </c>
      <c r="AD41" s="2392"/>
      <c r="AE41" s="2392"/>
      <c r="AF41" s="2392"/>
      <c r="AG41" s="2392"/>
      <c r="AH41" s="2392"/>
      <c r="AI41" s="2370" t="s">
        <v>1350</v>
      </c>
      <c r="AJ41" s="2370"/>
      <c r="AK41" s="2370"/>
      <c r="AL41" s="2387" t="s">
        <v>433</v>
      </c>
      <c r="AM41" s="2387"/>
      <c r="AN41" s="2387"/>
      <c r="AO41" s="2388"/>
      <c r="AP41" s="2401">
        <f>EM42</f>
        <v>0</v>
      </c>
      <c r="AQ41" s="2402"/>
      <c r="AR41" s="2402"/>
      <c r="AS41" s="2402"/>
      <c r="AT41" s="2402"/>
      <c r="AU41" s="2402"/>
      <c r="AV41" s="2402"/>
      <c r="AW41" s="2402"/>
      <c r="AX41" s="2402"/>
      <c r="AY41" s="2402"/>
      <c r="AZ41" s="2402"/>
      <c r="BA41" s="2402"/>
      <c r="BB41" s="2403"/>
      <c r="BC41" s="2811">
        <f>EZ42</f>
        <v>0</v>
      </c>
      <c r="BD41" s="2402"/>
      <c r="BE41" s="2402"/>
      <c r="BF41" s="2402"/>
      <c r="BG41" s="2402"/>
      <c r="BH41" s="2402"/>
      <c r="BI41" s="2402"/>
      <c r="BJ41" s="2402"/>
      <c r="BK41" s="2402"/>
      <c r="BL41" s="2402"/>
      <c r="BM41" s="2402"/>
      <c r="BN41" s="2402"/>
      <c r="BO41" s="2402"/>
      <c r="BP41" s="2403"/>
      <c r="BQ41" s="3043">
        <v>0</v>
      </c>
      <c r="BR41" s="2409"/>
      <c r="BS41" s="2409"/>
      <c r="BT41" s="2409"/>
      <c r="BU41" s="2409"/>
      <c r="BV41" s="2409"/>
      <c r="BW41" s="2409"/>
      <c r="BX41" s="2409"/>
      <c r="BY41" s="2409"/>
      <c r="BZ41" s="2409"/>
      <c r="CA41" s="2409"/>
      <c r="CB41" s="2410"/>
      <c r="CC41" s="2408" t="s">
        <v>39</v>
      </c>
      <c r="CD41" s="2393"/>
      <c r="CE41" s="2394">
        <v>0</v>
      </c>
      <c r="CF41" s="2394"/>
      <c r="CG41" s="2394"/>
      <c r="CH41" s="2394"/>
      <c r="CI41" s="2394"/>
      <c r="CJ41" s="2394"/>
      <c r="CK41" s="2394"/>
      <c r="CL41" s="2394"/>
      <c r="CM41" s="2394"/>
      <c r="CN41" s="2394"/>
      <c r="CO41" s="2407" t="s">
        <v>40</v>
      </c>
      <c r="CP41" s="2411"/>
      <c r="CQ41" s="3043">
        <v>0</v>
      </c>
      <c r="CR41" s="2409"/>
      <c r="CS41" s="2409"/>
      <c r="CT41" s="2409"/>
      <c r="CU41" s="2409"/>
      <c r="CV41" s="2409"/>
      <c r="CW41" s="2409"/>
      <c r="CX41" s="2409"/>
      <c r="CY41" s="2409"/>
      <c r="CZ41" s="2409"/>
      <c r="DA41" s="2409"/>
      <c r="DB41" s="2409"/>
      <c r="DC41" s="2409"/>
      <c r="DD41" s="2410"/>
      <c r="DE41" s="3043">
        <v>0</v>
      </c>
      <c r="DF41" s="2409"/>
      <c r="DG41" s="2409"/>
      <c r="DH41" s="2409"/>
      <c r="DI41" s="2409"/>
      <c r="DJ41" s="2409"/>
      <c r="DK41" s="2409"/>
      <c r="DL41" s="2409"/>
      <c r="DM41" s="2409"/>
      <c r="DN41" s="2409"/>
      <c r="DO41" s="2409"/>
      <c r="DP41" s="2409"/>
      <c r="DQ41" s="2409"/>
      <c r="DR41" s="2409"/>
      <c r="DS41" s="2409"/>
      <c r="DT41" s="2409"/>
      <c r="DU41" s="2409"/>
      <c r="DV41" s="2409"/>
      <c r="DW41" s="2409"/>
      <c r="DX41" s="2410"/>
      <c r="DY41" s="3043">
        <v>0</v>
      </c>
      <c r="DZ41" s="2409"/>
      <c r="EA41" s="2409"/>
      <c r="EB41" s="2409"/>
      <c r="EC41" s="2409"/>
      <c r="ED41" s="2409"/>
      <c r="EE41" s="2409"/>
      <c r="EF41" s="2409"/>
      <c r="EG41" s="2409"/>
      <c r="EH41" s="2409"/>
      <c r="EI41" s="2409"/>
      <c r="EJ41" s="2409"/>
      <c r="EK41" s="2409"/>
      <c r="EL41" s="2410"/>
      <c r="EM41" s="2277">
        <f t="shared" si="10"/>
        <v>0</v>
      </c>
      <c r="EN41" s="2277"/>
      <c r="EO41" s="2277"/>
      <c r="EP41" s="2277"/>
      <c r="EQ41" s="2277"/>
      <c r="ER41" s="2277"/>
      <c r="ES41" s="2277"/>
      <c r="ET41" s="2277"/>
      <c r="EU41" s="2277"/>
      <c r="EV41" s="2277"/>
      <c r="EW41" s="2277"/>
      <c r="EX41" s="2277"/>
      <c r="EY41" s="2277"/>
      <c r="EZ41" s="2414">
        <f t="shared" si="12"/>
        <v>0</v>
      </c>
      <c r="FA41" s="2415"/>
      <c r="FB41" s="2415"/>
      <c r="FC41" s="2415"/>
      <c r="FD41" s="2415"/>
      <c r="FE41" s="2415"/>
      <c r="FF41" s="2415"/>
      <c r="FG41" s="2415"/>
      <c r="FH41" s="2415"/>
      <c r="FI41" s="2415"/>
      <c r="FJ41" s="2415"/>
      <c r="FK41" s="2415"/>
      <c r="FL41" s="2415"/>
      <c r="FM41" s="2415"/>
      <c r="FN41" s="2415"/>
      <c r="FO41" s="2416"/>
    </row>
    <row r="42" spans="1:171" ht="31.5" customHeight="1">
      <c r="B42" s="232"/>
      <c r="C42" s="2540"/>
      <c r="D42" s="2540"/>
      <c r="E42" s="2540"/>
      <c r="F42" s="2540"/>
      <c r="G42" s="2540"/>
      <c r="H42" s="2540"/>
      <c r="I42" s="2540"/>
      <c r="J42" s="2540"/>
      <c r="K42" s="2540"/>
      <c r="L42" s="2540"/>
      <c r="M42" s="2540"/>
      <c r="N42" s="2540"/>
      <c r="O42" s="2540"/>
      <c r="P42" s="2540"/>
      <c r="Q42" s="2540"/>
      <c r="R42" s="2540"/>
      <c r="S42" s="2540"/>
      <c r="T42" s="2540"/>
      <c r="U42" s="2540"/>
      <c r="V42" s="2540"/>
      <c r="W42" s="2541"/>
      <c r="X42" s="2477">
        <v>5317</v>
      </c>
      <c r="Y42" s="2478"/>
      <c r="Z42" s="2478"/>
      <c r="AA42" s="2478"/>
      <c r="AB42" s="2479"/>
      <c r="AC42" s="2375" t="s">
        <v>37</v>
      </c>
      <c r="AD42" s="2376"/>
      <c r="AE42" s="2376"/>
      <c r="AF42" s="2376"/>
      <c r="AG42" s="2376"/>
      <c r="AH42" s="2376"/>
      <c r="AI42" s="2284" t="s">
        <v>1351</v>
      </c>
      <c r="AJ42" s="2284"/>
      <c r="AK42" s="2284"/>
      <c r="AL42" s="2279" t="s">
        <v>434</v>
      </c>
      <c r="AM42" s="2279"/>
      <c r="AN42" s="2279"/>
      <c r="AO42" s="2386"/>
      <c r="AP42" s="3049">
        <v>0</v>
      </c>
      <c r="AQ42" s="2398"/>
      <c r="AR42" s="2398"/>
      <c r="AS42" s="2398"/>
      <c r="AT42" s="2398"/>
      <c r="AU42" s="2398"/>
      <c r="AV42" s="2398"/>
      <c r="AW42" s="2398"/>
      <c r="AX42" s="2398"/>
      <c r="AY42" s="2398"/>
      <c r="AZ42" s="2398"/>
      <c r="BA42" s="2398"/>
      <c r="BB42" s="2399"/>
      <c r="BC42" s="3048">
        <v>0</v>
      </c>
      <c r="BD42" s="2398"/>
      <c r="BE42" s="2398"/>
      <c r="BF42" s="2398"/>
      <c r="BG42" s="2398"/>
      <c r="BH42" s="2398"/>
      <c r="BI42" s="2398"/>
      <c r="BJ42" s="2398"/>
      <c r="BK42" s="2398"/>
      <c r="BL42" s="2398"/>
      <c r="BM42" s="2398"/>
      <c r="BN42" s="2398"/>
      <c r="BO42" s="2398"/>
      <c r="BP42" s="2399"/>
      <c r="BQ42" s="3048">
        <v>0</v>
      </c>
      <c r="BR42" s="2398"/>
      <c r="BS42" s="2398"/>
      <c r="BT42" s="2398"/>
      <c r="BU42" s="2398"/>
      <c r="BV42" s="2398"/>
      <c r="BW42" s="2398"/>
      <c r="BX42" s="2398"/>
      <c r="BY42" s="2398"/>
      <c r="BZ42" s="2398"/>
      <c r="CA42" s="2398"/>
      <c r="CB42" s="2399"/>
      <c r="CC42" s="2369" t="s">
        <v>39</v>
      </c>
      <c r="CD42" s="2348"/>
      <c r="CE42" s="1340">
        <v>0</v>
      </c>
      <c r="CF42" s="1340"/>
      <c r="CG42" s="1340"/>
      <c r="CH42" s="1340"/>
      <c r="CI42" s="1340"/>
      <c r="CJ42" s="1340"/>
      <c r="CK42" s="1340"/>
      <c r="CL42" s="1340"/>
      <c r="CM42" s="1340"/>
      <c r="CN42" s="1340"/>
      <c r="CO42" s="2365" t="s">
        <v>40</v>
      </c>
      <c r="CP42" s="2374"/>
      <c r="CQ42" s="3048">
        <v>0</v>
      </c>
      <c r="CR42" s="2398"/>
      <c r="CS42" s="2398"/>
      <c r="CT42" s="2398"/>
      <c r="CU42" s="2398"/>
      <c r="CV42" s="2398"/>
      <c r="CW42" s="2398"/>
      <c r="CX42" s="2398"/>
      <c r="CY42" s="2398"/>
      <c r="CZ42" s="2398"/>
      <c r="DA42" s="2398"/>
      <c r="DB42" s="2398"/>
      <c r="DC42" s="2398"/>
      <c r="DD42" s="2399"/>
      <c r="DE42" s="3048">
        <v>0</v>
      </c>
      <c r="DF42" s="2398"/>
      <c r="DG42" s="2398"/>
      <c r="DH42" s="2398"/>
      <c r="DI42" s="2398"/>
      <c r="DJ42" s="2398"/>
      <c r="DK42" s="2398"/>
      <c r="DL42" s="2398"/>
      <c r="DM42" s="2398"/>
      <c r="DN42" s="2398"/>
      <c r="DO42" s="2398"/>
      <c r="DP42" s="2398"/>
      <c r="DQ42" s="2398"/>
      <c r="DR42" s="2398"/>
      <c r="DS42" s="2398"/>
      <c r="DT42" s="2398"/>
      <c r="DU42" s="2398"/>
      <c r="DV42" s="2398"/>
      <c r="DW42" s="2398"/>
      <c r="DX42" s="2399"/>
      <c r="DY42" s="3048">
        <v>0</v>
      </c>
      <c r="DZ42" s="2398"/>
      <c r="EA42" s="2398"/>
      <c r="EB42" s="2398"/>
      <c r="EC42" s="2398"/>
      <c r="ED42" s="2398"/>
      <c r="EE42" s="2398"/>
      <c r="EF42" s="2398"/>
      <c r="EG42" s="2398"/>
      <c r="EH42" s="2398"/>
      <c r="EI42" s="2398"/>
      <c r="EJ42" s="2398"/>
      <c r="EK42" s="2398"/>
      <c r="EL42" s="2399"/>
      <c r="EM42" s="2277">
        <f t="shared" si="10"/>
        <v>0</v>
      </c>
      <c r="EN42" s="2277"/>
      <c r="EO42" s="2277"/>
      <c r="EP42" s="2277"/>
      <c r="EQ42" s="2277"/>
      <c r="ER42" s="2277"/>
      <c r="ES42" s="2277"/>
      <c r="ET42" s="2277"/>
      <c r="EU42" s="2277"/>
      <c r="EV42" s="2277"/>
      <c r="EW42" s="2277"/>
      <c r="EX42" s="2277"/>
      <c r="EY42" s="2277"/>
      <c r="EZ42" s="2414">
        <f t="shared" si="12"/>
        <v>0</v>
      </c>
      <c r="FA42" s="2415"/>
      <c r="FB42" s="2415"/>
      <c r="FC42" s="2415"/>
      <c r="FD42" s="2415"/>
      <c r="FE42" s="2415"/>
      <c r="FF42" s="2415"/>
      <c r="FG42" s="2415"/>
      <c r="FH42" s="2415"/>
      <c r="FI42" s="2415"/>
      <c r="FJ42" s="2415"/>
      <c r="FK42" s="2415"/>
      <c r="FL42" s="2415"/>
      <c r="FM42" s="2415"/>
      <c r="FN42" s="2415"/>
      <c r="FO42" s="2416"/>
    </row>
    <row r="43" spans="1:171" ht="25.5" customHeight="1">
      <c r="A43" s="697" t="s">
        <v>1374</v>
      </c>
      <c r="B43" s="157"/>
      <c r="C43" s="3079" t="s">
        <v>127</v>
      </c>
      <c r="D43" s="3079"/>
      <c r="E43" s="3079"/>
      <c r="F43" s="3079"/>
      <c r="G43" s="3079"/>
      <c r="H43" s="3079"/>
      <c r="I43" s="3079"/>
      <c r="J43" s="3079"/>
      <c r="K43" s="3079"/>
      <c r="L43" s="3079"/>
      <c r="M43" s="3079"/>
      <c r="N43" s="3079"/>
      <c r="O43" s="3079"/>
      <c r="P43" s="3079"/>
      <c r="Q43" s="3079"/>
      <c r="R43" s="3079"/>
      <c r="S43" s="3079"/>
      <c r="T43" s="3079"/>
      <c r="U43" s="3079"/>
      <c r="V43" s="3079"/>
      <c r="W43" s="3080"/>
      <c r="X43" s="2477">
        <v>5300</v>
      </c>
      <c r="Y43" s="2478"/>
      <c r="Z43" s="2478"/>
      <c r="AA43" s="2478"/>
      <c r="AB43" s="2479"/>
      <c r="AC43" s="2375" t="s">
        <v>37</v>
      </c>
      <c r="AD43" s="2376"/>
      <c r="AE43" s="2376"/>
      <c r="AF43" s="2376"/>
      <c r="AG43" s="2376"/>
      <c r="AH43" s="2376"/>
      <c r="AI43" s="2284" t="s">
        <v>1350</v>
      </c>
      <c r="AJ43" s="2284"/>
      <c r="AK43" s="2284"/>
      <c r="AL43" s="2387" t="s">
        <v>433</v>
      </c>
      <c r="AM43" s="2387"/>
      <c r="AN43" s="2387"/>
      <c r="AO43" s="2388"/>
      <c r="AP43" s="2357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58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58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58"/>
      <c r="CC43" s="2369" t="s">
        <v>39</v>
      </c>
      <c r="CD43" s="2348"/>
      <c r="CE43" s="2084">
        <f>SUM(CE10)+'5.4.1 (1)'!CE10</f>
        <v>0</v>
      </c>
      <c r="CF43" s="2084"/>
      <c r="CG43" s="2084"/>
      <c r="CH43" s="2084"/>
      <c r="CI43" s="2084"/>
      <c r="CJ43" s="2084"/>
      <c r="CK43" s="2084"/>
      <c r="CL43" s="2084"/>
      <c r="CM43" s="2084"/>
      <c r="CN43" s="2084"/>
      <c r="CO43" s="2365" t="s">
        <v>40</v>
      </c>
      <c r="CP43" s="2374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58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58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58"/>
      <c r="EM43" s="2277">
        <f t="shared" si="10"/>
        <v>1577136</v>
      </c>
      <c r="EN43" s="2277"/>
      <c r="EO43" s="2277"/>
      <c r="EP43" s="2277"/>
      <c r="EQ43" s="2277"/>
      <c r="ER43" s="2277"/>
      <c r="ES43" s="2277"/>
      <c r="ET43" s="2277"/>
      <c r="EU43" s="2277"/>
      <c r="EV43" s="2277"/>
      <c r="EW43" s="2277"/>
      <c r="EX43" s="2277"/>
      <c r="EY43" s="2277"/>
      <c r="EZ43" s="2414">
        <f>SUM(EZ10)+'5.4.1 (1)'!EZ10</f>
        <v>-84647</v>
      </c>
      <c r="FA43" s="2415"/>
      <c r="FB43" s="2415"/>
      <c r="FC43" s="2415"/>
      <c r="FD43" s="2415"/>
      <c r="FE43" s="2415"/>
      <c r="FF43" s="2415"/>
      <c r="FG43" s="2415"/>
      <c r="FH43" s="2415"/>
      <c r="FI43" s="2415"/>
      <c r="FJ43" s="2415"/>
      <c r="FK43" s="2415"/>
      <c r="FL43" s="2415"/>
      <c r="FM43" s="2415"/>
      <c r="FN43" s="2415"/>
      <c r="FO43" s="2416"/>
    </row>
    <row r="44" spans="1:171" ht="22.5" customHeight="1" thickBot="1">
      <c r="B44" s="206"/>
      <c r="C44" s="3081"/>
      <c r="D44" s="3081"/>
      <c r="E44" s="3081"/>
      <c r="F44" s="3081"/>
      <c r="G44" s="3081"/>
      <c r="H44" s="3081"/>
      <c r="I44" s="3081"/>
      <c r="J44" s="3081"/>
      <c r="K44" s="3081"/>
      <c r="L44" s="3081"/>
      <c r="M44" s="3081"/>
      <c r="N44" s="3081"/>
      <c r="O44" s="3081"/>
      <c r="P44" s="3081"/>
      <c r="Q44" s="3081"/>
      <c r="R44" s="3081"/>
      <c r="S44" s="3081"/>
      <c r="T44" s="3081"/>
      <c r="U44" s="3081"/>
      <c r="V44" s="3081"/>
      <c r="W44" s="3082"/>
      <c r="X44" s="2395">
        <v>5310</v>
      </c>
      <c r="Y44" s="2396"/>
      <c r="Z44" s="2396"/>
      <c r="AA44" s="2396"/>
      <c r="AB44" s="2397"/>
      <c r="AC44" s="2287" t="s">
        <v>37</v>
      </c>
      <c r="AD44" s="2288"/>
      <c r="AE44" s="2288"/>
      <c r="AF44" s="2288"/>
      <c r="AG44" s="2288"/>
      <c r="AH44" s="2288"/>
      <c r="AI44" s="2289" t="s">
        <v>1351</v>
      </c>
      <c r="AJ44" s="2289"/>
      <c r="AK44" s="2289"/>
      <c r="AL44" s="2290" t="s">
        <v>434</v>
      </c>
      <c r="AM44" s="2290"/>
      <c r="AN44" s="2290"/>
      <c r="AO44" s="2400"/>
      <c r="AP44" s="3084">
        <f>SUM(AP11)+'5.4.1 (1)'!AP11</f>
        <v>265924</v>
      </c>
      <c r="AQ44" s="2405"/>
      <c r="AR44" s="2405"/>
      <c r="AS44" s="2405"/>
      <c r="AT44" s="2405"/>
      <c r="AU44" s="2405"/>
      <c r="AV44" s="2405"/>
      <c r="AW44" s="2405"/>
      <c r="AX44" s="2405"/>
      <c r="AY44" s="2405"/>
      <c r="AZ44" s="2405"/>
      <c r="BA44" s="2405"/>
      <c r="BB44" s="3001"/>
      <c r="BC44" s="2404">
        <f>SUM(BC11)+'5.4.1 (1)'!BC11</f>
        <v>-120373</v>
      </c>
      <c r="BD44" s="2405"/>
      <c r="BE44" s="2405"/>
      <c r="BF44" s="2405"/>
      <c r="BG44" s="2405"/>
      <c r="BH44" s="2405"/>
      <c r="BI44" s="2405"/>
      <c r="BJ44" s="2405"/>
      <c r="BK44" s="2405"/>
      <c r="BL44" s="2405"/>
      <c r="BM44" s="2405"/>
      <c r="BN44" s="2405"/>
      <c r="BO44" s="2405"/>
      <c r="BP44" s="3001"/>
      <c r="BQ44" s="2404">
        <f>SUM(BQ11)+'5.4.1 (1)'!BQ11</f>
        <v>1102115</v>
      </c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3001"/>
      <c r="CC44" s="2271" t="s">
        <v>39</v>
      </c>
      <c r="CD44" s="2272"/>
      <c r="CE44" s="2278">
        <f>SUM(CE11)+'5.4.1 (1)'!CE11</f>
        <v>0</v>
      </c>
      <c r="CF44" s="2278"/>
      <c r="CG44" s="2278"/>
      <c r="CH44" s="2278"/>
      <c r="CI44" s="2278"/>
      <c r="CJ44" s="2278"/>
      <c r="CK44" s="2278"/>
      <c r="CL44" s="2278"/>
      <c r="CM44" s="2278"/>
      <c r="CN44" s="2278"/>
      <c r="CO44" s="2273" t="s">
        <v>40</v>
      </c>
      <c r="CP44" s="2274"/>
      <c r="CQ44" s="2404">
        <f>SUM(CQ11)+'5.4.1 (1)'!CQ11</f>
        <v>0</v>
      </c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3001"/>
      <c r="DE44" s="2404">
        <f>SUM(DE11)+'5.4.1 (1)'!DE11</f>
        <v>0</v>
      </c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3001"/>
      <c r="DY44" s="2404">
        <f>SUM(DY11)+'5.4.1 (1)'!DY11</f>
        <v>99450</v>
      </c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3001"/>
      <c r="EM44" s="1972">
        <f t="shared" si="10"/>
        <v>1368039</v>
      </c>
      <c r="EN44" s="1972"/>
      <c r="EO44" s="1972"/>
      <c r="EP44" s="1972"/>
      <c r="EQ44" s="1972"/>
      <c r="ER44" s="1972"/>
      <c r="ES44" s="1972"/>
      <c r="ET44" s="1972"/>
      <c r="EU44" s="1972"/>
      <c r="EV44" s="1972"/>
      <c r="EW44" s="1972"/>
      <c r="EX44" s="1972"/>
      <c r="EY44" s="1972"/>
      <c r="EZ44" s="2404">
        <f>SUM(EZ11)+'5.4.1 (1)'!EZ11</f>
        <v>-20923</v>
      </c>
      <c r="FA44" s="2405"/>
      <c r="FB44" s="2405"/>
      <c r="FC44" s="2405"/>
      <c r="FD44" s="2405"/>
      <c r="FE44" s="2405"/>
      <c r="FF44" s="2405"/>
      <c r="FG44" s="2405"/>
      <c r="FH44" s="2405"/>
      <c r="FI44" s="2405"/>
      <c r="FJ44" s="2405"/>
      <c r="FK44" s="2405"/>
      <c r="FL44" s="2405"/>
      <c r="FM44" s="2405"/>
      <c r="FN44" s="2405"/>
      <c r="FO44" s="2406"/>
    </row>
    <row r="45" spans="1:171" ht="18" customHeight="1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>
      <c r="A46" s="699"/>
      <c r="F46" s="1392" t="s">
        <v>431</v>
      </c>
      <c r="G46" s="1392"/>
      <c r="H46" s="1392"/>
      <c r="I46" s="1392"/>
      <c r="J46" s="1392"/>
      <c r="K46" s="1392"/>
      <c r="L46" s="1392"/>
      <c r="M46" s="1392"/>
      <c r="N46" s="1392"/>
      <c r="O46" s="1392"/>
      <c r="P46" s="1392"/>
      <c r="Q46" s="1392"/>
      <c r="R46" s="1392"/>
      <c r="S46" s="1392"/>
      <c r="T46" s="1392"/>
      <c r="U46" s="1392"/>
      <c r="V46" s="1392"/>
      <c r="W46" s="1392"/>
      <c r="X46" s="1392"/>
      <c r="Y46" s="1392"/>
      <c r="Z46" s="1392"/>
      <c r="AA46" s="1392"/>
      <c r="AB46" s="1392"/>
      <c r="AC46" s="1392"/>
      <c r="AD46" s="1392"/>
      <c r="AE46" s="1392"/>
      <c r="AF46" s="1392"/>
      <c r="AG46" s="1392"/>
      <c r="AH46" s="1392"/>
      <c r="AI46" s="1392"/>
      <c r="AJ46" s="1392"/>
      <c r="AK46" s="1392"/>
      <c r="AL46" s="1392"/>
      <c r="AM46" s="1392"/>
      <c r="AN46" s="1392"/>
      <c r="AO46" s="1392"/>
      <c r="AP46" s="1392"/>
      <c r="AQ46" s="1392"/>
      <c r="AR46" s="1392"/>
      <c r="AS46" s="1392"/>
      <c r="AT46" s="1392"/>
      <c r="AU46" s="1392"/>
      <c r="AV46" s="1392"/>
      <c r="AW46" s="1392"/>
      <c r="AX46" s="1392"/>
      <c r="AY46" s="1392"/>
      <c r="AZ46" s="1392"/>
      <c r="BA46" s="1392"/>
      <c r="BB46" s="1392"/>
      <c r="BC46" s="1392"/>
      <c r="BD46" s="1392"/>
      <c r="BE46" s="1392"/>
      <c r="BF46" s="1392"/>
      <c r="BG46" s="1392"/>
      <c r="BH46" s="1392"/>
      <c r="BI46" s="1392"/>
      <c r="BJ46" s="1392"/>
      <c r="BK46" s="1392"/>
      <c r="BL46" s="1392"/>
      <c r="BM46" s="1392"/>
      <c r="BN46" s="1392"/>
      <c r="BO46" s="1392"/>
      <c r="BP46" s="1392"/>
      <c r="BQ46" s="1392"/>
      <c r="BR46" s="1392"/>
      <c r="BS46" s="1392"/>
      <c r="BT46" s="1392"/>
      <c r="BU46" s="1392"/>
      <c r="BV46" s="1392"/>
      <c r="BW46" s="1392"/>
      <c r="BX46" s="1392"/>
      <c r="BY46" s="1392"/>
      <c r="BZ46" s="1392"/>
      <c r="CA46" s="1392"/>
      <c r="CB46" s="1392"/>
      <c r="CC46" s="1392"/>
      <c r="CD46" s="1392"/>
      <c r="CE46" s="1392"/>
      <c r="CF46" s="1392"/>
      <c r="CG46" s="1392"/>
      <c r="CH46" s="1392"/>
      <c r="CI46" s="1392"/>
      <c r="CJ46" s="1392"/>
      <c r="CK46" s="1392"/>
      <c r="CL46" s="1392"/>
      <c r="CM46" s="1392"/>
      <c r="CN46" s="1392"/>
      <c r="CO46" s="1392"/>
      <c r="CP46" s="1392"/>
      <c r="CQ46" s="1392"/>
      <c r="CR46" s="1392"/>
      <c r="CS46" s="1392"/>
      <c r="CT46" s="1392"/>
      <c r="CU46" s="1392"/>
      <c r="CV46" s="1392"/>
      <c r="CW46" s="1392"/>
      <c r="CX46" s="1392"/>
      <c r="CY46" s="1392"/>
      <c r="CZ46" s="1392"/>
      <c r="FH46" s="501"/>
    </row>
    <row r="47" spans="1:171" s="110" customFormat="1" ht="12.75" customHeight="1">
      <c r="A47" s="701"/>
      <c r="F47" s="1392" t="s">
        <v>432</v>
      </c>
      <c r="G47" s="1392"/>
      <c r="H47" s="1392"/>
      <c r="I47" s="1392"/>
      <c r="J47" s="1392"/>
      <c r="K47" s="1392"/>
      <c r="L47" s="1392"/>
      <c r="M47" s="1392"/>
      <c r="N47" s="1392"/>
      <c r="O47" s="1392"/>
      <c r="P47" s="1392"/>
      <c r="Q47" s="1392"/>
      <c r="R47" s="1392"/>
      <c r="S47" s="1392"/>
      <c r="T47" s="1392"/>
      <c r="U47" s="1392"/>
      <c r="V47" s="1392"/>
      <c r="W47" s="1392"/>
      <c r="X47" s="1392"/>
      <c r="Y47" s="1392"/>
      <c r="Z47" s="1392"/>
      <c r="AA47" s="1392"/>
      <c r="AB47" s="1392"/>
      <c r="AC47" s="1392"/>
      <c r="AD47" s="1392"/>
      <c r="AE47" s="1392"/>
      <c r="AF47" s="1392"/>
      <c r="AG47" s="1392"/>
      <c r="AH47" s="1392"/>
      <c r="AI47" s="1392"/>
      <c r="AJ47" s="1392"/>
      <c r="AK47" s="1392"/>
      <c r="AL47" s="1392"/>
      <c r="AM47" s="1392"/>
      <c r="AN47" s="1392"/>
      <c r="AO47" s="1392"/>
      <c r="AP47" s="1392"/>
      <c r="AQ47" s="1392"/>
      <c r="AR47" s="1392"/>
      <c r="AS47" s="1392"/>
      <c r="AT47" s="1392"/>
      <c r="AU47" s="1392"/>
      <c r="AV47" s="1392"/>
      <c r="AW47" s="1392"/>
      <c r="AX47" s="1392"/>
      <c r="AY47" s="1392"/>
      <c r="AZ47" s="1392"/>
      <c r="BA47" s="1392"/>
      <c r="BB47" s="1392"/>
      <c r="BC47" s="1392"/>
      <c r="BD47" s="1392"/>
      <c r="BE47" s="1392"/>
      <c r="BF47" s="1392"/>
      <c r="BG47" s="1392"/>
      <c r="BH47" s="1392"/>
      <c r="BI47" s="1392"/>
      <c r="BJ47" s="1392"/>
      <c r="BK47" s="1392"/>
      <c r="BL47" s="1392"/>
      <c r="BM47" s="1392"/>
      <c r="BN47" s="1392"/>
      <c r="BO47" s="1392"/>
      <c r="BP47" s="1392"/>
      <c r="BQ47" s="1392"/>
      <c r="BR47" s="1392"/>
      <c r="BS47" s="1392"/>
      <c r="BT47" s="1392"/>
      <c r="BU47" s="1392"/>
      <c r="BV47" s="1392"/>
      <c r="BW47" s="1392"/>
      <c r="BX47" s="1392"/>
      <c r="BY47" s="1392"/>
      <c r="BZ47" s="1392"/>
      <c r="CA47" s="1392"/>
      <c r="CB47" s="1392"/>
      <c r="CC47" s="1392"/>
      <c r="CD47" s="1392"/>
      <c r="CE47" s="1392"/>
      <c r="CF47" s="1392"/>
      <c r="CG47" s="1392"/>
      <c r="CH47" s="1392"/>
      <c r="CI47" s="1392"/>
      <c r="CJ47" s="1392"/>
      <c r="CK47" s="1392"/>
      <c r="CL47" s="1392"/>
      <c r="CM47" s="1392"/>
      <c r="CN47" s="1392"/>
      <c r="CO47" s="1392"/>
      <c r="CP47" s="1392"/>
      <c r="CQ47" s="1392"/>
      <c r="CR47" s="1392"/>
      <c r="CS47" s="1392"/>
      <c r="CT47" s="1392"/>
      <c r="CU47" s="1392"/>
      <c r="CV47" s="1392"/>
      <c r="CW47" s="1392"/>
      <c r="CX47" s="1392"/>
      <c r="CY47" s="1392"/>
      <c r="CZ47" s="1392"/>
    </row>
    <row r="48" spans="1:171" s="143" customFormat="1" ht="12.75" customHeight="1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>
      <c r="B52" s="2989" t="s">
        <v>125</v>
      </c>
      <c r="C52" s="2989"/>
      <c r="D52" s="2989"/>
      <c r="E52" s="2989"/>
      <c r="F52" s="2989"/>
      <c r="G52" s="2989"/>
      <c r="H52" s="2989"/>
      <c r="I52" s="2989"/>
      <c r="J52" s="2989"/>
      <c r="K52" s="2989"/>
      <c r="L52" s="2989"/>
      <c r="M52" s="2989"/>
      <c r="N52" s="2989"/>
      <c r="O52" s="2989"/>
      <c r="P52" s="2989"/>
      <c r="Q52" s="2989"/>
      <c r="R52" s="2989"/>
      <c r="S52" s="2989"/>
      <c r="T52" s="2989"/>
      <c r="U52" s="2989"/>
      <c r="V52" s="2989"/>
      <c r="W52" s="2989"/>
      <c r="X52" s="2989"/>
      <c r="Y52" s="2989"/>
      <c r="Z52" s="2989"/>
      <c r="AA52" s="2989"/>
      <c r="AB52" s="2990"/>
      <c r="AC52" s="240"/>
      <c r="AD52" s="505"/>
      <c r="AE52" s="505"/>
      <c r="AF52" s="505"/>
      <c r="AG52" s="505"/>
      <c r="AH52" s="504" t="s">
        <v>37</v>
      </c>
      <c r="AI52" s="2439" t="str">
        <f>AI10</f>
        <v>11</v>
      </c>
      <c r="AJ52" s="2439"/>
      <c r="AK52" s="2439"/>
      <c r="AL52" s="506" t="s">
        <v>38</v>
      </c>
      <c r="AM52" s="506"/>
      <c r="AN52" s="1095" t="s">
        <v>435</v>
      </c>
      <c r="AO52" s="1099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77">
        <f>SUM(BC12,BC14,BC16,BC22,BC24,BC26)</f>
        <v>0</v>
      </c>
      <c r="BD52" s="2277"/>
      <c r="BE52" s="2277"/>
      <c r="BF52" s="2277"/>
      <c r="BG52" s="2277"/>
      <c r="BH52" s="2277"/>
      <c r="BI52" s="2277"/>
      <c r="BJ52" s="2277"/>
      <c r="BK52" s="2277"/>
      <c r="BL52" s="2277"/>
      <c r="BM52" s="2277"/>
      <c r="BN52" s="2277"/>
      <c r="BO52" s="2277"/>
      <c r="EW52" s="226"/>
      <c r="EX52" s="226"/>
      <c r="EY52" s="226"/>
      <c r="EZ52" s="3085">
        <f>SUM(EZ12,EZ14,EZ16,EZ22,EZ24,EZ26)</f>
        <v>0</v>
      </c>
      <c r="FA52" s="3086"/>
      <c r="FB52" s="3086"/>
      <c r="FC52" s="3086"/>
      <c r="FD52" s="3086"/>
      <c r="FE52" s="3086"/>
      <c r="FF52" s="3086"/>
      <c r="FG52" s="3086"/>
      <c r="FH52" s="3086"/>
      <c r="FI52" s="3086"/>
      <c r="FJ52" s="3086"/>
      <c r="FK52" s="3086"/>
      <c r="FL52" s="3086"/>
      <c r="FM52" s="3086"/>
      <c r="FN52" s="3086"/>
      <c r="FO52" s="3086"/>
      <c r="FP52" s="3087"/>
    </row>
    <row r="53" spans="1:172" ht="12" customHeight="1">
      <c r="EZ53" s="3083"/>
      <c r="FA53" s="3083"/>
      <c r="FB53" s="3083"/>
      <c r="FC53" s="3083"/>
      <c r="FD53" s="3083"/>
      <c r="FE53" s="3083"/>
      <c r="FF53" s="3083"/>
      <c r="FG53" s="3083"/>
      <c r="FH53" s="3083"/>
      <c r="FI53" s="3083"/>
      <c r="FJ53" s="3083"/>
      <c r="FK53" s="3083"/>
      <c r="FL53" s="3083"/>
      <c r="FM53" s="3083"/>
      <c r="FN53" s="3083"/>
      <c r="FO53" s="3083"/>
      <c r="FP53" s="3083"/>
    </row>
  </sheetData>
  <sheetProtection password="CF7A" sheet="1" objects="1" scenarios="1" formatCells="0" formatColumns="0" autoFilter="0"/>
  <mergeCells count="558"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>
      <c r="B2" s="3230" t="s">
        <v>997</v>
      </c>
      <c r="C2" s="3230"/>
      <c r="D2" s="3230"/>
      <c r="E2" s="3230"/>
      <c r="F2" s="3230"/>
      <c r="G2" s="3230"/>
      <c r="H2" s="3230"/>
      <c r="I2" s="3230"/>
      <c r="J2" s="3230"/>
      <c r="K2" s="3230"/>
      <c r="L2" s="3230"/>
      <c r="M2" s="3230"/>
      <c r="N2" s="3230"/>
      <c r="O2" s="3230"/>
      <c r="P2" s="3230"/>
      <c r="Q2" s="3230"/>
      <c r="R2" s="3230"/>
      <c r="S2" s="3230"/>
      <c r="T2" s="3230"/>
      <c r="U2" s="3230"/>
      <c r="V2" s="3230"/>
      <c r="W2" s="3230"/>
      <c r="X2" s="3230"/>
      <c r="Y2" s="3230"/>
      <c r="Z2" s="3230"/>
      <c r="AA2" s="3230"/>
      <c r="AB2" s="3230"/>
      <c r="AC2" s="3230"/>
      <c r="AD2" s="3230"/>
      <c r="AE2" s="3230"/>
      <c r="AF2" s="3230"/>
      <c r="AG2" s="3230"/>
      <c r="AH2" s="3230"/>
      <c r="AI2" s="3230"/>
      <c r="AJ2" s="3230"/>
      <c r="AK2" s="3230"/>
      <c r="AL2" s="3230"/>
      <c r="AM2" s="3230"/>
      <c r="AN2" s="3230"/>
      <c r="AO2" s="3230"/>
      <c r="AP2" s="3230"/>
      <c r="AQ2" s="3230"/>
      <c r="AR2" s="3230"/>
      <c r="AS2" s="3230"/>
      <c r="AT2" s="3230"/>
      <c r="AU2" s="3230"/>
      <c r="AV2" s="3230"/>
      <c r="AW2" s="3230"/>
      <c r="AX2" s="3230"/>
      <c r="AY2" s="3230"/>
    </row>
    <row r="3" spans="1:56" ht="1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/>
    <row r="5" spans="1:56" ht="13.15" customHeight="1">
      <c r="B5" s="3231" t="s">
        <v>2</v>
      </c>
      <c r="C5" s="3232"/>
      <c r="D5" s="3232"/>
      <c r="E5" s="3232"/>
      <c r="F5" s="3232"/>
      <c r="G5" s="3232"/>
      <c r="H5" s="3232"/>
      <c r="I5" s="3232"/>
      <c r="J5" s="3232"/>
      <c r="K5" s="3232"/>
      <c r="L5" s="3232"/>
      <c r="M5" s="3232"/>
      <c r="N5" s="3232"/>
      <c r="O5" s="3232"/>
      <c r="P5" s="3232"/>
      <c r="Q5" s="3232"/>
      <c r="R5" s="3232"/>
      <c r="S5" s="3232"/>
      <c r="T5" s="3232"/>
      <c r="U5" s="3232"/>
      <c r="V5" s="3233"/>
      <c r="W5" s="3234" t="s">
        <v>28</v>
      </c>
      <c r="X5" s="3234"/>
      <c r="Y5" s="3234"/>
      <c r="Z5" s="3234"/>
      <c r="AA5" s="3234"/>
      <c r="AB5" s="3234"/>
      <c r="AC5" s="3236" t="s">
        <v>3</v>
      </c>
      <c r="AD5" s="3237"/>
      <c r="AE5" s="3237"/>
      <c r="AF5" s="3237"/>
      <c r="AG5" s="3237"/>
      <c r="AH5" s="3237"/>
      <c r="AI5" s="3237"/>
      <c r="AJ5" s="3237"/>
      <c r="AK5" s="3237"/>
      <c r="AL5" s="3237"/>
      <c r="AM5" s="3237"/>
      <c r="AN5" s="3237"/>
      <c r="AO5" s="3237"/>
      <c r="AP5" s="3237"/>
      <c r="AQ5" s="3237"/>
      <c r="AR5" s="3237"/>
      <c r="AS5" s="3237"/>
      <c r="AT5" s="3237"/>
      <c r="AU5" s="3237"/>
      <c r="AV5" s="3237"/>
      <c r="AW5" s="3237"/>
      <c r="AX5" s="3238" t="s">
        <v>29</v>
      </c>
      <c r="AY5" s="3238"/>
      <c r="AZ5" s="3238"/>
      <c r="BA5" s="3238"/>
      <c r="BB5" s="3238"/>
      <c r="BC5" s="3238"/>
      <c r="BD5" s="3239"/>
    </row>
    <row r="6" spans="1:56" ht="10.15" customHeight="1">
      <c r="B6" s="3242" t="s">
        <v>9</v>
      </c>
      <c r="C6" s="3243"/>
      <c r="D6" s="3243"/>
      <c r="E6" s="3243"/>
      <c r="F6" s="3243"/>
      <c r="G6" s="3243"/>
      <c r="H6" s="3243"/>
      <c r="I6" s="3243"/>
      <c r="J6" s="3243"/>
      <c r="K6" s="3243"/>
      <c r="L6" s="3243"/>
      <c r="M6" s="3243"/>
      <c r="N6" s="3243"/>
      <c r="O6" s="3243"/>
      <c r="P6" s="3243"/>
      <c r="Q6" s="3243"/>
      <c r="R6" s="3243"/>
      <c r="S6" s="3244"/>
      <c r="T6" s="3248" t="s">
        <v>10</v>
      </c>
      <c r="U6" s="3243"/>
      <c r="V6" s="3244"/>
      <c r="W6" s="3235"/>
      <c r="X6" s="3235"/>
      <c r="Y6" s="3235"/>
      <c r="Z6" s="3235"/>
      <c r="AA6" s="3235"/>
      <c r="AB6" s="3235"/>
      <c r="AC6" s="3235" t="s">
        <v>1486</v>
      </c>
      <c r="AD6" s="1603"/>
      <c r="AE6" s="1603"/>
      <c r="AF6" s="1603"/>
      <c r="AG6" s="1603"/>
      <c r="AH6" s="1603"/>
      <c r="AI6" s="1603"/>
      <c r="AJ6" s="1603" t="s">
        <v>1487</v>
      </c>
      <c r="AK6" s="1603"/>
      <c r="AL6" s="1603"/>
      <c r="AM6" s="1603"/>
      <c r="AN6" s="1603"/>
      <c r="AO6" s="1603"/>
      <c r="AP6" s="1603"/>
      <c r="AQ6" s="3235" t="s">
        <v>130</v>
      </c>
      <c r="AR6" s="3235"/>
      <c r="AS6" s="3235"/>
      <c r="AT6" s="3235"/>
      <c r="AU6" s="3235"/>
      <c r="AV6" s="3235"/>
      <c r="AW6" s="3235"/>
      <c r="AX6" s="2690"/>
      <c r="AY6" s="2690"/>
      <c r="AZ6" s="2690"/>
      <c r="BA6" s="2690"/>
      <c r="BB6" s="2690"/>
      <c r="BC6" s="2690"/>
      <c r="BD6" s="3240"/>
    </row>
    <row r="7" spans="1:56" ht="28.5" customHeight="1">
      <c r="B7" s="3245"/>
      <c r="C7" s="3246"/>
      <c r="D7" s="3246"/>
      <c r="E7" s="3246"/>
      <c r="F7" s="3246"/>
      <c r="G7" s="3246"/>
      <c r="H7" s="3246"/>
      <c r="I7" s="3246"/>
      <c r="J7" s="3246"/>
      <c r="K7" s="3246"/>
      <c r="L7" s="3246"/>
      <c r="M7" s="3246"/>
      <c r="N7" s="3246"/>
      <c r="O7" s="3246"/>
      <c r="P7" s="3246"/>
      <c r="Q7" s="3246"/>
      <c r="R7" s="3246"/>
      <c r="S7" s="3247"/>
      <c r="T7" s="3249"/>
      <c r="U7" s="3246"/>
      <c r="V7" s="3247"/>
      <c r="W7" s="3235"/>
      <c r="X7" s="3235"/>
      <c r="Y7" s="3235"/>
      <c r="Z7" s="3235"/>
      <c r="AA7" s="3235"/>
      <c r="AB7" s="3235"/>
      <c r="AC7" s="1603"/>
      <c r="AD7" s="1603"/>
      <c r="AE7" s="1603"/>
      <c r="AF7" s="1603"/>
      <c r="AG7" s="1603"/>
      <c r="AH7" s="1603"/>
      <c r="AI7" s="1603"/>
      <c r="AJ7" s="1603"/>
      <c r="AK7" s="1603"/>
      <c r="AL7" s="1603"/>
      <c r="AM7" s="1603"/>
      <c r="AN7" s="1603"/>
      <c r="AO7" s="1603"/>
      <c r="AP7" s="1603"/>
      <c r="AQ7" s="3235"/>
      <c r="AR7" s="3235"/>
      <c r="AS7" s="3235"/>
      <c r="AT7" s="3235"/>
      <c r="AU7" s="3235"/>
      <c r="AV7" s="3235"/>
      <c r="AW7" s="3235"/>
      <c r="AX7" s="2693"/>
      <c r="AY7" s="2693"/>
      <c r="AZ7" s="2693"/>
      <c r="BA7" s="2693"/>
      <c r="BB7" s="2693"/>
      <c r="BC7" s="2693"/>
      <c r="BD7" s="3241"/>
    </row>
    <row r="8" spans="1:56" ht="13.15" customHeight="1" thickBot="1">
      <c r="B8" s="3229">
        <v>1</v>
      </c>
      <c r="C8" s="2214"/>
      <c r="D8" s="2214"/>
      <c r="E8" s="2214"/>
      <c r="F8" s="2214"/>
      <c r="G8" s="2214"/>
      <c r="H8" s="2214"/>
      <c r="I8" s="2214"/>
      <c r="J8" s="2214"/>
      <c r="K8" s="2214"/>
      <c r="L8" s="2214"/>
      <c r="M8" s="2214"/>
      <c r="N8" s="2214"/>
      <c r="O8" s="2214"/>
      <c r="P8" s="2214"/>
      <c r="Q8" s="2214"/>
      <c r="R8" s="2214"/>
      <c r="S8" s="2214"/>
      <c r="T8" s="3213">
        <v>2</v>
      </c>
      <c r="U8" s="3214"/>
      <c r="V8" s="3215"/>
      <c r="W8" s="3213">
        <v>3</v>
      </c>
      <c r="X8" s="3214"/>
      <c r="Y8" s="3214"/>
      <c r="Z8" s="3214"/>
      <c r="AA8" s="3214"/>
      <c r="AB8" s="3215"/>
      <c r="AC8" s="3213">
        <v>4</v>
      </c>
      <c r="AD8" s="3214"/>
      <c r="AE8" s="3214"/>
      <c r="AF8" s="3214"/>
      <c r="AG8" s="3214"/>
      <c r="AH8" s="3214"/>
      <c r="AI8" s="3215"/>
      <c r="AJ8" s="3213">
        <v>5</v>
      </c>
      <c r="AK8" s="3214"/>
      <c r="AL8" s="3214"/>
      <c r="AM8" s="3214"/>
      <c r="AN8" s="3214"/>
      <c r="AO8" s="3214"/>
      <c r="AP8" s="3215"/>
      <c r="AQ8" s="3213">
        <v>6</v>
      </c>
      <c r="AR8" s="3214"/>
      <c r="AS8" s="3214"/>
      <c r="AT8" s="3214"/>
      <c r="AU8" s="3214"/>
      <c r="AV8" s="3214"/>
      <c r="AW8" s="3215"/>
      <c r="AX8" s="3213">
        <v>7</v>
      </c>
      <c r="AY8" s="3214"/>
      <c r="AZ8" s="3214"/>
      <c r="BA8" s="3214"/>
      <c r="BB8" s="3214"/>
      <c r="BC8" s="3214"/>
      <c r="BD8" s="3218"/>
    </row>
    <row r="9" spans="1:56" ht="28.5" customHeight="1">
      <c r="B9" s="3192" t="s">
        <v>999</v>
      </c>
      <c r="C9" s="3221"/>
      <c r="D9" s="3221"/>
      <c r="E9" s="3221"/>
      <c r="F9" s="3221"/>
      <c r="G9" s="3221"/>
      <c r="H9" s="3221"/>
      <c r="I9" s="3221"/>
      <c r="J9" s="3221"/>
      <c r="K9" s="3221"/>
      <c r="L9" s="3221"/>
      <c r="M9" s="3221"/>
      <c r="N9" s="3221"/>
      <c r="O9" s="3221"/>
      <c r="P9" s="3221"/>
      <c r="Q9" s="3221"/>
      <c r="R9" s="3221"/>
      <c r="S9" s="3222"/>
      <c r="T9" s="3223">
        <v>7100</v>
      </c>
      <c r="U9" s="3224"/>
      <c r="V9" s="3225"/>
      <c r="W9" s="3226">
        <f>W10+W23-W31</f>
        <v>-20923</v>
      </c>
      <c r="X9" s="3227"/>
      <c r="Y9" s="3227"/>
      <c r="Z9" s="3227"/>
      <c r="AA9" s="3227"/>
      <c r="AB9" s="3228"/>
      <c r="AC9" s="3226">
        <f>AC10+AC23-AC31</f>
        <v>0</v>
      </c>
      <c r="AD9" s="3227"/>
      <c r="AE9" s="3227"/>
      <c r="AF9" s="3227"/>
      <c r="AG9" s="3227"/>
      <c r="AH9" s="3227"/>
      <c r="AI9" s="3228"/>
      <c r="AJ9" s="3226">
        <f>AJ10+AJ23-AJ31</f>
        <v>-63724</v>
      </c>
      <c r="AK9" s="3227"/>
      <c r="AL9" s="3227"/>
      <c r="AM9" s="3227"/>
      <c r="AN9" s="3227"/>
      <c r="AO9" s="3227"/>
      <c r="AP9" s="3228"/>
      <c r="AQ9" s="3226">
        <f>AQ10+AQ23-AQ31</f>
        <v>0</v>
      </c>
      <c r="AR9" s="3227"/>
      <c r="AS9" s="3227"/>
      <c r="AT9" s="3227"/>
      <c r="AU9" s="3227"/>
      <c r="AV9" s="3227"/>
      <c r="AW9" s="3228"/>
      <c r="AX9" s="3216">
        <f>W9+AC9+AJ9+AQ9</f>
        <v>-84647</v>
      </c>
      <c r="AY9" s="3057"/>
      <c r="AZ9" s="3057"/>
      <c r="BA9" s="3057"/>
      <c r="BB9" s="3057"/>
      <c r="BC9" s="3057"/>
      <c r="BD9" s="3217"/>
    </row>
    <row r="10" spans="1:56" ht="12" customHeight="1">
      <c r="B10" s="3211" t="s">
        <v>131</v>
      </c>
      <c r="C10" s="3212"/>
      <c r="D10" s="3212"/>
      <c r="E10" s="3212"/>
      <c r="F10" s="3212"/>
      <c r="G10" s="3212"/>
      <c r="H10" s="3212"/>
      <c r="I10" s="3212"/>
      <c r="J10" s="3212"/>
      <c r="K10" s="3212"/>
      <c r="L10" s="3212"/>
      <c r="M10" s="3212"/>
      <c r="N10" s="3212"/>
      <c r="O10" s="3212"/>
      <c r="P10" s="3212"/>
      <c r="Q10" s="3212"/>
      <c r="R10" s="3212"/>
      <c r="S10" s="3212"/>
      <c r="T10" s="3131" t="s">
        <v>455</v>
      </c>
      <c r="U10" s="3132"/>
      <c r="V10" s="3133"/>
      <c r="W10" s="1337">
        <f>SUM(W14,W18,W19,W22)</f>
        <v>-20923</v>
      </c>
      <c r="X10" s="1187"/>
      <c r="Y10" s="1187"/>
      <c r="Z10" s="1187"/>
      <c r="AA10" s="1187"/>
      <c r="AB10" s="3159"/>
      <c r="AC10" s="1337">
        <f>SUM(AC14,AC18,AC19,AC22)</f>
        <v>0</v>
      </c>
      <c r="AD10" s="1187"/>
      <c r="AE10" s="1187"/>
      <c r="AF10" s="1187"/>
      <c r="AG10" s="1187"/>
      <c r="AH10" s="1187"/>
      <c r="AI10" s="3159"/>
      <c r="AJ10" s="1337">
        <f>SUM(AJ14,AJ18,AJ19,AJ22)</f>
        <v>-63724</v>
      </c>
      <c r="AK10" s="1187"/>
      <c r="AL10" s="1187"/>
      <c r="AM10" s="1187"/>
      <c r="AN10" s="1187"/>
      <c r="AO10" s="1187"/>
      <c r="AP10" s="3159"/>
      <c r="AQ10" s="1337">
        <f>SUM(AQ14,AQ18,AQ19,AQ22)</f>
        <v>0</v>
      </c>
      <c r="AR10" s="1187"/>
      <c r="AS10" s="1187"/>
      <c r="AT10" s="1187"/>
      <c r="AU10" s="1187"/>
      <c r="AV10" s="1187"/>
      <c r="AW10" s="3159"/>
      <c r="AX10" s="3157">
        <f>W10+AC10+AJ10+AQ10</f>
        <v>-84647</v>
      </c>
      <c r="AY10" s="1211"/>
      <c r="AZ10" s="1211"/>
      <c r="BA10" s="1211"/>
      <c r="BB10" s="1211"/>
      <c r="BC10" s="1211"/>
      <c r="BD10" s="1213"/>
    </row>
    <row r="11" spans="1:56" ht="12" customHeight="1">
      <c r="B11" s="3219" t="s">
        <v>132</v>
      </c>
      <c r="C11" s="3220"/>
      <c r="D11" s="3220"/>
      <c r="E11" s="3220"/>
      <c r="F11" s="3220"/>
      <c r="G11" s="3220"/>
      <c r="H11" s="3220"/>
      <c r="I11" s="3220"/>
      <c r="J11" s="3220"/>
      <c r="K11" s="3220"/>
      <c r="L11" s="3220"/>
      <c r="M11" s="3220"/>
      <c r="N11" s="3220"/>
      <c r="O11" s="3220"/>
      <c r="P11" s="3220"/>
      <c r="Q11" s="3220"/>
      <c r="R11" s="3220"/>
      <c r="S11" s="3220"/>
      <c r="T11" s="3131"/>
      <c r="U11" s="3132"/>
      <c r="V11" s="3133"/>
      <c r="W11" s="1337"/>
      <c r="X11" s="1187"/>
      <c r="Y11" s="1187"/>
      <c r="Z11" s="1187"/>
      <c r="AA11" s="1187"/>
      <c r="AB11" s="3159"/>
      <c r="AC11" s="1337"/>
      <c r="AD11" s="1187"/>
      <c r="AE11" s="1187"/>
      <c r="AF11" s="1187"/>
      <c r="AG11" s="1187"/>
      <c r="AH11" s="1187"/>
      <c r="AI11" s="3159"/>
      <c r="AJ11" s="1337"/>
      <c r="AK11" s="1187"/>
      <c r="AL11" s="1187"/>
      <c r="AM11" s="1187"/>
      <c r="AN11" s="1187"/>
      <c r="AO11" s="1187"/>
      <c r="AP11" s="3159"/>
      <c r="AQ11" s="1337"/>
      <c r="AR11" s="1187"/>
      <c r="AS11" s="1187"/>
      <c r="AT11" s="1187"/>
      <c r="AU11" s="1187"/>
      <c r="AV11" s="1187"/>
      <c r="AW11" s="3159"/>
      <c r="AX11" s="1337"/>
      <c r="AY11" s="1187"/>
      <c r="AZ11" s="1187"/>
      <c r="BA11" s="1187"/>
      <c r="BB11" s="1187"/>
      <c r="BC11" s="1187"/>
      <c r="BD11" s="1323"/>
    </row>
    <row r="12" spans="1:56" ht="12" customHeight="1">
      <c r="B12" s="3219" t="s">
        <v>133</v>
      </c>
      <c r="C12" s="3220"/>
      <c r="D12" s="3220"/>
      <c r="E12" s="3220"/>
      <c r="F12" s="3220"/>
      <c r="G12" s="3220"/>
      <c r="H12" s="3220"/>
      <c r="I12" s="3220"/>
      <c r="J12" s="3220"/>
      <c r="K12" s="3220"/>
      <c r="L12" s="3220"/>
      <c r="M12" s="3220"/>
      <c r="N12" s="3220"/>
      <c r="O12" s="3220"/>
      <c r="P12" s="3220"/>
      <c r="Q12" s="3220"/>
      <c r="R12" s="3220"/>
      <c r="S12" s="3220"/>
      <c r="T12" s="3154"/>
      <c r="U12" s="3155"/>
      <c r="V12" s="3156"/>
      <c r="W12" s="1338"/>
      <c r="X12" s="1298"/>
      <c r="Y12" s="1298"/>
      <c r="Z12" s="1298"/>
      <c r="AA12" s="1298"/>
      <c r="AB12" s="1368"/>
      <c r="AC12" s="1338"/>
      <c r="AD12" s="1298"/>
      <c r="AE12" s="1298"/>
      <c r="AF12" s="1298"/>
      <c r="AG12" s="1298"/>
      <c r="AH12" s="1298"/>
      <c r="AI12" s="1368"/>
      <c r="AJ12" s="1338"/>
      <c r="AK12" s="1298"/>
      <c r="AL12" s="1298"/>
      <c r="AM12" s="1298"/>
      <c r="AN12" s="1298"/>
      <c r="AO12" s="1298"/>
      <c r="AP12" s="1368"/>
      <c r="AQ12" s="1338"/>
      <c r="AR12" s="1298"/>
      <c r="AS12" s="1298"/>
      <c r="AT12" s="1298"/>
      <c r="AU12" s="1298"/>
      <c r="AV12" s="1298"/>
      <c r="AW12" s="1368"/>
      <c r="AX12" s="1338"/>
      <c r="AY12" s="1298"/>
      <c r="AZ12" s="1298"/>
      <c r="BA12" s="1298"/>
      <c r="BB12" s="1298"/>
      <c r="BC12" s="1298"/>
      <c r="BD12" s="1322"/>
    </row>
    <row r="13" spans="1:56" ht="12" customHeight="1">
      <c r="A13" s="585" t="s">
        <v>1373</v>
      </c>
      <c r="B13" s="3209" t="s">
        <v>17</v>
      </c>
      <c r="C13" s="3210"/>
      <c r="D13" s="3210"/>
      <c r="E13" s="3210"/>
      <c r="F13" s="3210"/>
      <c r="G13" s="3210"/>
      <c r="H13" s="3210"/>
      <c r="I13" s="3210"/>
      <c r="J13" s="3210"/>
      <c r="K13" s="3210"/>
      <c r="L13" s="3210"/>
      <c r="M13" s="3210"/>
      <c r="N13" s="3210"/>
      <c r="O13" s="3210"/>
      <c r="P13" s="3210"/>
      <c r="Q13" s="3210"/>
      <c r="R13" s="3210"/>
      <c r="S13" s="3210"/>
      <c r="T13" s="3154"/>
      <c r="U13" s="3155"/>
      <c r="V13" s="3156"/>
      <c r="W13" s="3168"/>
      <c r="X13" s="3169"/>
      <c r="Y13" s="3169"/>
      <c r="Z13" s="3169"/>
      <c r="AA13" s="3169"/>
      <c r="AB13" s="3174"/>
      <c r="AC13" s="3168"/>
      <c r="AD13" s="3169"/>
      <c r="AE13" s="3169"/>
      <c r="AF13" s="3169"/>
      <c r="AG13" s="3169"/>
      <c r="AH13" s="3169"/>
      <c r="AI13" s="3174"/>
      <c r="AJ13" s="3106"/>
      <c r="AK13" s="1990"/>
      <c r="AL13" s="1990"/>
      <c r="AM13" s="1990"/>
      <c r="AN13" s="1990"/>
      <c r="AO13" s="1990"/>
      <c r="AP13" s="3107"/>
      <c r="AQ13" s="3106"/>
      <c r="AR13" s="1990"/>
      <c r="AS13" s="1990"/>
      <c r="AT13" s="1990"/>
      <c r="AU13" s="1990"/>
      <c r="AV13" s="1990"/>
      <c r="AW13" s="3107"/>
      <c r="AX13" s="2675"/>
      <c r="AY13" s="2112"/>
      <c r="AZ13" s="2112"/>
      <c r="BA13" s="2112"/>
      <c r="BB13" s="2112"/>
      <c r="BC13" s="2112"/>
      <c r="BD13" s="2154"/>
    </row>
    <row r="14" spans="1:56" ht="25.5" customHeight="1">
      <c r="B14" s="3126" t="s">
        <v>116</v>
      </c>
      <c r="C14" s="3144"/>
      <c r="D14" s="3144"/>
      <c r="E14" s="3144"/>
      <c r="F14" s="3144"/>
      <c r="G14" s="3144"/>
      <c r="H14" s="3144"/>
      <c r="I14" s="3144"/>
      <c r="J14" s="3144"/>
      <c r="K14" s="3144"/>
      <c r="L14" s="3144"/>
      <c r="M14" s="3144"/>
      <c r="N14" s="3144"/>
      <c r="O14" s="3144"/>
      <c r="P14" s="3144"/>
      <c r="Q14" s="3144"/>
      <c r="R14" s="3144"/>
      <c r="S14" s="3144"/>
      <c r="T14" s="3128" t="s">
        <v>964</v>
      </c>
      <c r="U14" s="3129"/>
      <c r="V14" s="3130"/>
      <c r="W14" s="3148"/>
      <c r="X14" s="1282"/>
      <c r="Y14" s="1282"/>
      <c r="Z14" s="1282"/>
      <c r="AA14" s="1282"/>
      <c r="AB14" s="3149"/>
      <c r="AC14" s="3148"/>
      <c r="AD14" s="1282"/>
      <c r="AE14" s="1282"/>
      <c r="AF14" s="1282"/>
      <c r="AG14" s="1282"/>
      <c r="AH14" s="1282"/>
      <c r="AI14" s="3149"/>
      <c r="AJ14" s="2675"/>
      <c r="AK14" s="2112"/>
      <c r="AL14" s="2112"/>
      <c r="AM14" s="2112"/>
      <c r="AN14" s="2112"/>
      <c r="AO14" s="2112"/>
      <c r="AP14" s="2002"/>
      <c r="AQ14" s="2675"/>
      <c r="AR14" s="2112"/>
      <c r="AS14" s="2112"/>
      <c r="AT14" s="2112"/>
      <c r="AU14" s="2112"/>
      <c r="AV14" s="2112"/>
      <c r="AW14" s="2002"/>
      <c r="AX14" s="2627">
        <f>W14+AC14+AJ14+AQ14</f>
        <v>0</v>
      </c>
      <c r="AY14" s="2162"/>
      <c r="AZ14" s="2162"/>
      <c r="BA14" s="2162"/>
      <c r="BB14" s="2162"/>
      <c r="BC14" s="2162"/>
      <c r="BD14" s="2163"/>
    </row>
    <row r="15" spans="1:56" ht="12" customHeight="1">
      <c r="B15" s="3205" t="s">
        <v>134</v>
      </c>
      <c r="C15" s="3206"/>
      <c r="D15" s="3206"/>
      <c r="E15" s="3206"/>
      <c r="F15" s="3206"/>
      <c r="G15" s="3206"/>
      <c r="H15" s="3206"/>
      <c r="I15" s="3206"/>
      <c r="J15" s="3206"/>
      <c r="K15" s="3206"/>
      <c r="L15" s="3206"/>
      <c r="M15" s="3206"/>
      <c r="N15" s="3206"/>
      <c r="O15" s="3206"/>
      <c r="P15" s="3206"/>
      <c r="Q15" s="3206"/>
      <c r="R15" s="3206"/>
      <c r="S15" s="3206"/>
      <c r="T15" s="3154"/>
      <c r="U15" s="3155"/>
      <c r="V15" s="3156"/>
      <c r="W15" s="3148"/>
      <c r="X15" s="1282"/>
      <c r="Y15" s="1282"/>
      <c r="Z15" s="1282"/>
      <c r="AA15" s="1282"/>
      <c r="AB15" s="3149"/>
      <c r="AC15" s="3148"/>
      <c r="AD15" s="1282"/>
      <c r="AE15" s="1282"/>
      <c r="AF15" s="1282"/>
      <c r="AG15" s="1282"/>
      <c r="AH15" s="1282"/>
      <c r="AI15" s="3149"/>
      <c r="AJ15" s="2675"/>
      <c r="AK15" s="2112"/>
      <c r="AL15" s="2112"/>
      <c r="AM15" s="2112"/>
      <c r="AN15" s="2112"/>
      <c r="AO15" s="2112"/>
      <c r="AP15" s="2002"/>
      <c r="AQ15" s="2675"/>
      <c r="AR15" s="2112"/>
      <c r="AS15" s="2112"/>
      <c r="AT15" s="2112"/>
      <c r="AU15" s="2112"/>
      <c r="AV15" s="2112"/>
      <c r="AW15" s="2002"/>
      <c r="AX15" s="2675"/>
      <c r="AY15" s="2112"/>
      <c r="AZ15" s="2112"/>
      <c r="BA15" s="2112"/>
      <c r="BB15" s="2112"/>
      <c r="BC15" s="2112"/>
      <c r="BD15" s="2154"/>
    </row>
    <row r="16" spans="1:56" ht="12" customHeight="1">
      <c r="B16" s="3167" t="s">
        <v>135</v>
      </c>
      <c r="C16" s="3208"/>
      <c r="D16" s="3208"/>
      <c r="E16" s="3208"/>
      <c r="F16" s="3208"/>
      <c r="G16" s="3208"/>
      <c r="H16" s="3208"/>
      <c r="I16" s="3208"/>
      <c r="J16" s="3208"/>
      <c r="K16" s="3208"/>
      <c r="L16" s="3208"/>
      <c r="M16" s="3208"/>
      <c r="N16" s="3208"/>
      <c r="O16" s="3208"/>
      <c r="P16" s="3208"/>
      <c r="Q16" s="3208"/>
      <c r="R16" s="3208"/>
      <c r="S16" s="3208"/>
      <c r="T16" s="3128" t="s">
        <v>965</v>
      </c>
      <c r="U16" s="3129"/>
      <c r="V16" s="3130"/>
      <c r="W16" s="3148"/>
      <c r="X16" s="1282"/>
      <c r="Y16" s="1282"/>
      <c r="Z16" s="1282"/>
      <c r="AA16" s="1282"/>
      <c r="AB16" s="3149"/>
      <c r="AC16" s="3148"/>
      <c r="AD16" s="1282"/>
      <c r="AE16" s="1282"/>
      <c r="AF16" s="1282"/>
      <c r="AG16" s="1282"/>
      <c r="AH16" s="1282"/>
      <c r="AI16" s="3149"/>
      <c r="AJ16" s="2675"/>
      <c r="AK16" s="2112"/>
      <c r="AL16" s="2112"/>
      <c r="AM16" s="2112"/>
      <c r="AN16" s="2112"/>
      <c r="AO16" s="2112"/>
      <c r="AP16" s="2002"/>
      <c r="AQ16" s="2675"/>
      <c r="AR16" s="2112"/>
      <c r="AS16" s="2112"/>
      <c r="AT16" s="2112"/>
      <c r="AU16" s="2112"/>
      <c r="AV16" s="2112"/>
      <c r="AW16" s="2002"/>
      <c r="AX16" s="2627">
        <f>W16+AC16+AJ16+AQ16</f>
        <v>0</v>
      </c>
      <c r="AY16" s="2162"/>
      <c r="AZ16" s="2162"/>
      <c r="BA16" s="2162"/>
      <c r="BB16" s="2162"/>
      <c r="BC16" s="2162"/>
      <c r="BD16" s="2163"/>
    </row>
    <row r="17" spans="1:56" ht="12" customHeight="1">
      <c r="B17" s="3140" t="s">
        <v>136</v>
      </c>
      <c r="C17" s="3141"/>
      <c r="D17" s="3141"/>
      <c r="E17" s="3141"/>
      <c r="F17" s="3141"/>
      <c r="G17" s="3141"/>
      <c r="H17" s="3141"/>
      <c r="I17" s="3141"/>
      <c r="J17" s="3141"/>
      <c r="K17" s="3141"/>
      <c r="L17" s="3141"/>
      <c r="M17" s="3141"/>
      <c r="N17" s="3141"/>
      <c r="O17" s="3141"/>
      <c r="P17" s="3141"/>
      <c r="Q17" s="3141"/>
      <c r="R17" s="3141"/>
      <c r="S17" s="3141"/>
      <c r="T17" s="3128" t="s">
        <v>966</v>
      </c>
      <c r="U17" s="3129"/>
      <c r="V17" s="3130"/>
      <c r="W17" s="3148"/>
      <c r="X17" s="1282"/>
      <c r="Y17" s="1282"/>
      <c r="Z17" s="1282"/>
      <c r="AA17" s="1282"/>
      <c r="AB17" s="3149"/>
      <c r="AC17" s="3148"/>
      <c r="AD17" s="1282"/>
      <c r="AE17" s="1282"/>
      <c r="AF17" s="1282"/>
      <c r="AG17" s="1282"/>
      <c r="AH17" s="1282"/>
      <c r="AI17" s="3149"/>
      <c r="AJ17" s="2675"/>
      <c r="AK17" s="2112"/>
      <c r="AL17" s="2112"/>
      <c r="AM17" s="2112"/>
      <c r="AN17" s="2112"/>
      <c r="AO17" s="2112"/>
      <c r="AP17" s="2002"/>
      <c r="AQ17" s="2675"/>
      <c r="AR17" s="2112"/>
      <c r="AS17" s="2112"/>
      <c r="AT17" s="2112"/>
      <c r="AU17" s="2112"/>
      <c r="AV17" s="2112"/>
      <c r="AW17" s="2002"/>
      <c r="AX17" s="2627">
        <f t="shared" ref="AX17:AX18" si="0">W17+AC17+AJ17+AQ17</f>
        <v>0</v>
      </c>
      <c r="AY17" s="2162"/>
      <c r="AZ17" s="2162"/>
      <c r="BA17" s="2162"/>
      <c r="BB17" s="2162"/>
      <c r="BC17" s="2162"/>
      <c r="BD17" s="2163"/>
    </row>
    <row r="18" spans="1:56" ht="23.25" customHeight="1">
      <c r="B18" s="3142" t="s">
        <v>119</v>
      </c>
      <c r="C18" s="3143"/>
      <c r="D18" s="3143"/>
      <c r="E18" s="3143"/>
      <c r="F18" s="3143"/>
      <c r="G18" s="3143"/>
      <c r="H18" s="3143"/>
      <c r="I18" s="3143"/>
      <c r="J18" s="3143"/>
      <c r="K18" s="3143"/>
      <c r="L18" s="3143"/>
      <c r="M18" s="3143"/>
      <c r="N18" s="3143"/>
      <c r="O18" s="3143"/>
      <c r="P18" s="3143"/>
      <c r="Q18" s="3143"/>
      <c r="R18" s="3143"/>
      <c r="S18" s="3143"/>
      <c r="T18" s="3128" t="s">
        <v>967</v>
      </c>
      <c r="U18" s="3129"/>
      <c r="V18" s="3130"/>
      <c r="W18" s="3148"/>
      <c r="X18" s="1282"/>
      <c r="Y18" s="1282"/>
      <c r="Z18" s="1282"/>
      <c r="AA18" s="1282"/>
      <c r="AB18" s="3149"/>
      <c r="AC18" s="3148"/>
      <c r="AD18" s="1282"/>
      <c r="AE18" s="1282"/>
      <c r="AF18" s="1282"/>
      <c r="AG18" s="1282"/>
      <c r="AH18" s="1282"/>
      <c r="AI18" s="3149"/>
      <c r="AJ18" s="2675"/>
      <c r="AK18" s="2112"/>
      <c r="AL18" s="2112"/>
      <c r="AM18" s="2112"/>
      <c r="AN18" s="2112"/>
      <c r="AO18" s="2112"/>
      <c r="AP18" s="2002"/>
      <c r="AQ18" s="2675"/>
      <c r="AR18" s="2112"/>
      <c r="AS18" s="2112"/>
      <c r="AT18" s="2112"/>
      <c r="AU18" s="2112"/>
      <c r="AV18" s="2112"/>
      <c r="AW18" s="2002"/>
      <c r="AX18" s="2627">
        <f t="shared" si="0"/>
        <v>0</v>
      </c>
      <c r="AY18" s="2162"/>
      <c r="AZ18" s="2162"/>
      <c r="BA18" s="2162"/>
      <c r="BB18" s="2162"/>
      <c r="BC18" s="2162"/>
      <c r="BD18" s="2163"/>
    </row>
    <row r="19" spans="1:56" ht="23.25" customHeight="1">
      <c r="B19" s="3126" t="s">
        <v>120</v>
      </c>
      <c r="C19" s="3127"/>
      <c r="D19" s="3127"/>
      <c r="E19" s="3127"/>
      <c r="F19" s="3127"/>
      <c r="G19" s="3127"/>
      <c r="H19" s="3127"/>
      <c r="I19" s="3127"/>
      <c r="J19" s="3127"/>
      <c r="K19" s="3127"/>
      <c r="L19" s="3127"/>
      <c r="M19" s="3127"/>
      <c r="N19" s="3127"/>
      <c r="O19" s="3127"/>
      <c r="P19" s="3127"/>
      <c r="Q19" s="3127"/>
      <c r="R19" s="3127"/>
      <c r="S19" s="3127"/>
      <c r="T19" s="3128" t="s">
        <v>968</v>
      </c>
      <c r="U19" s="3129"/>
      <c r="V19" s="3130"/>
      <c r="W19" s="3148"/>
      <c r="X19" s="1282"/>
      <c r="Y19" s="1282"/>
      <c r="Z19" s="1282"/>
      <c r="AA19" s="1282"/>
      <c r="AB19" s="3149"/>
      <c r="AC19" s="3148"/>
      <c r="AD19" s="1282"/>
      <c r="AE19" s="1282"/>
      <c r="AF19" s="1282"/>
      <c r="AG19" s="1282"/>
      <c r="AH19" s="1282"/>
      <c r="AI19" s="3149"/>
      <c r="AJ19" s="2675"/>
      <c r="AK19" s="2112"/>
      <c r="AL19" s="2112"/>
      <c r="AM19" s="2112"/>
      <c r="AN19" s="2112"/>
      <c r="AO19" s="2112"/>
      <c r="AP19" s="2002"/>
      <c r="AQ19" s="2675"/>
      <c r="AR19" s="2112"/>
      <c r="AS19" s="2112"/>
      <c r="AT19" s="2112"/>
      <c r="AU19" s="2112"/>
      <c r="AV19" s="2112"/>
      <c r="AW19" s="2002"/>
      <c r="AX19" s="2627">
        <f>W19+AC19+AJ19+AQ19</f>
        <v>0</v>
      </c>
      <c r="AY19" s="2162"/>
      <c r="AZ19" s="2162"/>
      <c r="BA19" s="2162"/>
      <c r="BB19" s="2162"/>
      <c r="BC19" s="2162"/>
      <c r="BD19" s="2163"/>
    </row>
    <row r="20" spans="1:56" ht="12" customHeight="1">
      <c r="B20" s="3205" t="s">
        <v>137</v>
      </c>
      <c r="C20" s="3206"/>
      <c r="D20" s="3206"/>
      <c r="E20" s="3206"/>
      <c r="F20" s="3206"/>
      <c r="G20" s="3206"/>
      <c r="H20" s="3206"/>
      <c r="I20" s="3206"/>
      <c r="J20" s="3206"/>
      <c r="K20" s="3206"/>
      <c r="L20" s="3206"/>
      <c r="M20" s="3206"/>
      <c r="N20" s="3206"/>
      <c r="O20" s="3206"/>
      <c r="P20" s="3206"/>
      <c r="Q20" s="3206"/>
      <c r="R20" s="3206"/>
      <c r="S20" s="3206"/>
      <c r="T20" s="3128"/>
      <c r="U20" s="3129"/>
      <c r="V20" s="3130"/>
      <c r="W20" s="3168"/>
      <c r="X20" s="3169"/>
      <c r="Y20" s="3169"/>
      <c r="Z20" s="3169"/>
      <c r="AA20" s="3169"/>
      <c r="AB20" s="3169"/>
      <c r="AC20" s="3148"/>
      <c r="AD20" s="1282"/>
      <c r="AE20" s="1282"/>
      <c r="AF20" s="1282"/>
      <c r="AG20" s="1282"/>
      <c r="AH20" s="1282"/>
      <c r="AI20" s="3149"/>
      <c r="AJ20" s="2675"/>
      <c r="AK20" s="2112"/>
      <c r="AL20" s="2112"/>
      <c r="AM20" s="2112"/>
      <c r="AN20" s="2112"/>
      <c r="AO20" s="2112"/>
      <c r="AP20" s="2002"/>
      <c r="AQ20" s="2675"/>
      <c r="AR20" s="2112"/>
      <c r="AS20" s="2112"/>
      <c r="AT20" s="2112"/>
      <c r="AU20" s="2112"/>
      <c r="AV20" s="2112"/>
      <c r="AW20" s="2002"/>
      <c r="AX20" s="2675"/>
      <c r="AY20" s="2112"/>
      <c r="AZ20" s="2112"/>
      <c r="BA20" s="2112"/>
      <c r="BB20" s="2112"/>
      <c r="BC20" s="2112"/>
      <c r="BD20" s="2154"/>
    </row>
    <row r="21" spans="1:56" ht="24.75" customHeight="1">
      <c r="B21" s="3136" t="s">
        <v>961</v>
      </c>
      <c r="C21" s="3137"/>
      <c r="D21" s="3137"/>
      <c r="E21" s="3137"/>
      <c r="F21" s="3137"/>
      <c r="G21" s="3137"/>
      <c r="H21" s="3137"/>
      <c r="I21" s="3137"/>
      <c r="J21" s="3137"/>
      <c r="K21" s="3137"/>
      <c r="L21" s="3137"/>
      <c r="M21" s="3137"/>
      <c r="N21" s="3137"/>
      <c r="O21" s="3137"/>
      <c r="P21" s="3137"/>
      <c r="Q21" s="3137"/>
      <c r="R21" s="3137"/>
      <c r="S21" s="3137"/>
      <c r="T21" s="3128" t="s">
        <v>969</v>
      </c>
      <c r="U21" s="3129"/>
      <c r="V21" s="3130"/>
      <c r="W21" s="3148"/>
      <c r="X21" s="1282"/>
      <c r="Y21" s="1282"/>
      <c r="Z21" s="1282"/>
      <c r="AA21" s="1282"/>
      <c r="AB21" s="3149"/>
      <c r="AC21" s="3148"/>
      <c r="AD21" s="1282"/>
      <c r="AE21" s="1282"/>
      <c r="AF21" s="1282"/>
      <c r="AG21" s="1282"/>
      <c r="AH21" s="1282"/>
      <c r="AI21" s="3149"/>
      <c r="AJ21" s="2675"/>
      <c r="AK21" s="2112"/>
      <c r="AL21" s="2112"/>
      <c r="AM21" s="2112"/>
      <c r="AN21" s="2112"/>
      <c r="AO21" s="2112"/>
      <c r="AP21" s="2002"/>
      <c r="AQ21" s="2675"/>
      <c r="AR21" s="2112"/>
      <c r="AS21" s="2112"/>
      <c r="AT21" s="2112"/>
      <c r="AU21" s="2112"/>
      <c r="AV21" s="2112"/>
      <c r="AW21" s="2002"/>
      <c r="AX21" s="2627">
        <f t="shared" ref="AX21" si="1">W21+AC21+AJ21+AQ21</f>
        <v>0</v>
      </c>
      <c r="AY21" s="2162"/>
      <c r="AZ21" s="2162"/>
      <c r="BA21" s="2162"/>
      <c r="BB21" s="2162"/>
      <c r="BC21" s="2162"/>
      <c r="BD21" s="2163"/>
    </row>
    <row r="22" spans="1:56" ht="12" customHeight="1">
      <c r="B22" s="3167" t="s">
        <v>23</v>
      </c>
      <c r="C22" s="1103"/>
      <c r="D22" s="1103"/>
      <c r="E22" s="1103"/>
      <c r="F22" s="1103"/>
      <c r="G22" s="1103"/>
      <c r="H22" s="1103"/>
      <c r="I22" s="1103"/>
      <c r="J22" s="1103"/>
      <c r="K22" s="1103"/>
      <c r="L22" s="1103"/>
      <c r="M22" s="1103"/>
      <c r="N22" s="1103"/>
      <c r="O22" s="1103"/>
      <c r="P22" s="1103"/>
      <c r="Q22" s="1103"/>
      <c r="R22" s="1103"/>
      <c r="S22" s="1103"/>
      <c r="T22" s="3128" t="s">
        <v>970</v>
      </c>
      <c r="U22" s="3129"/>
      <c r="V22" s="3130"/>
      <c r="W22" s="3148">
        <v>-20923</v>
      </c>
      <c r="X22" s="1282"/>
      <c r="Y22" s="1282"/>
      <c r="Z22" s="1282"/>
      <c r="AA22" s="1282"/>
      <c r="AB22" s="3149"/>
      <c r="AC22" s="3148"/>
      <c r="AD22" s="1282"/>
      <c r="AE22" s="1282"/>
      <c r="AF22" s="1282"/>
      <c r="AG22" s="1282"/>
      <c r="AH22" s="1282"/>
      <c r="AI22" s="3149"/>
      <c r="AJ22" s="2675">
        <v>-63724</v>
      </c>
      <c r="AK22" s="2112"/>
      <c r="AL22" s="2112"/>
      <c r="AM22" s="2112"/>
      <c r="AN22" s="2112"/>
      <c r="AO22" s="2112"/>
      <c r="AP22" s="2002"/>
      <c r="AQ22" s="2675"/>
      <c r="AR22" s="2112"/>
      <c r="AS22" s="2112"/>
      <c r="AT22" s="2112"/>
      <c r="AU22" s="2112"/>
      <c r="AV22" s="2112"/>
      <c r="AW22" s="2002"/>
      <c r="AX22" s="2627">
        <f t="shared" ref="AX22" si="2">W22+AC22+AJ22+AQ22</f>
        <v>-84647</v>
      </c>
      <c r="AY22" s="2162"/>
      <c r="AZ22" s="2162"/>
      <c r="BA22" s="2162"/>
      <c r="BB22" s="2162"/>
      <c r="BC22" s="2162"/>
      <c r="BD22" s="2163"/>
    </row>
    <row r="23" spans="1:56" ht="12.75" customHeight="1">
      <c r="B23" s="3171" t="s">
        <v>139</v>
      </c>
      <c r="C23" s="3172"/>
      <c r="D23" s="3172"/>
      <c r="E23" s="3172"/>
      <c r="F23" s="3172"/>
      <c r="G23" s="3172"/>
      <c r="H23" s="3172"/>
      <c r="I23" s="3172"/>
      <c r="J23" s="3172"/>
      <c r="K23" s="3172"/>
      <c r="L23" s="3172"/>
      <c r="M23" s="3172"/>
      <c r="N23" s="3172"/>
      <c r="O23" s="3172"/>
      <c r="P23" s="3172"/>
      <c r="Q23" s="3172"/>
      <c r="R23" s="3172"/>
      <c r="S23" s="3173"/>
      <c r="T23" s="3151" t="s">
        <v>456</v>
      </c>
      <c r="U23" s="3152"/>
      <c r="V23" s="3153"/>
      <c r="W23" s="3157">
        <f>SUM(W27,W30)</f>
        <v>0</v>
      </c>
      <c r="X23" s="1211"/>
      <c r="Y23" s="1211"/>
      <c r="Z23" s="1211"/>
      <c r="AA23" s="1211"/>
      <c r="AB23" s="3158"/>
      <c r="AC23" s="3157">
        <f>SUM(AC27,AC30)</f>
        <v>0</v>
      </c>
      <c r="AD23" s="1211"/>
      <c r="AE23" s="1211"/>
      <c r="AF23" s="1211"/>
      <c r="AG23" s="1211"/>
      <c r="AH23" s="1211"/>
      <c r="AI23" s="3158"/>
      <c r="AJ23" s="3157">
        <f>SUM(AJ27,AJ30)</f>
        <v>0</v>
      </c>
      <c r="AK23" s="1211"/>
      <c r="AL23" s="1211"/>
      <c r="AM23" s="1211"/>
      <c r="AN23" s="1211"/>
      <c r="AO23" s="1211"/>
      <c r="AP23" s="3158"/>
      <c r="AQ23" s="3157">
        <f>SUM(AQ27,AQ30)</f>
        <v>0</v>
      </c>
      <c r="AR23" s="1211"/>
      <c r="AS23" s="1211"/>
      <c r="AT23" s="1211"/>
      <c r="AU23" s="1211"/>
      <c r="AV23" s="1211"/>
      <c r="AW23" s="3158"/>
      <c r="AX23" s="3157">
        <f>W23+AC23+AJ23+AQ23</f>
        <v>0</v>
      </c>
      <c r="AY23" s="1211"/>
      <c r="AZ23" s="1211"/>
      <c r="BA23" s="1211"/>
      <c r="BB23" s="1211"/>
      <c r="BC23" s="1211"/>
      <c r="BD23" s="1213"/>
    </row>
    <row r="24" spans="1:56" s="722" customFormat="1" ht="15" customHeight="1">
      <c r="A24" s="651"/>
      <c r="B24" s="3171" t="s">
        <v>140</v>
      </c>
      <c r="C24" s="3172"/>
      <c r="D24" s="3172"/>
      <c r="E24" s="3172"/>
      <c r="F24" s="3172"/>
      <c r="G24" s="3172"/>
      <c r="H24" s="3172"/>
      <c r="I24" s="3172"/>
      <c r="J24" s="3172"/>
      <c r="K24" s="3172"/>
      <c r="L24" s="3172"/>
      <c r="M24" s="3172"/>
      <c r="N24" s="3172"/>
      <c r="O24" s="3172"/>
      <c r="P24" s="3172"/>
      <c r="Q24" s="3172"/>
      <c r="R24" s="3172"/>
      <c r="S24" s="3173"/>
      <c r="T24" s="3131"/>
      <c r="U24" s="3132"/>
      <c r="V24" s="3133"/>
      <c r="W24" s="1337"/>
      <c r="X24" s="1187"/>
      <c r="Y24" s="1187"/>
      <c r="Z24" s="1187"/>
      <c r="AA24" s="1187"/>
      <c r="AB24" s="3159"/>
      <c r="AC24" s="1337"/>
      <c r="AD24" s="1187"/>
      <c r="AE24" s="1187"/>
      <c r="AF24" s="1187"/>
      <c r="AG24" s="1187"/>
      <c r="AH24" s="1187"/>
      <c r="AI24" s="3159"/>
      <c r="AJ24" s="1337"/>
      <c r="AK24" s="1187"/>
      <c r="AL24" s="1187"/>
      <c r="AM24" s="1187"/>
      <c r="AN24" s="1187"/>
      <c r="AO24" s="1187"/>
      <c r="AP24" s="3159"/>
      <c r="AQ24" s="1337"/>
      <c r="AR24" s="1187"/>
      <c r="AS24" s="1187"/>
      <c r="AT24" s="1187"/>
      <c r="AU24" s="1187"/>
      <c r="AV24" s="1187"/>
      <c r="AW24" s="3159"/>
      <c r="AX24" s="1337"/>
      <c r="AY24" s="1187"/>
      <c r="AZ24" s="1187"/>
      <c r="BA24" s="1187"/>
      <c r="BB24" s="1187"/>
      <c r="BC24" s="1187"/>
      <c r="BD24" s="1323"/>
    </row>
    <row r="25" spans="1:56" s="722" customFormat="1" ht="15" customHeight="1">
      <c r="A25" s="651"/>
      <c r="B25" s="3160" t="s">
        <v>141</v>
      </c>
      <c r="C25" s="3161"/>
      <c r="D25" s="3161"/>
      <c r="E25" s="3161"/>
      <c r="F25" s="3161"/>
      <c r="G25" s="3161"/>
      <c r="H25" s="3161"/>
      <c r="I25" s="3161"/>
      <c r="J25" s="3161"/>
      <c r="K25" s="3161"/>
      <c r="L25" s="3161"/>
      <c r="M25" s="3161"/>
      <c r="N25" s="3161"/>
      <c r="O25" s="3161"/>
      <c r="P25" s="3161"/>
      <c r="Q25" s="3161"/>
      <c r="R25" s="3161"/>
      <c r="S25" s="3161"/>
      <c r="T25" s="3154"/>
      <c r="U25" s="3155"/>
      <c r="V25" s="3156"/>
      <c r="W25" s="1338"/>
      <c r="X25" s="1298"/>
      <c r="Y25" s="1298"/>
      <c r="Z25" s="1298"/>
      <c r="AA25" s="1298"/>
      <c r="AB25" s="1368"/>
      <c r="AC25" s="1338"/>
      <c r="AD25" s="1298"/>
      <c r="AE25" s="1298"/>
      <c r="AF25" s="1298"/>
      <c r="AG25" s="1298"/>
      <c r="AH25" s="1298"/>
      <c r="AI25" s="1368"/>
      <c r="AJ25" s="1338"/>
      <c r="AK25" s="1298"/>
      <c r="AL25" s="1298"/>
      <c r="AM25" s="1298"/>
      <c r="AN25" s="1298"/>
      <c r="AO25" s="1298"/>
      <c r="AP25" s="1368"/>
      <c r="AQ25" s="1338"/>
      <c r="AR25" s="1298"/>
      <c r="AS25" s="1298"/>
      <c r="AT25" s="1298"/>
      <c r="AU25" s="1298"/>
      <c r="AV25" s="1298"/>
      <c r="AW25" s="1368"/>
      <c r="AX25" s="1338"/>
      <c r="AY25" s="1298"/>
      <c r="AZ25" s="1298"/>
      <c r="BA25" s="1298"/>
      <c r="BB25" s="1298"/>
      <c r="BC25" s="1298"/>
      <c r="BD25" s="1322"/>
    </row>
    <row r="26" spans="1:56" s="722" customFormat="1" ht="15" customHeight="1">
      <c r="A26" s="651"/>
      <c r="B26" s="3205" t="s">
        <v>137</v>
      </c>
      <c r="C26" s="3207"/>
      <c r="D26" s="3207"/>
      <c r="E26" s="3207"/>
      <c r="F26" s="3207"/>
      <c r="G26" s="3207"/>
      <c r="H26" s="3207"/>
      <c r="I26" s="3207"/>
      <c r="J26" s="3207"/>
      <c r="K26" s="3207"/>
      <c r="L26" s="3207"/>
      <c r="M26" s="3207"/>
      <c r="N26" s="3207"/>
      <c r="O26" s="3207"/>
      <c r="P26" s="3207"/>
      <c r="Q26" s="3207"/>
      <c r="R26" s="3207"/>
      <c r="S26" s="3207"/>
      <c r="T26" s="3154"/>
      <c r="U26" s="3155"/>
      <c r="V26" s="3156"/>
      <c r="W26" s="3168"/>
      <c r="X26" s="3169"/>
      <c r="Y26" s="3169"/>
      <c r="Z26" s="3169"/>
      <c r="AA26" s="3169"/>
      <c r="AB26" s="3174"/>
      <c r="AC26" s="3168"/>
      <c r="AD26" s="3169"/>
      <c r="AE26" s="3169"/>
      <c r="AF26" s="3169"/>
      <c r="AG26" s="3169"/>
      <c r="AH26" s="3169"/>
      <c r="AI26" s="3174"/>
      <c r="AJ26" s="3106"/>
      <c r="AK26" s="1990"/>
      <c r="AL26" s="1990"/>
      <c r="AM26" s="1990"/>
      <c r="AN26" s="1990"/>
      <c r="AO26" s="1990"/>
      <c r="AP26" s="3107"/>
      <c r="AQ26" s="3106"/>
      <c r="AR26" s="1990"/>
      <c r="AS26" s="1990"/>
      <c r="AT26" s="1990"/>
      <c r="AU26" s="1990"/>
      <c r="AV26" s="1990"/>
      <c r="AW26" s="3107"/>
      <c r="AX26" s="3168"/>
      <c r="AY26" s="3169"/>
      <c r="AZ26" s="3169"/>
      <c r="BA26" s="3169"/>
      <c r="BB26" s="3169"/>
      <c r="BC26" s="3169"/>
      <c r="BD26" s="3170"/>
    </row>
    <row r="27" spans="1:56" ht="30" customHeight="1">
      <c r="B27" s="3126" t="s">
        <v>120</v>
      </c>
      <c r="C27" s="3127"/>
      <c r="D27" s="3127"/>
      <c r="E27" s="3127"/>
      <c r="F27" s="3127"/>
      <c r="G27" s="3127"/>
      <c r="H27" s="3127"/>
      <c r="I27" s="3127"/>
      <c r="J27" s="3127"/>
      <c r="K27" s="3127"/>
      <c r="L27" s="3127"/>
      <c r="M27" s="3127"/>
      <c r="N27" s="3127"/>
      <c r="O27" s="3127"/>
      <c r="P27" s="3127"/>
      <c r="Q27" s="3127"/>
      <c r="R27" s="3127"/>
      <c r="S27" s="3127"/>
      <c r="T27" s="3162">
        <v>7121</v>
      </c>
      <c r="U27" s="3163"/>
      <c r="V27" s="3164"/>
      <c r="W27" s="3165"/>
      <c r="X27" s="1300"/>
      <c r="Y27" s="1300"/>
      <c r="Z27" s="1300"/>
      <c r="AA27" s="1300"/>
      <c r="AB27" s="3166"/>
      <c r="AC27" s="3165"/>
      <c r="AD27" s="1300"/>
      <c r="AE27" s="1300"/>
      <c r="AF27" s="1300"/>
      <c r="AG27" s="1300"/>
      <c r="AH27" s="1300"/>
      <c r="AI27" s="3166"/>
      <c r="AJ27" s="3104"/>
      <c r="AK27" s="1493"/>
      <c r="AL27" s="1493"/>
      <c r="AM27" s="1493"/>
      <c r="AN27" s="1493"/>
      <c r="AO27" s="1493"/>
      <c r="AP27" s="3105"/>
      <c r="AQ27" s="3104"/>
      <c r="AR27" s="1493"/>
      <c r="AS27" s="1493"/>
      <c r="AT27" s="1493"/>
      <c r="AU27" s="1493"/>
      <c r="AV27" s="1493"/>
      <c r="AW27" s="3105"/>
      <c r="AX27" s="2629">
        <f>W27+AC27+AJ27+AQ27</f>
        <v>0</v>
      </c>
      <c r="AY27" s="2084"/>
      <c r="AZ27" s="2084"/>
      <c r="BA27" s="2084"/>
      <c r="BB27" s="2084"/>
      <c r="BC27" s="2084"/>
      <c r="BD27" s="2097"/>
    </row>
    <row r="28" spans="1:56" s="722" customFormat="1" ht="12.75">
      <c r="A28" s="651"/>
      <c r="B28" s="3138" t="s">
        <v>137</v>
      </c>
      <c r="C28" s="3139"/>
      <c r="D28" s="3139"/>
      <c r="E28" s="3139"/>
      <c r="F28" s="3139"/>
      <c r="G28" s="3139"/>
      <c r="H28" s="3139"/>
      <c r="I28" s="3139"/>
      <c r="J28" s="3139"/>
      <c r="K28" s="3139"/>
      <c r="L28" s="3139"/>
      <c r="M28" s="3139"/>
      <c r="N28" s="3139"/>
      <c r="O28" s="3139"/>
      <c r="P28" s="3139"/>
      <c r="Q28" s="3139"/>
      <c r="R28" s="3139"/>
      <c r="S28" s="3139"/>
      <c r="T28" s="3162"/>
      <c r="U28" s="3163"/>
      <c r="V28" s="3164"/>
      <c r="W28" s="3165"/>
      <c r="X28" s="1300"/>
      <c r="Y28" s="1300"/>
      <c r="Z28" s="1300"/>
      <c r="AA28" s="1300"/>
      <c r="AB28" s="3166"/>
      <c r="AC28" s="3165"/>
      <c r="AD28" s="1300"/>
      <c r="AE28" s="1300"/>
      <c r="AF28" s="1300"/>
      <c r="AG28" s="1300"/>
      <c r="AH28" s="1300"/>
      <c r="AI28" s="3166"/>
      <c r="AJ28" s="3104"/>
      <c r="AK28" s="1493"/>
      <c r="AL28" s="1493"/>
      <c r="AM28" s="1493"/>
      <c r="AN28" s="1493"/>
      <c r="AO28" s="1493"/>
      <c r="AP28" s="3105"/>
      <c r="AQ28" s="3104"/>
      <c r="AR28" s="1493"/>
      <c r="AS28" s="1493"/>
      <c r="AT28" s="1493"/>
      <c r="AU28" s="1493"/>
      <c r="AV28" s="1493"/>
      <c r="AW28" s="3105"/>
      <c r="AX28" s="3104"/>
      <c r="AY28" s="1493"/>
      <c r="AZ28" s="1493"/>
      <c r="BA28" s="1493"/>
      <c r="BB28" s="1493"/>
      <c r="BC28" s="1493"/>
      <c r="BD28" s="1494"/>
    </row>
    <row r="29" spans="1:56" ht="24" customHeight="1">
      <c r="B29" s="3136" t="s">
        <v>962</v>
      </c>
      <c r="C29" s="3137"/>
      <c r="D29" s="3137"/>
      <c r="E29" s="3137"/>
      <c r="F29" s="3137"/>
      <c r="G29" s="3137"/>
      <c r="H29" s="3137"/>
      <c r="I29" s="3137"/>
      <c r="J29" s="3137"/>
      <c r="K29" s="3137"/>
      <c r="L29" s="3137"/>
      <c r="M29" s="3137"/>
      <c r="N29" s="3137"/>
      <c r="O29" s="3137"/>
      <c r="P29" s="3137"/>
      <c r="Q29" s="3137"/>
      <c r="R29" s="3137"/>
      <c r="S29" s="3137"/>
      <c r="T29" s="3162">
        <v>71211</v>
      </c>
      <c r="U29" s="3163"/>
      <c r="V29" s="3164"/>
      <c r="W29" s="3165"/>
      <c r="X29" s="1300"/>
      <c r="Y29" s="1300"/>
      <c r="Z29" s="1300"/>
      <c r="AA29" s="1300"/>
      <c r="AB29" s="3166"/>
      <c r="AC29" s="3165"/>
      <c r="AD29" s="1300"/>
      <c r="AE29" s="1300"/>
      <c r="AF29" s="1300"/>
      <c r="AG29" s="1300"/>
      <c r="AH29" s="1300"/>
      <c r="AI29" s="3166"/>
      <c r="AJ29" s="3104"/>
      <c r="AK29" s="1493"/>
      <c r="AL29" s="1493"/>
      <c r="AM29" s="1493"/>
      <c r="AN29" s="1493"/>
      <c r="AO29" s="1493"/>
      <c r="AP29" s="3105"/>
      <c r="AQ29" s="3104"/>
      <c r="AR29" s="1493"/>
      <c r="AS29" s="1493"/>
      <c r="AT29" s="1493"/>
      <c r="AU29" s="1493"/>
      <c r="AV29" s="1493"/>
      <c r="AW29" s="3105"/>
      <c r="AX29" s="2629">
        <f>W29+AC29+AJ29+AQ29</f>
        <v>0</v>
      </c>
      <c r="AY29" s="2084"/>
      <c r="AZ29" s="2084"/>
      <c r="BA29" s="2084"/>
      <c r="BB29" s="2084"/>
      <c r="BC29" s="2084"/>
      <c r="BD29" s="2097"/>
    </row>
    <row r="30" spans="1:56" ht="12" customHeight="1">
      <c r="B30" s="3167" t="s">
        <v>963</v>
      </c>
      <c r="C30" s="1103"/>
      <c r="D30" s="1103"/>
      <c r="E30" s="1103"/>
      <c r="F30" s="1103"/>
      <c r="G30" s="1103"/>
      <c r="H30" s="1103"/>
      <c r="I30" s="1103"/>
      <c r="J30" s="1103"/>
      <c r="K30" s="1103"/>
      <c r="L30" s="1103"/>
      <c r="M30" s="1103"/>
      <c r="N30" s="1103"/>
      <c r="O30" s="1103"/>
      <c r="P30" s="1103"/>
      <c r="Q30" s="1103"/>
      <c r="R30" s="1103"/>
      <c r="S30" s="1103"/>
      <c r="T30" s="3145">
        <v>7122</v>
      </c>
      <c r="U30" s="3146"/>
      <c r="V30" s="3147"/>
      <c r="W30" s="3148"/>
      <c r="X30" s="1282"/>
      <c r="Y30" s="1282"/>
      <c r="Z30" s="1282"/>
      <c r="AA30" s="1282"/>
      <c r="AB30" s="3149"/>
      <c r="AC30" s="3148"/>
      <c r="AD30" s="1282"/>
      <c r="AE30" s="1282"/>
      <c r="AF30" s="1282"/>
      <c r="AG30" s="1282"/>
      <c r="AH30" s="1282"/>
      <c r="AI30" s="3149"/>
      <c r="AJ30" s="2675"/>
      <c r="AK30" s="2112"/>
      <c r="AL30" s="2112"/>
      <c r="AM30" s="2112"/>
      <c r="AN30" s="2112"/>
      <c r="AO30" s="2112"/>
      <c r="AP30" s="2002"/>
      <c r="AQ30" s="2675"/>
      <c r="AR30" s="2112"/>
      <c r="AS30" s="2112"/>
      <c r="AT30" s="2112"/>
      <c r="AU30" s="2112"/>
      <c r="AV30" s="2112"/>
      <c r="AW30" s="2002"/>
      <c r="AX30" s="2629">
        <f>W30+AC30+AJ30+AQ30</f>
        <v>0</v>
      </c>
      <c r="AY30" s="2084"/>
      <c r="AZ30" s="2084"/>
      <c r="BA30" s="2084"/>
      <c r="BB30" s="2084"/>
      <c r="BC30" s="2084"/>
      <c r="BD30" s="2097"/>
    </row>
    <row r="31" spans="1:56" s="722" customFormat="1" ht="15" customHeight="1">
      <c r="A31" s="651"/>
      <c r="B31" s="3126" t="s">
        <v>143</v>
      </c>
      <c r="C31" s="3150"/>
      <c r="D31" s="3150"/>
      <c r="E31" s="3150"/>
      <c r="F31" s="3150"/>
      <c r="G31" s="3150"/>
      <c r="H31" s="3150"/>
      <c r="I31" s="3150"/>
      <c r="J31" s="3150"/>
      <c r="K31" s="3150"/>
      <c r="L31" s="3150"/>
      <c r="M31" s="3150"/>
      <c r="N31" s="3150"/>
      <c r="O31" s="3150"/>
      <c r="P31" s="3150"/>
      <c r="Q31" s="3150"/>
      <c r="R31" s="3150"/>
      <c r="S31" s="3150"/>
      <c r="T31" s="3151" t="s">
        <v>457</v>
      </c>
      <c r="U31" s="3152"/>
      <c r="V31" s="3153"/>
      <c r="W31" s="3157">
        <f>W35+W39+W40+W43+W44+W45</f>
        <v>0</v>
      </c>
      <c r="X31" s="1211"/>
      <c r="Y31" s="1211"/>
      <c r="Z31" s="1211"/>
      <c r="AA31" s="1211"/>
      <c r="AB31" s="3158"/>
      <c r="AC31" s="3157">
        <f>SUM(AC35,AC39,AC40,AC43,AC44,AC45)</f>
        <v>0</v>
      </c>
      <c r="AD31" s="1211"/>
      <c r="AE31" s="1211"/>
      <c r="AF31" s="1211"/>
      <c r="AG31" s="1211"/>
      <c r="AH31" s="1211"/>
      <c r="AI31" s="3158"/>
      <c r="AJ31" s="3157">
        <f>SUM(AJ35,AJ39,AJ40,AJ43,AJ44,AJ45)</f>
        <v>0</v>
      </c>
      <c r="AK31" s="1211"/>
      <c r="AL31" s="1211"/>
      <c r="AM31" s="1211"/>
      <c r="AN31" s="1211"/>
      <c r="AO31" s="1211"/>
      <c r="AP31" s="3158"/>
      <c r="AQ31" s="3157">
        <f>SUM(AQ35,AQ39,AQ40,AQ43,AQ44,AQ45)</f>
        <v>0</v>
      </c>
      <c r="AR31" s="1211"/>
      <c r="AS31" s="1211"/>
      <c r="AT31" s="1211"/>
      <c r="AU31" s="1211"/>
      <c r="AV31" s="1211"/>
      <c r="AW31" s="3158"/>
      <c r="AX31" s="3157">
        <f>W31+AC31+AJ31+AQ31</f>
        <v>0</v>
      </c>
      <c r="AY31" s="1211"/>
      <c r="AZ31" s="1211"/>
      <c r="BA31" s="1211"/>
      <c r="BB31" s="1211"/>
      <c r="BC31" s="1211"/>
      <c r="BD31" s="1213"/>
    </row>
    <row r="32" spans="1:56" s="722" customFormat="1" ht="15" customHeight="1">
      <c r="A32" s="651"/>
      <c r="B32" s="3140" t="s">
        <v>144</v>
      </c>
      <c r="C32" s="3141"/>
      <c r="D32" s="3141"/>
      <c r="E32" s="3141"/>
      <c r="F32" s="3141"/>
      <c r="G32" s="3141"/>
      <c r="H32" s="3141"/>
      <c r="I32" s="3141"/>
      <c r="J32" s="3141"/>
      <c r="K32" s="3141"/>
      <c r="L32" s="3141"/>
      <c r="M32" s="3141"/>
      <c r="N32" s="3141"/>
      <c r="O32" s="3141"/>
      <c r="P32" s="3141"/>
      <c r="Q32" s="3141"/>
      <c r="R32" s="3141"/>
      <c r="S32" s="3141"/>
      <c r="T32" s="3131"/>
      <c r="U32" s="3132"/>
      <c r="V32" s="3133"/>
      <c r="W32" s="1337"/>
      <c r="X32" s="1187"/>
      <c r="Y32" s="1187"/>
      <c r="Z32" s="1187"/>
      <c r="AA32" s="1187"/>
      <c r="AB32" s="3159"/>
      <c r="AC32" s="1337"/>
      <c r="AD32" s="1187"/>
      <c r="AE32" s="1187"/>
      <c r="AF32" s="1187"/>
      <c r="AG32" s="1187"/>
      <c r="AH32" s="1187"/>
      <c r="AI32" s="3159"/>
      <c r="AJ32" s="1337"/>
      <c r="AK32" s="1187"/>
      <c r="AL32" s="1187"/>
      <c r="AM32" s="1187"/>
      <c r="AN32" s="1187"/>
      <c r="AO32" s="1187"/>
      <c r="AP32" s="3159"/>
      <c r="AQ32" s="1337"/>
      <c r="AR32" s="1187"/>
      <c r="AS32" s="1187"/>
      <c r="AT32" s="1187"/>
      <c r="AU32" s="1187"/>
      <c r="AV32" s="1187"/>
      <c r="AW32" s="3159"/>
      <c r="AX32" s="1337"/>
      <c r="AY32" s="1187"/>
      <c r="AZ32" s="1187"/>
      <c r="BA32" s="1187"/>
      <c r="BB32" s="1187"/>
      <c r="BC32" s="1187"/>
      <c r="BD32" s="1323"/>
    </row>
    <row r="33" spans="1:56" s="722" customFormat="1" ht="15" customHeight="1">
      <c r="A33" s="651"/>
      <c r="B33" s="3160" t="s">
        <v>145</v>
      </c>
      <c r="C33" s="3161"/>
      <c r="D33" s="3161"/>
      <c r="E33" s="3161"/>
      <c r="F33" s="3161"/>
      <c r="G33" s="3161"/>
      <c r="H33" s="3161"/>
      <c r="I33" s="3161"/>
      <c r="J33" s="3161"/>
      <c r="K33" s="3161"/>
      <c r="L33" s="3161"/>
      <c r="M33" s="3161"/>
      <c r="N33" s="3161"/>
      <c r="O33" s="3161"/>
      <c r="P33" s="3161"/>
      <c r="Q33" s="3161"/>
      <c r="R33" s="3161"/>
      <c r="S33" s="3161"/>
      <c r="T33" s="3154"/>
      <c r="U33" s="3155"/>
      <c r="V33" s="3156"/>
      <c r="W33" s="1338"/>
      <c r="X33" s="1298"/>
      <c r="Y33" s="1298"/>
      <c r="Z33" s="1298"/>
      <c r="AA33" s="1298"/>
      <c r="AB33" s="1368"/>
      <c r="AC33" s="1338"/>
      <c r="AD33" s="1298"/>
      <c r="AE33" s="1298"/>
      <c r="AF33" s="1298"/>
      <c r="AG33" s="1298"/>
      <c r="AH33" s="1298"/>
      <c r="AI33" s="1368"/>
      <c r="AJ33" s="1338"/>
      <c r="AK33" s="1298"/>
      <c r="AL33" s="1298"/>
      <c r="AM33" s="1298"/>
      <c r="AN33" s="1298"/>
      <c r="AO33" s="1298"/>
      <c r="AP33" s="1368"/>
      <c r="AQ33" s="1338"/>
      <c r="AR33" s="1298"/>
      <c r="AS33" s="1298"/>
      <c r="AT33" s="1298"/>
      <c r="AU33" s="1298"/>
      <c r="AV33" s="1298"/>
      <c r="AW33" s="1368"/>
      <c r="AX33" s="1338"/>
      <c r="AY33" s="1298"/>
      <c r="AZ33" s="1298"/>
      <c r="BA33" s="1298"/>
      <c r="BB33" s="1298"/>
      <c r="BC33" s="1298"/>
      <c r="BD33" s="1322"/>
    </row>
    <row r="34" spans="1:56" ht="12" customHeight="1">
      <c r="B34" s="3205" t="s">
        <v>137</v>
      </c>
      <c r="C34" s="3206"/>
      <c r="D34" s="3206"/>
      <c r="E34" s="3206"/>
      <c r="F34" s="3206"/>
      <c r="G34" s="3206"/>
      <c r="H34" s="3206"/>
      <c r="I34" s="3206"/>
      <c r="J34" s="3206"/>
      <c r="K34" s="3206"/>
      <c r="L34" s="3206"/>
      <c r="M34" s="3206"/>
      <c r="N34" s="3206"/>
      <c r="O34" s="3206"/>
      <c r="P34" s="3206"/>
      <c r="Q34" s="3206"/>
      <c r="R34" s="3206"/>
      <c r="S34" s="3206"/>
      <c r="T34" s="3154"/>
      <c r="U34" s="3155"/>
      <c r="V34" s="3156"/>
      <c r="W34" s="3106"/>
      <c r="X34" s="1990"/>
      <c r="Y34" s="1990"/>
      <c r="Z34" s="1990"/>
      <c r="AA34" s="1990"/>
      <c r="AB34" s="3107"/>
      <c r="AC34" s="3106"/>
      <c r="AD34" s="1990"/>
      <c r="AE34" s="1990"/>
      <c r="AF34" s="1990"/>
      <c r="AG34" s="1990"/>
      <c r="AH34" s="1990"/>
      <c r="AI34" s="3107"/>
      <c r="AJ34" s="3106"/>
      <c r="AK34" s="1990"/>
      <c r="AL34" s="1990"/>
      <c r="AM34" s="1990"/>
      <c r="AN34" s="1990"/>
      <c r="AO34" s="1990"/>
      <c r="AP34" s="3107"/>
      <c r="AQ34" s="3106"/>
      <c r="AR34" s="1990"/>
      <c r="AS34" s="1990"/>
      <c r="AT34" s="1990"/>
      <c r="AU34" s="1990"/>
      <c r="AV34" s="1990"/>
      <c r="AW34" s="3107"/>
      <c r="AX34" s="3106"/>
      <c r="AY34" s="1990"/>
      <c r="AZ34" s="1990"/>
      <c r="BA34" s="1990"/>
      <c r="BB34" s="1990"/>
      <c r="BC34" s="1990"/>
      <c r="BD34" s="2067"/>
    </row>
    <row r="35" spans="1:56" s="722" customFormat="1" ht="25.5" customHeight="1">
      <c r="A35" s="651"/>
      <c r="B35" s="3126" t="s">
        <v>116</v>
      </c>
      <c r="C35" s="3144"/>
      <c r="D35" s="3144"/>
      <c r="E35" s="3144"/>
      <c r="F35" s="3144"/>
      <c r="G35" s="3144"/>
      <c r="H35" s="3144"/>
      <c r="I35" s="3144"/>
      <c r="J35" s="3144"/>
      <c r="K35" s="3144"/>
      <c r="L35" s="3144"/>
      <c r="M35" s="3144"/>
      <c r="N35" s="3144"/>
      <c r="O35" s="3144"/>
      <c r="P35" s="3144"/>
      <c r="Q35" s="3144"/>
      <c r="R35" s="3144"/>
      <c r="S35" s="3144"/>
      <c r="T35" s="3151" t="s">
        <v>971</v>
      </c>
      <c r="U35" s="3152"/>
      <c r="V35" s="3153"/>
      <c r="W35" s="3168"/>
      <c r="X35" s="3169"/>
      <c r="Y35" s="3169"/>
      <c r="Z35" s="3169"/>
      <c r="AA35" s="3169"/>
      <c r="AB35" s="3169"/>
      <c r="AC35" s="3148"/>
      <c r="AD35" s="1282"/>
      <c r="AE35" s="1282"/>
      <c r="AF35" s="1282"/>
      <c r="AG35" s="1282"/>
      <c r="AH35" s="1282"/>
      <c r="AI35" s="3149"/>
      <c r="AJ35" s="2675"/>
      <c r="AK35" s="2112"/>
      <c r="AL35" s="2112"/>
      <c r="AM35" s="2112"/>
      <c r="AN35" s="2112"/>
      <c r="AO35" s="2112"/>
      <c r="AP35" s="2002"/>
      <c r="AQ35" s="2675"/>
      <c r="AR35" s="2112"/>
      <c r="AS35" s="2112"/>
      <c r="AT35" s="2112"/>
      <c r="AU35" s="2112"/>
      <c r="AV35" s="2112"/>
      <c r="AW35" s="2002"/>
      <c r="AX35" s="2627">
        <f>W35+AC35+AJ35+AQ35</f>
        <v>0</v>
      </c>
      <c r="AY35" s="2162"/>
      <c r="AZ35" s="2162"/>
      <c r="BA35" s="2162"/>
      <c r="BB35" s="2162"/>
      <c r="BC35" s="2162"/>
      <c r="BD35" s="2163"/>
    </row>
    <row r="36" spans="1:56" s="722" customFormat="1" ht="15" customHeight="1">
      <c r="A36" s="651"/>
      <c r="B36" s="3176" t="s">
        <v>137</v>
      </c>
      <c r="C36" s="3177"/>
      <c r="D36" s="3177"/>
      <c r="E36" s="3177"/>
      <c r="F36" s="3177"/>
      <c r="G36" s="3177"/>
      <c r="H36" s="3177"/>
      <c r="I36" s="3177"/>
      <c r="J36" s="3177"/>
      <c r="K36" s="3177"/>
      <c r="L36" s="3177"/>
      <c r="M36" s="3177"/>
      <c r="N36" s="3177"/>
      <c r="O36" s="3177"/>
      <c r="P36" s="3177"/>
      <c r="Q36" s="3177"/>
      <c r="R36" s="3177"/>
      <c r="S36" s="3178"/>
      <c r="T36" s="3128"/>
      <c r="U36" s="3129"/>
      <c r="V36" s="3130"/>
      <c r="W36" s="3168"/>
      <c r="X36" s="3169"/>
      <c r="Y36" s="3169"/>
      <c r="Z36" s="3169"/>
      <c r="AA36" s="3169"/>
      <c r="AB36" s="3169"/>
      <c r="AC36" s="3148"/>
      <c r="AD36" s="1282"/>
      <c r="AE36" s="1282"/>
      <c r="AF36" s="1282"/>
      <c r="AG36" s="1282"/>
      <c r="AH36" s="1282"/>
      <c r="AI36" s="3149"/>
      <c r="AJ36" s="2675"/>
      <c r="AK36" s="2112"/>
      <c r="AL36" s="2112"/>
      <c r="AM36" s="2112"/>
      <c r="AN36" s="2112"/>
      <c r="AO36" s="2112"/>
      <c r="AP36" s="2002"/>
      <c r="AQ36" s="2675"/>
      <c r="AR36" s="2112"/>
      <c r="AS36" s="2112"/>
      <c r="AT36" s="2112"/>
      <c r="AU36" s="2112"/>
      <c r="AV36" s="2112"/>
      <c r="AW36" s="2002"/>
      <c r="AX36" s="2675"/>
      <c r="AY36" s="2112"/>
      <c r="AZ36" s="2112"/>
      <c r="BA36" s="2112"/>
      <c r="BB36" s="2112"/>
      <c r="BC36" s="2112"/>
      <c r="BD36" s="2154"/>
    </row>
    <row r="37" spans="1:56" s="722" customFormat="1" ht="15" customHeight="1">
      <c r="A37" s="651"/>
      <c r="B37" s="3160" t="s">
        <v>146</v>
      </c>
      <c r="C37" s="3161"/>
      <c r="D37" s="3161"/>
      <c r="E37" s="3161"/>
      <c r="F37" s="3161"/>
      <c r="G37" s="3161"/>
      <c r="H37" s="3161"/>
      <c r="I37" s="3161"/>
      <c r="J37" s="3161"/>
      <c r="K37" s="3161"/>
      <c r="L37" s="3161"/>
      <c r="M37" s="3161"/>
      <c r="N37" s="3161"/>
      <c r="O37" s="3161"/>
      <c r="P37" s="3161"/>
      <c r="Q37" s="3161"/>
      <c r="R37" s="3161"/>
      <c r="S37" s="3175"/>
      <c r="T37" s="3128" t="s">
        <v>972</v>
      </c>
      <c r="U37" s="3129"/>
      <c r="V37" s="3130"/>
      <c r="W37" s="3148"/>
      <c r="X37" s="1282"/>
      <c r="Y37" s="1282"/>
      <c r="Z37" s="1282"/>
      <c r="AA37" s="1282"/>
      <c r="AB37" s="3149"/>
      <c r="AC37" s="3148"/>
      <c r="AD37" s="1282"/>
      <c r="AE37" s="1282"/>
      <c r="AF37" s="1282"/>
      <c r="AG37" s="1282"/>
      <c r="AH37" s="1282"/>
      <c r="AI37" s="3149"/>
      <c r="AJ37" s="2675"/>
      <c r="AK37" s="2112"/>
      <c r="AL37" s="2112"/>
      <c r="AM37" s="2112"/>
      <c r="AN37" s="2112"/>
      <c r="AO37" s="2112"/>
      <c r="AP37" s="2002"/>
      <c r="AQ37" s="2675"/>
      <c r="AR37" s="2112"/>
      <c r="AS37" s="2112"/>
      <c r="AT37" s="2112"/>
      <c r="AU37" s="2112"/>
      <c r="AV37" s="2112"/>
      <c r="AW37" s="2002"/>
      <c r="AX37" s="2627">
        <f>W37+AC37+AJ37+AQ37</f>
        <v>0</v>
      </c>
      <c r="AY37" s="2162"/>
      <c r="AZ37" s="2162"/>
      <c r="BA37" s="2162"/>
      <c r="BB37" s="2162"/>
      <c r="BC37" s="2162"/>
      <c r="BD37" s="2163"/>
    </row>
    <row r="38" spans="1:56" s="722" customFormat="1" ht="19.5" customHeight="1">
      <c r="A38" s="651"/>
      <c r="B38" s="3140" t="s">
        <v>147</v>
      </c>
      <c r="C38" s="3141"/>
      <c r="D38" s="3141"/>
      <c r="E38" s="3141"/>
      <c r="F38" s="3141"/>
      <c r="G38" s="3141"/>
      <c r="H38" s="3141"/>
      <c r="I38" s="3141"/>
      <c r="J38" s="3141"/>
      <c r="K38" s="3141"/>
      <c r="L38" s="3141"/>
      <c r="M38" s="3141"/>
      <c r="N38" s="3141"/>
      <c r="O38" s="3141"/>
      <c r="P38" s="3141"/>
      <c r="Q38" s="3141"/>
      <c r="R38" s="3141"/>
      <c r="S38" s="3141"/>
      <c r="T38" s="3154" t="s">
        <v>973</v>
      </c>
      <c r="U38" s="3155"/>
      <c r="V38" s="3156"/>
      <c r="W38" s="3168"/>
      <c r="X38" s="3169"/>
      <c r="Y38" s="3169"/>
      <c r="Z38" s="3169"/>
      <c r="AA38" s="3169"/>
      <c r="AB38" s="3174"/>
      <c r="AC38" s="3168"/>
      <c r="AD38" s="3169"/>
      <c r="AE38" s="3169"/>
      <c r="AF38" s="3169"/>
      <c r="AG38" s="3169"/>
      <c r="AH38" s="3169"/>
      <c r="AI38" s="3174"/>
      <c r="AJ38" s="3106"/>
      <c r="AK38" s="1990"/>
      <c r="AL38" s="1990"/>
      <c r="AM38" s="1990"/>
      <c r="AN38" s="1990"/>
      <c r="AO38" s="1990"/>
      <c r="AP38" s="3107"/>
      <c r="AQ38" s="3106"/>
      <c r="AR38" s="1990"/>
      <c r="AS38" s="1990"/>
      <c r="AT38" s="1990"/>
      <c r="AU38" s="1990"/>
      <c r="AV38" s="1990"/>
      <c r="AW38" s="3107"/>
      <c r="AX38" s="2627">
        <f t="shared" ref="AX38:AX40" si="3">W38+AC38+AJ38+AQ38</f>
        <v>0</v>
      </c>
      <c r="AY38" s="2162"/>
      <c r="AZ38" s="2162"/>
      <c r="BA38" s="2162"/>
      <c r="BB38" s="2162"/>
      <c r="BC38" s="2162"/>
      <c r="BD38" s="2163"/>
    </row>
    <row r="39" spans="1:56" s="722" customFormat="1" ht="26.25" customHeight="1">
      <c r="A39" s="651"/>
      <c r="B39" s="3142" t="s">
        <v>119</v>
      </c>
      <c r="C39" s="3143"/>
      <c r="D39" s="3143"/>
      <c r="E39" s="3143"/>
      <c r="F39" s="3143"/>
      <c r="G39" s="3143"/>
      <c r="H39" s="3143"/>
      <c r="I39" s="3143"/>
      <c r="J39" s="3143"/>
      <c r="K39" s="3143"/>
      <c r="L39" s="3143"/>
      <c r="M39" s="3143"/>
      <c r="N39" s="3143"/>
      <c r="O39" s="3143"/>
      <c r="P39" s="3143"/>
      <c r="Q39" s="3143"/>
      <c r="R39" s="3143"/>
      <c r="S39" s="3143"/>
      <c r="T39" s="3128" t="s">
        <v>974</v>
      </c>
      <c r="U39" s="3129"/>
      <c r="V39" s="3130"/>
      <c r="W39" s="3168"/>
      <c r="X39" s="3169"/>
      <c r="Y39" s="3169"/>
      <c r="Z39" s="3169"/>
      <c r="AA39" s="3169"/>
      <c r="AB39" s="3169"/>
      <c r="AC39" s="3148"/>
      <c r="AD39" s="1282"/>
      <c r="AE39" s="1282"/>
      <c r="AF39" s="1282"/>
      <c r="AG39" s="1282"/>
      <c r="AH39" s="1282"/>
      <c r="AI39" s="3149"/>
      <c r="AJ39" s="2675"/>
      <c r="AK39" s="2112"/>
      <c r="AL39" s="2112"/>
      <c r="AM39" s="2112"/>
      <c r="AN39" s="2112"/>
      <c r="AO39" s="2112"/>
      <c r="AP39" s="2002"/>
      <c r="AQ39" s="2675"/>
      <c r="AR39" s="2112"/>
      <c r="AS39" s="2112"/>
      <c r="AT39" s="2112"/>
      <c r="AU39" s="2112"/>
      <c r="AV39" s="2112"/>
      <c r="AW39" s="2002"/>
      <c r="AX39" s="2627">
        <f t="shared" si="3"/>
        <v>0</v>
      </c>
      <c r="AY39" s="2162"/>
      <c r="AZ39" s="2162"/>
      <c r="BA39" s="2162"/>
      <c r="BB39" s="2162"/>
      <c r="BC39" s="2162"/>
      <c r="BD39" s="2163"/>
    </row>
    <row r="40" spans="1:56" s="722" customFormat="1" ht="25.5" customHeight="1">
      <c r="A40" s="651"/>
      <c r="B40" s="3126" t="s">
        <v>120</v>
      </c>
      <c r="C40" s="3127"/>
      <c r="D40" s="3127"/>
      <c r="E40" s="3127"/>
      <c r="F40" s="3127"/>
      <c r="G40" s="3127"/>
      <c r="H40" s="3127"/>
      <c r="I40" s="3127"/>
      <c r="J40" s="3127"/>
      <c r="K40" s="3127"/>
      <c r="L40" s="3127"/>
      <c r="M40" s="3127"/>
      <c r="N40" s="3127"/>
      <c r="O40" s="3127"/>
      <c r="P40" s="3127"/>
      <c r="Q40" s="3127"/>
      <c r="R40" s="3127"/>
      <c r="S40" s="3127"/>
      <c r="T40" s="3128" t="s">
        <v>975</v>
      </c>
      <c r="U40" s="3129"/>
      <c r="V40" s="3130"/>
      <c r="W40" s="3168"/>
      <c r="X40" s="3169"/>
      <c r="Y40" s="3169"/>
      <c r="Z40" s="3169"/>
      <c r="AA40" s="3169"/>
      <c r="AB40" s="3169"/>
      <c r="AC40" s="3148"/>
      <c r="AD40" s="1282"/>
      <c r="AE40" s="1282"/>
      <c r="AF40" s="1282"/>
      <c r="AG40" s="1282"/>
      <c r="AH40" s="1282"/>
      <c r="AI40" s="3149"/>
      <c r="AJ40" s="2675"/>
      <c r="AK40" s="2112"/>
      <c r="AL40" s="2112"/>
      <c r="AM40" s="2112"/>
      <c r="AN40" s="2112"/>
      <c r="AO40" s="2112"/>
      <c r="AP40" s="2002"/>
      <c r="AQ40" s="2675"/>
      <c r="AR40" s="2112"/>
      <c r="AS40" s="2112"/>
      <c r="AT40" s="2112"/>
      <c r="AU40" s="2112"/>
      <c r="AV40" s="2112"/>
      <c r="AW40" s="2002"/>
      <c r="AX40" s="2627">
        <f t="shared" si="3"/>
        <v>0</v>
      </c>
      <c r="AY40" s="2162"/>
      <c r="AZ40" s="2162"/>
      <c r="BA40" s="2162"/>
      <c r="BB40" s="2162"/>
      <c r="BC40" s="2162"/>
      <c r="BD40" s="2163"/>
    </row>
    <row r="41" spans="1:56" ht="12" customHeight="1">
      <c r="B41" s="3205" t="s">
        <v>137</v>
      </c>
      <c r="C41" s="3206"/>
      <c r="D41" s="3206"/>
      <c r="E41" s="3206"/>
      <c r="F41" s="3206"/>
      <c r="G41" s="3206"/>
      <c r="H41" s="3206"/>
      <c r="I41" s="3206"/>
      <c r="J41" s="3206"/>
      <c r="K41" s="3206"/>
      <c r="L41" s="3206"/>
      <c r="M41" s="3206"/>
      <c r="N41" s="3206"/>
      <c r="O41" s="3206"/>
      <c r="P41" s="3206"/>
      <c r="Q41" s="3206"/>
      <c r="R41" s="3206"/>
      <c r="S41" s="3206"/>
      <c r="T41" s="3128"/>
      <c r="U41" s="3129"/>
      <c r="V41" s="3130"/>
      <c r="W41" s="3168"/>
      <c r="X41" s="3169"/>
      <c r="Y41" s="3169"/>
      <c r="Z41" s="3169"/>
      <c r="AA41" s="3169"/>
      <c r="AB41" s="3169"/>
      <c r="AC41" s="3148"/>
      <c r="AD41" s="1282"/>
      <c r="AE41" s="1282"/>
      <c r="AF41" s="1282"/>
      <c r="AG41" s="1282"/>
      <c r="AH41" s="1282"/>
      <c r="AI41" s="3149"/>
      <c r="AJ41" s="2675"/>
      <c r="AK41" s="2112"/>
      <c r="AL41" s="2112"/>
      <c r="AM41" s="2112"/>
      <c r="AN41" s="2112"/>
      <c r="AO41" s="2112"/>
      <c r="AP41" s="2002"/>
      <c r="AQ41" s="2675"/>
      <c r="AR41" s="2112"/>
      <c r="AS41" s="2112"/>
      <c r="AT41" s="2112"/>
      <c r="AU41" s="2112"/>
      <c r="AV41" s="2112"/>
      <c r="AW41" s="2002"/>
      <c r="AX41" s="2675"/>
      <c r="AY41" s="2112"/>
      <c r="AZ41" s="2112"/>
      <c r="BA41" s="2112"/>
      <c r="BB41" s="2112"/>
      <c r="BC41" s="2112"/>
      <c r="BD41" s="2154"/>
    </row>
    <row r="42" spans="1:56" s="722" customFormat="1" ht="24.75" customHeight="1">
      <c r="A42" s="651"/>
      <c r="B42" s="3136" t="s">
        <v>962</v>
      </c>
      <c r="C42" s="3137"/>
      <c r="D42" s="3137"/>
      <c r="E42" s="3137"/>
      <c r="F42" s="3137"/>
      <c r="G42" s="3137"/>
      <c r="H42" s="3137"/>
      <c r="I42" s="3137"/>
      <c r="J42" s="3137"/>
      <c r="K42" s="3137"/>
      <c r="L42" s="3137"/>
      <c r="M42" s="3137"/>
      <c r="N42" s="3137"/>
      <c r="O42" s="3137"/>
      <c r="P42" s="3137"/>
      <c r="Q42" s="3137"/>
      <c r="R42" s="3137"/>
      <c r="S42" s="3137"/>
      <c r="T42" s="3128" t="s">
        <v>976</v>
      </c>
      <c r="U42" s="3129"/>
      <c r="V42" s="3130"/>
      <c r="W42" s="3168"/>
      <c r="X42" s="3169"/>
      <c r="Y42" s="3169"/>
      <c r="Z42" s="3169"/>
      <c r="AA42" s="3169"/>
      <c r="AB42" s="3169"/>
      <c r="AC42" s="3148"/>
      <c r="AD42" s="1282"/>
      <c r="AE42" s="1282"/>
      <c r="AF42" s="1282"/>
      <c r="AG42" s="1282"/>
      <c r="AH42" s="1282"/>
      <c r="AI42" s="3149"/>
      <c r="AJ42" s="2675"/>
      <c r="AK42" s="2112"/>
      <c r="AL42" s="2112"/>
      <c r="AM42" s="2112"/>
      <c r="AN42" s="2112"/>
      <c r="AO42" s="2112"/>
      <c r="AP42" s="2002"/>
      <c r="AQ42" s="2675"/>
      <c r="AR42" s="2112"/>
      <c r="AS42" s="2112"/>
      <c r="AT42" s="2112"/>
      <c r="AU42" s="2112"/>
      <c r="AV42" s="2112"/>
      <c r="AW42" s="2002"/>
      <c r="AX42" s="2627">
        <f>W42+AC42+AJ42+AQ42</f>
        <v>0</v>
      </c>
      <c r="AY42" s="2162"/>
      <c r="AZ42" s="2162"/>
      <c r="BA42" s="2162"/>
      <c r="BB42" s="2162"/>
      <c r="BC42" s="2162"/>
      <c r="BD42" s="2163"/>
    </row>
    <row r="43" spans="1:56" s="722" customFormat="1" ht="15" customHeight="1">
      <c r="A43" s="651"/>
      <c r="B43" s="3126" t="s">
        <v>122</v>
      </c>
      <c r="C43" s="3127"/>
      <c r="D43" s="3127"/>
      <c r="E43" s="3127"/>
      <c r="F43" s="3127"/>
      <c r="G43" s="3127"/>
      <c r="H43" s="3127"/>
      <c r="I43" s="3127"/>
      <c r="J43" s="3127"/>
      <c r="K43" s="3127"/>
      <c r="L43" s="3127"/>
      <c r="M43" s="3127"/>
      <c r="N43" s="3127"/>
      <c r="O43" s="3127"/>
      <c r="P43" s="3127"/>
      <c r="Q43" s="3127"/>
      <c r="R43" s="3127"/>
      <c r="S43" s="3127"/>
      <c r="T43" s="3128" t="s">
        <v>977</v>
      </c>
      <c r="U43" s="3129"/>
      <c r="V43" s="3130"/>
      <c r="W43" s="3168"/>
      <c r="X43" s="3169"/>
      <c r="Y43" s="3169"/>
      <c r="Z43" s="3169"/>
      <c r="AA43" s="3169"/>
      <c r="AB43" s="3169"/>
      <c r="AC43" s="3148"/>
      <c r="AD43" s="1282"/>
      <c r="AE43" s="1282"/>
      <c r="AF43" s="1282"/>
      <c r="AG43" s="1282"/>
      <c r="AH43" s="1282"/>
      <c r="AI43" s="3149"/>
      <c r="AJ43" s="2675"/>
      <c r="AK43" s="2112"/>
      <c r="AL43" s="2112"/>
      <c r="AM43" s="2112"/>
      <c r="AN43" s="2112"/>
      <c r="AO43" s="2112"/>
      <c r="AP43" s="2002"/>
      <c r="AQ43" s="2675"/>
      <c r="AR43" s="2112"/>
      <c r="AS43" s="2112"/>
      <c r="AT43" s="2112"/>
      <c r="AU43" s="2112"/>
      <c r="AV43" s="2112"/>
      <c r="AW43" s="2002"/>
      <c r="AX43" s="2627">
        <f t="shared" ref="AX43:AX45" si="4">W43+AC43+AJ43+AQ43</f>
        <v>0</v>
      </c>
      <c r="AY43" s="2162"/>
      <c r="AZ43" s="2162"/>
      <c r="BA43" s="2162"/>
      <c r="BB43" s="2162"/>
      <c r="BC43" s="2162"/>
      <c r="BD43" s="2163"/>
    </row>
    <row r="44" spans="1:56" s="722" customFormat="1" ht="15" customHeight="1">
      <c r="A44" s="651"/>
      <c r="B44" s="3126" t="s">
        <v>123</v>
      </c>
      <c r="C44" s="3127"/>
      <c r="D44" s="3127"/>
      <c r="E44" s="3127"/>
      <c r="F44" s="3127"/>
      <c r="G44" s="3127"/>
      <c r="H44" s="3127"/>
      <c r="I44" s="3127"/>
      <c r="J44" s="3127"/>
      <c r="K44" s="3127"/>
      <c r="L44" s="3127"/>
      <c r="M44" s="3127"/>
      <c r="N44" s="3127"/>
      <c r="O44" s="3127"/>
      <c r="P44" s="3127"/>
      <c r="Q44" s="3127"/>
      <c r="R44" s="3127"/>
      <c r="S44" s="3127"/>
      <c r="T44" s="3128" t="s">
        <v>978</v>
      </c>
      <c r="U44" s="3129"/>
      <c r="V44" s="3130"/>
      <c r="W44" s="3168"/>
      <c r="X44" s="3169"/>
      <c r="Y44" s="3169"/>
      <c r="Z44" s="3169"/>
      <c r="AA44" s="3169"/>
      <c r="AB44" s="3169"/>
      <c r="AC44" s="3148"/>
      <c r="AD44" s="1282"/>
      <c r="AE44" s="1282"/>
      <c r="AF44" s="1282"/>
      <c r="AG44" s="1282"/>
      <c r="AH44" s="1282"/>
      <c r="AI44" s="3149"/>
      <c r="AJ44" s="2675"/>
      <c r="AK44" s="2112"/>
      <c r="AL44" s="2112"/>
      <c r="AM44" s="2112"/>
      <c r="AN44" s="2112"/>
      <c r="AO44" s="2112"/>
      <c r="AP44" s="2002"/>
      <c r="AQ44" s="2675"/>
      <c r="AR44" s="2112"/>
      <c r="AS44" s="2112"/>
      <c r="AT44" s="2112"/>
      <c r="AU44" s="2112"/>
      <c r="AV44" s="2112"/>
      <c r="AW44" s="2002"/>
      <c r="AX44" s="2627">
        <f t="shared" si="4"/>
        <v>0</v>
      </c>
      <c r="AY44" s="2162"/>
      <c r="AZ44" s="2162"/>
      <c r="BA44" s="2162"/>
      <c r="BB44" s="2162"/>
      <c r="BC44" s="2162"/>
      <c r="BD44" s="2163"/>
    </row>
    <row r="45" spans="1:56" s="722" customFormat="1" ht="15" customHeight="1">
      <c r="A45" s="651"/>
      <c r="B45" s="3167" t="s">
        <v>23</v>
      </c>
      <c r="C45" s="1103"/>
      <c r="D45" s="1103"/>
      <c r="E45" s="1103"/>
      <c r="F45" s="1103"/>
      <c r="G45" s="1103"/>
      <c r="H45" s="1103"/>
      <c r="I45" s="1103"/>
      <c r="J45" s="1103"/>
      <c r="K45" s="1103"/>
      <c r="L45" s="1103"/>
      <c r="M45" s="1103"/>
      <c r="N45" s="1103"/>
      <c r="O45" s="1103"/>
      <c r="P45" s="1103"/>
      <c r="Q45" s="1103"/>
      <c r="R45" s="1103"/>
      <c r="S45" s="1103"/>
      <c r="T45" s="3128" t="s">
        <v>979</v>
      </c>
      <c r="U45" s="3129"/>
      <c r="V45" s="3130"/>
      <c r="W45" s="3168"/>
      <c r="X45" s="3169"/>
      <c r="Y45" s="3169"/>
      <c r="Z45" s="3169"/>
      <c r="AA45" s="3169"/>
      <c r="AB45" s="3169"/>
      <c r="AC45" s="3148"/>
      <c r="AD45" s="1282"/>
      <c r="AE45" s="1282"/>
      <c r="AF45" s="1282"/>
      <c r="AG45" s="1282"/>
      <c r="AH45" s="1282"/>
      <c r="AI45" s="3149"/>
      <c r="AJ45" s="2675"/>
      <c r="AK45" s="2112"/>
      <c r="AL45" s="2112"/>
      <c r="AM45" s="2112"/>
      <c r="AN45" s="2112"/>
      <c r="AO45" s="2112"/>
      <c r="AP45" s="2002"/>
      <c r="AQ45" s="2675"/>
      <c r="AR45" s="2112"/>
      <c r="AS45" s="2112"/>
      <c r="AT45" s="2112"/>
      <c r="AU45" s="2112"/>
      <c r="AV45" s="2112"/>
      <c r="AW45" s="2002"/>
      <c r="AX45" s="2627">
        <f t="shared" si="4"/>
        <v>0</v>
      </c>
      <c r="AY45" s="2162"/>
      <c r="AZ45" s="2162"/>
      <c r="BA45" s="2162"/>
      <c r="BB45" s="2162"/>
      <c r="BC45" s="2162"/>
      <c r="BD45" s="2163"/>
    </row>
    <row r="46" spans="1:56" ht="25.9" customHeight="1">
      <c r="B46" s="3192" t="s">
        <v>998</v>
      </c>
      <c r="C46" s="3193"/>
      <c r="D46" s="3193"/>
      <c r="E46" s="3193"/>
      <c r="F46" s="3193"/>
      <c r="G46" s="3193"/>
      <c r="H46" s="3193"/>
      <c r="I46" s="3193"/>
      <c r="J46" s="3193"/>
      <c r="K46" s="3193"/>
      <c r="L46" s="3193"/>
      <c r="M46" s="3193"/>
      <c r="N46" s="3193"/>
      <c r="O46" s="3193"/>
      <c r="P46" s="3193"/>
      <c r="Q46" s="3193"/>
      <c r="R46" s="3193"/>
      <c r="S46" s="3194"/>
      <c r="T46" s="3195" t="s">
        <v>454</v>
      </c>
      <c r="U46" s="3196"/>
      <c r="V46" s="3196"/>
      <c r="W46" s="3197">
        <f>W47+W60-W68</f>
        <v>0</v>
      </c>
      <c r="X46" s="1107"/>
      <c r="Y46" s="1107"/>
      <c r="Z46" s="1107"/>
      <c r="AA46" s="1107"/>
      <c r="AB46" s="1221"/>
      <c r="AC46" s="3197">
        <f>AC47+AC60-AC68</f>
        <v>0</v>
      </c>
      <c r="AD46" s="1107"/>
      <c r="AE46" s="1107"/>
      <c r="AF46" s="1107"/>
      <c r="AG46" s="1107"/>
      <c r="AH46" s="1107"/>
      <c r="AI46" s="1221"/>
      <c r="AJ46" s="3197">
        <f>AJ47+AJ60-AJ68</f>
        <v>0</v>
      </c>
      <c r="AK46" s="1107"/>
      <c r="AL46" s="1107"/>
      <c r="AM46" s="1107"/>
      <c r="AN46" s="1107"/>
      <c r="AO46" s="1107"/>
      <c r="AP46" s="1221"/>
      <c r="AQ46" s="3197">
        <f>AQ47+AQ60-AQ68</f>
        <v>0</v>
      </c>
      <c r="AR46" s="1107"/>
      <c r="AS46" s="1107"/>
      <c r="AT46" s="1107"/>
      <c r="AU46" s="1107"/>
      <c r="AV46" s="1107"/>
      <c r="AW46" s="1221"/>
      <c r="AX46" s="2627">
        <f>W46+AC46+AJ46+AQ46</f>
        <v>0</v>
      </c>
      <c r="AY46" s="2162"/>
      <c r="AZ46" s="2162"/>
      <c r="BA46" s="2162"/>
      <c r="BB46" s="2162"/>
      <c r="BC46" s="2162"/>
      <c r="BD46" s="2163"/>
    </row>
    <row r="47" spans="1:56" ht="13.5" customHeight="1">
      <c r="B47" s="3126" t="s">
        <v>131</v>
      </c>
      <c r="C47" s="3150"/>
      <c r="D47" s="3150"/>
      <c r="E47" s="3150"/>
      <c r="F47" s="3150"/>
      <c r="G47" s="3150"/>
      <c r="H47" s="3150"/>
      <c r="I47" s="3150"/>
      <c r="J47" s="3150"/>
      <c r="K47" s="3150"/>
      <c r="L47" s="3150"/>
      <c r="M47" s="3150"/>
      <c r="N47" s="3150"/>
      <c r="O47" s="3150"/>
      <c r="P47" s="3150"/>
      <c r="Q47" s="3150"/>
      <c r="R47" s="3150"/>
      <c r="S47" s="3150"/>
      <c r="T47" s="3201" t="s">
        <v>458</v>
      </c>
      <c r="U47" s="3202"/>
      <c r="V47" s="3202"/>
      <c r="W47" s="3183">
        <f>SUM(W52,W56,W59)</f>
        <v>0</v>
      </c>
      <c r="X47" s="3184"/>
      <c r="Y47" s="3184"/>
      <c r="Z47" s="3184"/>
      <c r="AA47" s="3184"/>
      <c r="AB47" s="3185"/>
      <c r="AC47" s="3183">
        <f>SUM(AC52,AC56,AC59)</f>
        <v>0</v>
      </c>
      <c r="AD47" s="3184"/>
      <c r="AE47" s="3184"/>
      <c r="AF47" s="3184"/>
      <c r="AG47" s="3184"/>
      <c r="AH47" s="3184"/>
      <c r="AI47" s="3185"/>
      <c r="AJ47" s="2629">
        <f>SUM(AJ52,AJ56,AJ59)</f>
        <v>0</v>
      </c>
      <c r="AK47" s="2084"/>
      <c r="AL47" s="2084"/>
      <c r="AM47" s="2084"/>
      <c r="AN47" s="2084"/>
      <c r="AO47" s="2084"/>
      <c r="AP47" s="2630"/>
      <c r="AQ47" s="3183">
        <f>SUM(AQ52,AQ56,AQ59)</f>
        <v>0</v>
      </c>
      <c r="AR47" s="3184"/>
      <c r="AS47" s="3184"/>
      <c r="AT47" s="3184"/>
      <c r="AU47" s="3184"/>
      <c r="AV47" s="3184"/>
      <c r="AW47" s="3185"/>
      <c r="AX47" s="3183">
        <f>W47+AC47+AJ47+AQ47</f>
        <v>0</v>
      </c>
      <c r="AY47" s="3184"/>
      <c r="AZ47" s="3184"/>
      <c r="BA47" s="3184"/>
      <c r="BB47" s="3184"/>
      <c r="BC47" s="3184"/>
      <c r="BD47" s="3198"/>
    </row>
    <row r="48" spans="1:56" ht="12" customHeight="1">
      <c r="B48" s="3140" t="s">
        <v>132</v>
      </c>
      <c r="C48" s="3141"/>
      <c r="D48" s="3141"/>
      <c r="E48" s="3141"/>
      <c r="F48" s="3141"/>
      <c r="G48" s="3141"/>
      <c r="H48" s="3141"/>
      <c r="I48" s="3141"/>
      <c r="J48" s="3141"/>
      <c r="K48" s="3141"/>
      <c r="L48" s="3141"/>
      <c r="M48" s="3141"/>
      <c r="N48" s="3141"/>
      <c r="O48" s="3141"/>
      <c r="P48" s="3141"/>
      <c r="Q48" s="3141"/>
      <c r="R48" s="3141"/>
      <c r="S48" s="3141"/>
      <c r="T48" s="3201"/>
      <c r="U48" s="3202"/>
      <c r="V48" s="3202"/>
      <c r="W48" s="3186"/>
      <c r="X48" s="3187"/>
      <c r="Y48" s="3187"/>
      <c r="Z48" s="3187"/>
      <c r="AA48" s="3187"/>
      <c r="AB48" s="3188"/>
      <c r="AC48" s="3186"/>
      <c r="AD48" s="3187"/>
      <c r="AE48" s="3187"/>
      <c r="AF48" s="3187"/>
      <c r="AG48" s="3187"/>
      <c r="AH48" s="3187"/>
      <c r="AI48" s="3188"/>
      <c r="AJ48" s="3179"/>
      <c r="AK48" s="2061"/>
      <c r="AL48" s="2061"/>
      <c r="AM48" s="2061"/>
      <c r="AN48" s="2061"/>
      <c r="AO48" s="2061"/>
      <c r="AP48" s="3180"/>
      <c r="AQ48" s="3186"/>
      <c r="AR48" s="3187"/>
      <c r="AS48" s="3187"/>
      <c r="AT48" s="3187"/>
      <c r="AU48" s="3187"/>
      <c r="AV48" s="3187"/>
      <c r="AW48" s="3188"/>
      <c r="AX48" s="3186"/>
      <c r="AY48" s="3187"/>
      <c r="AZ48" s="3187"/>
      <c r="BA48" s="3187"/>
      <c r="BB48" s="3187"/>
      <c r="BC48" s="3187"/>
      <c r="BD48" s="3199"/>
    </row>
    <row r="49" spans="1:56" ht="12" customHeight="1">
      <c r="B49" s="3140" t="s">
        <v>148</v>
      </c>
      <c r="C49" s="3141"/>
      <c r="D49" s="3141"/>
      <c r="E49" s="3141"/>
      <c r="F49" s="3141"/>
      <c r="G49" s="3141"/>
      <c r="H49" s="3141"/>
      <c r="I49" s="3141"/>
      <c r="J49" s="3141"/>
      <c r="K49" s="3141"/>
      <c r="L49" s="3141"/>
      <c r="M49" s="3141"/>
      <c r="N49" s="3141"/>
      <c r="O49" s="3141"/>
      <c r="P49" s="3141"/>
      <c r="Q49" s="3141"/>
      <c r="R49" s="3141"/>
      <c r="S49" s="3141"/>
      <c r="T49" s="3201"/>
      <c r="U49" s="3202"/>
      <c r="V49" s="3202"/>
      <c r="W49" s="3186"/>
      <c r="X49" s="3187"/>
      <c r="Y49" s="3187"/>
      <c r="Z49" s="3187"/>
      <c r="AA49" s="3187"/>
      <c r="AB49" s="3188"/>
      <c r="AC49" s="3186"/>
      <c r="AD49" s="3187"/>
      <c r="AE49" s="3187"/>
      <c r="AF49" s="3187"/>
      <c r="AG49" s="3187"/>
      <c r="AH49" s="3187"/>
      <c r="AI49" s="3188"/>
      <c r="AJ49" s="3179"/>
      <c r="AK49" s="2061"/>
      <c r="AL49" s="2061"/>
      <c r="AM49" s="2061"/>
      <c r="AN49" s="2061"/>
      <c r="AO49" s="2061"/>
      <c r="AP49" s="3180"/>
      <c r="AQ49" s="3186"/>
      <c r="AR49" s="3187"/>
      <c r="AS49" s="3187"/>
      <c r="AT49" s="3187"/>
      <c r="AU49" s="3187"/>
      <c r="AV49" s="3187"/>
      <c r="AW49" s="3188"/>
      <c r="AX49" s="3186"/>
      <c r="AY49" s="3187"/>
      <c r="AZ49" s="3187"/>
      <c r="BA49" s="3187"/>
      <c r="BB49" s="3187"/>
      <c r="BC49" s="3187"/>
      <c r="BD49" s="3199"/>
    </row>
    <row r="50" spans="1:56" ht="12" customHeight="1">
      <c r="B50" s="3160" t="s">
        <v>149</v>
      </c>
      <c r="C50" s="3161"/>
      <c r="D50" s="3161"/>
      <c r="E50" s="3161"/>
      <c r="F50" s="3161"/>
      <c r="G50" s="3161"/>
      <c r="H50" s="3161"/>
      <c r="I50" s="3161"/>
      <c r="J50" s="3161"/>
      <c r="K50" s="3161"/>
      <c r="L50" s="3161"/>
      <c r="M50" s="3161"/>
      <c r="N50" s="3161"/>
      <c r="O50" s="3161"/>
      <c r="P50" s="3161"/>
      <c r="Q50" s="3161"/>
      <c r="R50" s="3161"/>
      <c r="S50" s="3161"/>
      <c r="T50" s="3201"/>
      <c r="U50" s="3202"/>
      <c r="V50" s="3202"/>
      <c r="W50" s="3189"/>
      <c r="X50" s="3190"/>
      <c r="Y50" s="3190"/>
      <c r="Z50" s="3190"/>
      <c r="AA50" s="3190"/>
      <c r="AB50" s="3191"/>
      <c r="AC50" s="3189"/>
      <c r="AD50" s="3190"/>
      <c r="AE50" s="3190"/>
      <c r="AF50" s="3190"/>
      <c r="AG50" s="3190"/>
      <c r="AH50" s="3190"/>
      <c r="AI50" s="3191"/>
      <c r="AJ50" s="3181"/>
      <c r="AK50" s="2064"/>
      <c r="AL50" s="2064"/>
      <c r="AM50" s="2064"/>
      <c r="AN50" s="2064"/>
      <c r="AO50" s="2064"/>
      <c r="AP50" s="3182"/>
      <c r="AQ50" s="3189"/>
      <c r="AR50" s="3190"/>
      <c r="AS50" s="3190"/>
      <c r="AT50" s="3190"/>
      <c r="AU50" s="3190"/>
      <c r="AV50" s="3190"/>
      <c r="AW50" s="3191"/>
      <c r="AX50" s="3189"/>
      <c r="AY50" s="3190"/>
      <c r="AZ50" s="3190"/>
      <c r="BA50" s="3190"/>
      <c r="BB50" s="3190"/>
      <c r="BC50" s="3190"/>
      <c r="BD50" s="3200"/>
    </row>
    <row r="51" spans="1:56" s="722" customFormat="1" ht="12.75">
      <c r="A51" s="651"/>
      <c r="B51" s="3138" t="s">
        <v>137</v>
      </c>
      <c r="C51" s="3139"/>
      <c r="D51" s="3139"/>
      <c r="E51" s="3139"/>
      <c r="F51" s="3139"/>
      <c r="G51" s="3139"/>
      <c r="H51" s="3139"/>
      <c r="I51" s="3139"/>
      <c r="J51" s="3139"/>
      <c r="K51" s="3139"/>
      <c r="L51" s="3139"/>
      <c r="M51" s="3139"/>
      <c r="N51" s="3139"/>
      <c r="O51" s="3139"/>
      <c r="P51" s="3139"/>
      <c r="Q51" s="3139"/>
      <c r="R51" s="3139"/>
      <c r="S51" s="3139"/>
      <c r="T51" s="3203"/>
      <c r="U51" s="3204"/>
      <c r="V51" s="3204"/>
      <c r="W51" s="1456"/>
      <c r="X51" s="1456"/>
      <c r="Y51" s="1456"/>
      <c r="Z51" s="1456"/>
      <c r="AA51" s="1456"/>
      <c r="AB51" s="1456"/>
      <c r="AC51" s="1456"/>
      <c r="AD51" s="1456"/>
      <c r="AE51" s="1456"/>
      <c r="AF51" s="1456"/>
      <c r="AG51" s="1456"/>
      <c r="AH51" s="1456"/>
      <c r="AI51" s="1456"/>
      <c r="AJ51" s="1958"/>
      <c r="AK51" s="1958"/>
      <c r="AL51" s="1958"/>
      <c r="AM51" s="1958"/>
      <c r="AN51" s="1958"/>
      <c r="AO51" s="1958"/>
      <c r="AP51" s="1958"/>
      <c r="AQ51" s="1958"/>
      <c r="AR51" s="1958"/>
      <c r="AS51" s="1958"/>
      <c r="AT51" s="1958"/>
      <c r="AU51" s="1958"/>
      <c r="AV51" s="1958"/>
      <c r="AW51" s="1958"/>
      <c r="AX51" s="1958"/>
      <c r="AY51" s="1958"/>
      <c r="AZ51" s="1958"/>
      <c r="BA51" s="1958"/>
      <c r="BB51" s="1958"/>
      <c r="BC51" s="1958"/>
      <c r="BD51" s="1959"/>
    </row>
    <row r="52" spans="1:56" ht="12" customHeight="1">
      <c r="B52" s="3126" t="s">
        <v>116</v>
      </c>
      <c r="C52" s="3144"/>
      <c r="D52" s="3144"/>
      <c r="E52" s="3144"/>
      <c r="F52" s="3144"/>
      <c r="G52" s="3144"/>
      <c r="H52" s="3144"/>
      <c r="I52" s="3144"/>
      <c r="J52" s="3144"/>
      <c r="K52" s="3144"/>
      <c r="L52" s="3144"/>
      <c r="M52" s="3144"/>
      <c r="N52" s="3144"/>
      <c r="O52" s="3144"/>
      <c r="P52" s="3144"/>
      <c r="Q52" s="3144"/>
      <c r="R52" s="3144"/>
      <c r="S52" s="3144"/>
      <c r="T52" s="3162">
        <v>7211</v>
      </c>
      <c r="U52" s="3163"/>
      <c r="V52" s="3164"/>
      <c r="W52" s="3165"/>
      <c r="X52" s="1300"/>
      <c r="Y52" s="1300"/>
      <c r="Z52" s="1300"/>
      <c r="AA52" s="1300"/>
      <c r="AB52" s="3166"/>
      <c r="AC52" s="3165"/>
      <c r="AD52" s="1300"/>
      <c r="AE52" s="1300"/>
      <c r="AF52" s="1300"/>
      <c r="AG52" s="1300"/>
      <c r="AH52" s="1300"/>
      <c r="AI52" s="3166"/>
      <c r="AJ52" s="3104"/>
      <c r="AK52" s="1493"/>
      <c r="AL52" s="1493"/>
      <c r="AM52" s="1493"/>
      <c r="AN52" s="1493"/>
      <c r="AO52" s="1493"/>
      <c r="AP52" s="3105"/>
      <c r="AQ52" s="3104"/>
      <c r="AR52" s="1493"/>
      <c r="AS52" s="1493"/>
      <c r="AT52" s="1493"/>
      <c r="AU52" s="1493"/>
      <c r="AV52" s="1493"/>
      <c r="AW52" s="3105"/>
      <c r="AX52" s="2629">
        <f>W52+AC52+AJ52+AQ52</f>
        <v>0</v>
      </c>
      <c r="AY52" s="2084"/>
      <c r="AZ52" s="2084"/>
      <c r="BA52" s="2084"/>
      <c r="BB52" s="2084"/>
      <c r="BC52" s="2084"/>
      <c r="BD52" s="2097"/>
    </row>
    <row r="53" spans="1:56" s="722" customFormat="1" ht="12.75">
      <c r="A53" s="651"/>
      <c r="B53" s="3176" t="s">
        <v>137</v>
      </c>
      <c r="C53" s="3177"/>
      <c r="D53" s="3177"/>
      <c r="E53" s="3177"/>
      <c r="F53" s="3177"/>
      <c r="G53" s="3177"/>
      <c r="H53" s="3177"/>
      <c r="I53" s="3177"/>
      <c r="J53" s="3177"/>
      <c r="K53" s="3177"/>
      <c r="L53" s="3177"/>
      <c r="M53" s="3177"/>
      <c r="N53" s="3177"/>
      <c r="O53" s="3177"/>
      <c r="P53" s="3177"/>
      <c r="Q53" s="3177"/>
      <c r="R53" s="3177"/>
      <c r="S53" s="3178"/>
      <c r="T53" s="3162"/>
      <c r="U53" s="3163"/>
      <c r="V53" s="3164"/>
      <c r="W53" s="3165"/>
      <c r="X53" s="1300"/>
      <c r="Y53" s="1300"/>
      <c r="Z53" s="1300"/>
      <c r="AA53" s="1300"/>
      <c r="AB53" s="3166"/>
      <c r="AC53" s="3165"/>
      <c r="AD53" s="1300"/>
      <c r="AE53" s="1300"/>
      <c r="AF53" s="1300"/>
      <c r="AG53" s="1300"/>
      <c r="AH53" s="1300"/>
      <c r="AI53" s="3166"/>
      <c r="AJ53" s="3104"/>
      <c r="AK53" s="1493"/>
      <c r="AL53" s="1493"/>
      <c r="AM53" s="1493"/>
      <c r="AN53" s="1493"/>
      <c r="AO53" s="1493"/>
      <c r="AP53" s="3105"/>
      <c r="AQ53" s="3104"/>
      <c r="AR53" s="1493"/>
      <c r="AS53" s="1493"/>
      <c r="AT53" s="1493"/>
      <c r="AU53" s="1493"/>
      <c r="AV53" s="1493"/>
      <c r="AW53" s="3105"/>
      <c r="AX53" s="3104"/>
      <c r="AY53" s="1493"/>
      <c r="AZ53" s="1493"/>
      <c r="BA53" s="1493"/>
      <c r="BB53" s="1493"/>
      <c r="BC53" s="1493"/>
      <c r="BD53" s="1494"/>
    </row>
    <row r="54" spans="1:56" ht="12" customHeight="1">
      <c r="B54" s="3160" t="s">
        <v>146</v>
      </c>
      <c r="C54" s="3161"/>
      <c r="D54" s="3161"/>
      <c r="E54" s="3161"/>
      <c r="F54" s="3161"/>
      <c r="G54" s="3161"/>
      <c r="H54" s="3161"/>
      <c r="I54" s="3161"/>
      <c r="J54" s="3161"/>
      <c r="K54" s="3161"/>
      <c r="L54" s="3161"/>
      <c r="M54" s="3161"/>
      <c r="N54" s="3161"/>
      <c r="O54" s="3161"/>
      <c r="P54" s="3161"/>
      <c r="Q54" s="3161"/>
      <c r="R54" s="3161"/>
      <c r="S54" s="3175"/>
      <c r="T54" s="3162">
        <v>72111</v>
      </c>
      <c r="U54" s="3163"/>
      <c r="V54" s="3164"/>
      <c r="W54" s="3165"/>
      <c r="X54" s="1300"/>
      <c r="Y54" s="1300"/>
      <c r="Z54" s="1300"/>
      <c r="AA54" s="1300"/>
      <c r="AB54" s="3166"/>
      <c r="AC54" s="3165"/>
      <c r="AD54" s="1300"/>
      <c r="AE54" s="1300"/>
      <c r="AF54" s="1300"/>
      <c r="AG54" s="1300"/>
      <c r="AH54" s="1300"/>
      <c r="AI54" s="3166"/>
      <c r="AJ54" s="3104"/>
      <c r="AK54" s="1493"/>
      <c r="AL54" s="1493"/>
      <c r="AM54" s="1493"/>
      <c r="AN54" s="1493"/>
      <c r="AO54" s="1493"/>
      <c r="AP54" s="3105"/>
      <c r="AQ54" s="3104"/>
      <c r="AR54" s="1493"/>
      <c r="AS54" s="1493"/>
      <c r="AT54" s="1493"/>
      <c r="AU54" s="1493"/>
      <c r="AV54" s="1493"/>
      <c r="AW54" s="3105"/>
      <c r="AX54" s="2629">
        <f>W54+AC54+AJ54+AQ54</f>
        <v>0</v>
      </c>
      <c r="AY54" s="2084"/>
      <c r="AZ54" s="2084"/>
      <c r="BA54" s="2084"/>
      <c r="BB54" s="2084"/>
      <c r="BC54" s="2084"/>
      <c r="BD54" s="2097"/>
    </row>
    <row r="55" spans="1:56" ht="12" customHeight="1">
      <c r="B55" s="3160" t="s">
        <v>147</v>
      </c>
      <c r="C55" s="3161"/>
      <c r="D55" s="3161"/>
      <c r="E55" s="3161"/>
      <c r="F55" s="3161"/>
      <c r="G55" s="3161"/>
      <c r="H55" s="3161"/>
      <c r="I55" s="3161"/>
      <c r="J55" s="3161"/>
      <c r="K55" s="3161"/>
      <c r="L55" s="3161"/>
      <c r="M55" s="3161"/>
      <c r="N55" s="3161"/>
      <c r="O55" s="3161"/>
      <c r="P55" s="3161"/>
      <c r="Q55" s="3161"/>
      <c r="R55" s="3161"/>
      <c r="S55" s="3175"/>
      <c r="T55" s="3162">
        <v>72112</v>
      </c>
      <c r="U55" s="3163"/>
      <c r="V55" s="3164"/>
      <c r="W55" s="3165"/>
      <c r="X55" s="1300"/>
      <c r="Y55" s="1300"/>
      <c r="Z55" s="1300"/>
      <c r="AA55" s="1300"/>
      <c r="AB55" s="3166"/>
      <c r="AC55" s="3165"/>
      <c r="AD55" s="1300"/>
      <c r="AE55" s="1300"/>
      <c r="AF55" s="1300"/>
      <c r="AG55" s="1300"/>
      <c r="AH55" s="1300"/>
      <c r="AI55" s="3166"/>
      <c r="AJ55" s="3104"/>
      <c r="AK55" s="1493"/>
      <c r="AL55" s="1493"/>
      <c r="AM55" s="1493"/>
      <c r="AN55" s="1493"/>
      <c r="AO55" s="1493"/>
      <c r="AP55" s="3105"/>
      <c r="AQ55" s="3104"/>
      <c r="AR55" s="1493"/>
      <c r="AS55" s="1493"/>
      <c r="AT55" s="1493"/>
      <c r="AU55" s="1493"/>
      <c r="AV55" s="1493"/>
      <c r="AW55" s="3105"/>
      <c r="AX55" s="2629">
        <f>W55+AC55+AJ55+AQ55</f>
        <v>0</v>
      </c>
      <c r="AY55" s="2084"/>
      <c r="AZ55" s="2084"/>
      <c r="BA55" s="2084"/>
      <c r="BB55" s="2084"/>
      <c r="BC55" s="2084"/>
      <c r="BD55" s="2097"/>
    </row>
    <row r="56" spans="1:56" ht="30.75" customHeight="1">
      <c r="B56" s="3126" t="s">
        <v>120</v>
      </c>
      <c r="C56" s="3127"/>
      <c r="D56" s="3127"/>
      <c r="E56" s="3127"/>
      <c r="F56" s="3127"/>
      <c r="G56" s="3127"/>
      <c r="H56" s="3127"/>
      <c r="I56" s="3127"/>
      <c r="J56" s="3127"/>
      <c r="K56" s="3127"/>
      <c r="L56" s="3127"/>
      <c r="M56" s="3127"/>
      <c r="N56" s="3127"/>
      <c r="O56" s="3127"/>
      <c r="P56" s="3127"/>
      <c r="Q56" s="3127"/>
      <c r="R56" s="3127"/>
      <c r="S56" s="3127"/>
      <c r="T56" s="3162">
        <v>7212</v>
      </c>
      <c r="U56" s="3163"/>
      <c r="V56" s="3164"/>
      <c r="W56" s="3165"/>
      <c r="X56" s="1300"/>
      <c r="Y56" s="1300"/>
      <c r="Z56" s="1300"/>
      <c r="AA56" s="1300"/>
      <c r="AB56" s="3166"/>
      <c r="AC56" s="3165"/>
      <c r="AD56" s="1300"/>
      <c r="AE56" s="1300"/>
      <c r="AF56" s="1300"/>
      <c r="AG56" s="1300"/>
      <c r="AH56" s="1300"/>
      <c r="AI56" s="3166"/>
      <c r="AJ56" s="3104"/>
      <c r="AK56" s="1493"/>
      <c r="AL56" s="1493"/>
      <c r="AM56" s="1493"/>
      <c r="AN56" s="1493"/>
      <c r="AO56" s="1493"/>
      <c r="AP56" s="3105"/>
      <c r="AQ56" s="3104"/>
      <c r="AR56" s="1493"/>
      <c r="AS56" s="1493"/>
      <c r="AT56" s="1493"/>
      <c r="AU56" s="1493"/>
      <c r="AV56" s="1493"/>
      <c r="AW56" s="3105"/>
      <c r="AX56" s="2629">
        <f>W56+AC56+AJ56+AQ56</f>
        <v>0</v>
      </c>
      <c r="AY56" s="2084"/>
      <c r="AZ56" s="2084"/>
      <c r="BA56" s="2084"/>
      <c r="BB56" s="2084"/>
      <c r="BC56" s="2084"/>
      <c r="BD56" s="2097"/>
    </row>
    <row r="57" spans="1:56" s="722" customFormat="1" ht="12.75">
      <c r="A57" s="651"/>
      <c r="B57" s="3138" t="s">
        <v>137</v>
      </c>
      <c r="C57" s="3139"/>
      <c r="D57" s="3139"/>
      <c r="E57" s="3139"/>
      <c r="F57" s="3139"/>
      <c r="G57" s="3139"/>
      <c r="H57" s="3139"/>
      <c r="I57" s="3139"/>
      <c r="J57" s="3139"/>
      <c r="K57" s="3139"/>
      <c r="L57" s="3139"/>
      <c r="M57" s="3139"/>
      <c r="N57" s="3139"/>
      <c r="O57" s="3139"/>
      <c r="P57" s="3139"/>
      <c r="Q57" s="3139"/>
      <c r="R57" s="3139"/>
      <c r="S57" s="3139"/>
      <c r="T57" s="3162"/>
      <c r="U57" s="3163"/>
      <c r="V57" s="3164"/>
      <c r="W57" s="3165"/>
      <c r="X57" s="1300"/>
      <c r="Y57" s="1300"/>
      <c r="Z57" s="1300"/>
      <c r="AA57" s="1300"/>
      <c r="AB57" s="3166"/>
      <c r="AC57" s="3165"/>
      <c r="AD57" s="1300"/>
      <c r="AE57" s="1300"/>
      <c r="AF57" s="1300"/>
      <c r="AG57" s="1300"/>
      <c r="AH57" s="1300"/>
      <c r="AI57" s="3166"/>
      <c r="AJ57" s="3104"/>
      <c r="AK57" s="1493"/>
      <c r="AL57" s="1493"/>
      <c r="AM57" s="1493"/>
      <c r="AN57" s="1493"/>
      <c r="AO57" s="1493"/>
      <c r="AP57" s="3105"/>
      <c r="AQ57" s="3104"/>
      <c r="AR57" s="1493"/>
      <c r="AS57" s="1493"/>
      <c r="AT57" s="1493"/>
      <c r="AU57" s="1493"/>
      <c r="AV57" s="1493"/>
      <c r="AW57" s="3105"/>
      <c r="AX57" s="3104"/>
      <c r="AY57" s="1493"/>
      <c r="AZ57" s="1493"/>
      <c r="BA57" s="1493"/>
      <c r="BB57" s="1493"/>
      <c r="BC57" s="1493"/>
      <c r="BD57" s="1494"/>
    </row>
    <row r="58" spans="1:56" ht="24" customHeight="1">
      <c r="B58" s="3136" t="s">
        <v>142</v>
      </c>
      <c r="C58" s="3137"/>
      <c r="D58" s="3137"/>
      <c r="E58" s="3137"/>
      <c r="F58" s="3137"/>
      <c r="G58" s="3137"/>
      <c r="H58" s="3137"/>
      <c r="I58" s="3137"/>
      <c r="J58" s="3137"/>
      <c r="K58" s="3137"/>
      <c r="L58" s="3137"/>
      <c r="M58" s="3137"/>
      <c r="N58" s="3137"/>
      <c r="O58" s="3137"/>
      <c r="P58" s="3137"/>
      <c r="Q58" s="3137"/>
      <c r="R58" s="3137"/>
      <c r="S58" s="3137"/>
      <c r="T58" s="3162">
        <v>72121</v>
      </c>
      <c r="U58" s="3163"/>
      <c r="V58" s="3164"/>
      <c r="W58" s="3165"/>
      <c r="X58" s="1300"/>
      <c r="Y58" s="1300"/>
      <c r="Z58" s="1300"/>
      <c r="AA58" s="1300"/>
      <c r="AB58" s="3166"/>
      <c r="AC58" s="3165"/>
      <c r="AD58" s="1300"/>
      <c r="AE58" s="1300"/>
      <c r="AF58" s="1300"/>
      <c r="AG58" s="1300"/>
      <c r="AH58" s="1300"/>
      <c r="AI58" s="3166"/>
      <c r="AJ58" s="3104"/>
      <c r="AK58" s="1493"/>
      <c r="AL58" s="1493"/>
      <c r="AM58" s="1493"/>
      <c r="AN58" s="1493"/>
      <c r="AO58" s="1493"/>
      <c r="AP58" s="3105"/>
      <c r="AQ58" s="3104"/>
      <c r="AR58" s="1493"/>
      <c r="AS58" s="1493"/>
      <c r="AT58" s="1493"/>
      <c r="AU58" s="1493"/>
      <c r="AV58" s="1493"/>
      <c r="AW58" s="3105"/>
      <c r="AX58" s="2629">
        <f>W58+AC58+AJ58+AQ58</f>
        <v>0</v>
      </c>
      <c r="AY58" s="2084"/>
      <c r="AZ58" s="2084"/>
      <c r="BA58" s="2084"/>
      <c r="BB58" s="2084"/>
      <c r="BC58" s="2084"/>
      <c r="BD58" s="2097"/>
    </row>
    <row r="59" spans="1:56" ht="12" customHeight="1">
      <c r="B59" s="3167" t="s">
        <v>23</v>
      </c>
      <c r="C59" s="1103"/>
      <c r="D59" s="1103"/>
      <c r="E59" s="1103"/>
      <c r="F59" s="1103"/>
      <c r="G59" s="1103"/>
      <c r="H59" s="1103"/>
      <c r="I59" s="1103"/>
      <c r="J59" s="1103"/>
      <c r="K59" s="1103"/>
      <c r="L59" s="1103"/>
      <c r="M59" s="1103"/>
      <c r="N59" s="1103"/>
      <c r="O59" s="1103"/>
      <c r="P59" s="1103"/>
      <c r="Q59" s="1103"/>
      <c r="R59" s="1103"/>
      <c r="S59" s="1103"/>
      <c r="T59" s="3145">
        <v>7213</v>
      </c>
      <c r="U59" s="3146"/>
      <c r="V59" s="3147"/>
      <c r="W59" s="3165"/>
      <c r="X59" s="1300"/>
      <c r="Y59" s="1300"/>
      <c r="Z59" s="1300"/>
      <c r="AA59" s="1300"/>
      <c r="AB59" s="3166"/>
      <c r="AC59" s="3165"/>
      <c r="AD59" s="1300"/>
      <c r="AE59" s="1300"/>
      <c r="AF59" s="1300"/>
      <c r="AG59" s="1300"/>
      <c r="AH59" s="1300"/>
      <c r="AI59" s="3166"/>
      <c r="AJ59" s="3104"/>
      <c r="AK59" s="1493"/>
      <c r="AL59" s="1493"/>
      <c r="AM59" s="1493"/>
      <c r="AN59" s="1493"/>
      <c r="AO59" s="1493"/>
      <c r="AP59" s="3105"/>
      <c r="AQ59" s="3104"/>
      <c r="AR59" s="1493"/>
      <c r="AS59" s="1493"/>
      <c r="AT59" s="1493"/>
      <c r="AU59" s="1493"/>
      <c r="AV59" s="1493"/>
      <c r="AW59" s="3105"/>
      <c r="AX59" s="2629">
        <f>W59+AC59+AJ59+AQ59</f>
        <v>0</v>
      </c>
      <c r="AY59" s="2084"/>
      <c r="AZ59" s="2084"/>
      <c r="BA59" s="2084"/>
      <c r="BB59" s="2084"/>
      <c r="BC59" s="2084"/>
      <c r="BD59" s="2097"/>
    </row>
    <row r="60" spans="1:56" ht="12.75" customHeight="1">
      <c r="B60" s="3171" t="s">
        <v>139</v>
      </c>
      <c r="C60" s="3172"/>
      <c r="D60" s="3172"/>
      <c r="E60" s="3172"/>
      <c r="F60" s="3172"/>
      <c r="G60" s="3172"/>
      <c r="H60" s="3172"/>
      <c r="I60" s="3172"/>
      <c r="J60" s="3172"/>
      <c r="K60" s="3172"/>
      <c r="L60" s="3172"/>
      <c r="M60" s="3172"/>
      <c r="N60" s="3172"/>
      <c r="O60" s="3172"/>
      <c r="P60" s="3172"/>
      <c r="Q60" s="3172"/>
      <c r="R60" s="3172"/>
      <c r="S60" s="3173"/>
      <c r="T60" s="3151" t="s">
        <v>459</v>
      </c>
      <c r="U60" s="3152"/>
      <c r="V60" s="3153"/>
      <c r="W60" s="3157">
        <f>SUM(W64,W67)</f>
        <v>0</v>
      </c>
      <c r="X60" s="1211"/>
      <c r="Y60" s="1211"/>
      <c r="Z60" s="1211"/>
      <c r="AA60" s="1211"/>
      <c r="AB60" s="3158"/>
      <c r="AC60" s="3157">
        <f>SUM(AC64,AC67)</f>
        <v>0</v>
      </c>
      <c r="AD60" s="1211"/>
      <c r="AE60" s="1211"/>
      <c r="AF60" s="1211"/>
      <c r="AG60" s="1211"/>
      <c r="AH60" s="1211"/>
      <c r="AI60" s="3158"/>
      <c r="AJ60" s="3157">
        <f>SUM(AJ64,AJ67)</f>
        <v>0</v>
      </c>
      <c r="AK60" s="1211"/>
      <c r="AL60" s="1211"/>
      <c r="AM60" s="1211"/>
      <c r="AN60" s="1211"/>
      <c r="AO60" s="1211"/>
      <c r="AP60" s="3158"/>
      <c r="AQ60" s="3157">
        <f>SUM(AQ64,AQ67)</f>
        <v>0</v>
      </c>
      <c r="AR60" s="1211"/>
      <c r="AS60" s="1211"/>
      <c r="AT60" s="1211"/>
      <c r="AU60" s="1211"/>
      <c r="AV60" s="1211"/>
      <c r="AW60" s="3158"/>
      <c r="AX60" s="3157">
        <f>W60+AC60+AJ60+AQ60</f>
        <v>0</v>
      </c>
      <c r="AY60" s="1211"/>
      <c r="AZ60" s="1211"/>
      <c r="BA60" s="1211"/>
      <c r="BB60" s="1211"/>
      <c r="BC60" s="1211"/>
      <c r="BD60" s="1213"/>
    </row>
    <row r="61" spans="1:56" ht="12" customHeight="1">
      <c r="B61" s="3171" t="s">
        <v>140</v>
      </c>
      <c r="C61" s="3172"/>
      <c r="D61" s="3172"/>
      <c r="E61" s="3172"/>
      <c r="F61" s="3172"/>
      <c r="G61" s="3172"/>
      <c r="H61" s="3172"/>
      <c r="I61" s="3172"/>
      <c r="J61" s="3172"/>
      <c r="K61" s="3172"/>
      <c r="L61" s="3172"/>
      <c r="M61" s="3172"/>
      <c r="N61" s="3172"/>
      <c r="O61" s="3172"/>
      <c r="P61" s="3172"/>
      <c r="Q61" s="3172"/>
      <c r="R61" s="3172"/>
      <c r="S61" s="3173"/>
      <c r="T61" s="3131"/>
      <c r="U61" s="3132"/>
      <c r="V61" s="3133"/>
      <c r="W61" s="1337"/>
      <c r="X61" s="1187"/>
      <c r="Y61" s="1187"/>
      <c r="Z61" s="1187"/>
      <c r="AA61" s="1187"/>
      <c r="AB61" s="3159"/>
      <c r="AC61" s="1337"/>
      <c r="AD61" s="1187"/>
      <c r="AE61" s="1187"/>
      <c r="AF61" s="1187"/>
      <c r="AG61" s="1187"/>
      <c r="AH61" s="1187"/>
      <c r="AI61" s="3159"/>
      <c r="AJ61" s="1337"/>
      <c r="AK61" s="1187"/>
      <c r="AL61" s="1187"/>
      <c r="AM61" s="1187"/>
      <c r="AN61" s="1187"/>
      <c r="AO61" s="1187"/>
      <c r="AP61" s="3159"/>
      <c r="AQ61" s="1337"/>
      <c r="AR61" s="1187"/>
      <c r="AS61" s="1187"/>
      <c r="AT61" s="1187"/>
      <c r="AU61" s="1187"/>
      <c r="AV61" s="1187"/>
      <c r="AW61" s="3159"/>
      <c r="AX61" s="1337"/>
      <c r="AY61" s="1187"/>
      <c r="AZ61" s="1187"/>
      <c r="BA61" s="1187"/>
      <c r="BB61" s="1187"/>
      <c r="BC61" s="1187"/>
      <c r="BD61" s="1323"/>
    </row>
    <row r="62" spans="1:56" ht="12" customHeight="1">
      <c r="B62" s="3160" t="s">
        <v>141</v>
      </c>
      <c r="C62" s="3161"/>
      <c r="D62" s="3161"/>
      <c r="E62" s="3161"/>
      <c r="F62" s="3161"/>
      <c r="G62" s="3161"/>
      <c r="H62" s="3161"/>
      <c r="I62" s="3161"/>
      <c r="J62" s="3161"/>
      <c r="K62" s="3161"/>
      <c r="L62" s="3161"/>
      <c r="M62" s="3161"/>
      <c r="N62" s="3161"/>
      <c r="O62" s="3161"/>
      <c r="P62" s="3161"/>
      <c r="Q62" s="3161"/>
      <c r="R62" s="3161"/>
      <c r="S62" s="3161"/>
      <c r="T62" s="3154"/>
      <c r="U62" s="3155"/>
      <c r="V62" s="3156"/>
      <c r="W62" s="1338"/>
      <c r="X62" s="1298"/>
      <c r="Y62" s="1298"/>
      <c r="Z62" s="1298"/>
      <c r="AA62" s="1298"/>
      <c r="AB62" s="1368"/>
      <c r="AC62" s="1338"/>
      <c r="AD62" s="1298"/>
      <c r="AE62" s="1298"/>
      <c r="AF62" s="1298"/>
      <c r="AG62" s="1298"/>
      <c r="AH62" s="1298"/>
      <c r="AI62" s="1368"/>
      <c r="AJ62" s="1338"/>
      <c r="AK62" s="1298"/>
      <c r="AL62" s="1298"/>
      <c r="AM62" s="1298"/>
      <c r="AN62" s="1298"/>
      <c r="AO62" s="1298"/>
      <c r="AP62" s="1368"/>
      <c r="AQ62" s="1338"/>
      <c r="AR62" s="1298"/>
      <c r="AS62" s="1298"/>
      <c r="AT62" s="1298"/>
      <c r="AU62" s="1298"/>
      <c r="AV62" s="1298"/>
      <c r="AW62" s="1368"/>
      <c r="AX62" s="1338"/>
      <c r="AY62" s="1298"/>
      <c r="AZ62" s="1298"/>
      <c r="BA62" s="1298"/>
      <c r="BB62" s="1298"/>
      <c r="BC62" s="1298"/>
      <c r="BD62" s="1322"/>
    </row>
    <row r="63" spans="1:56" s="722" customFormat="1" ht="12.75">
      <c r="A63" s="651"/>
      <c r="B63" s="3138" t="s">
        <v>137</v>
      </c>
      <c r="C63" s="3139"/>
      <c r="D63" s="3139"/>
      <c r="E63" s="3139"/>
      <c r="F63" s="3139"/>
      <c r="G63" s="3139"/>
      <c r="H63" s="3139"/>
      <c r="I63" s="3139"/>
      <c r="J63" s="3139"/>
      <c r="K63" s="3139"/>
      <c r="L63" s="3139"/>
      <c r="M63" s="3139"/>
      <c r="N63" s="3139"/>
      <c r="O63" s="3139"/>
      <c r="P63" s="3139"/>
      <c r="Q63" s="3139"/>
      <c r="R63" s="3139"/>
      <c r="S63" s="3139"/>
      <c r="T63" s="3154"/>
      <c r="U63" s="3155"/>
      <c r="V63" s="3156"/>
      <c r="W63" s="3168"/>
      <c r="X63" s="3169"/>
      <c r="Y63" s="3169"/>
      <c r="Z63" s="3169"/>
      <c r="AA63" s="3169"/>
      <c r="AB63" s="3174"/>
      <c r="AC63" s="3168"/>
      <c r="AD63" s="3169"/>
      <c r="AE63" s="3169"/>
      <c r="AF63" s="3169"/>
      <c r="AG63" s="3169"/>
      <c r="AH63" s="3169"/>
      <c r="AI63" s="3174"/>
      <c r="AJ63" s="3106"/>
      <c r="AK63" s="1990"/>
      <c r="AL63" s="1990"/>
      <c r="AM63" s="1990"/>
      <c r="AN63" s="1990"/>
      <c r="AO63" s="1990"/>
      <c r="AP63" s="3107"/>
      <c r="AQ63" s="3106"/>
      <c r="AR63" s="1990"/>
      <c r="AS63" s="1990"/>
      <c r="AT63" s="1990"/>
      <c r="AU63" s="1990"/>
      <c r="AV63" s="1990"/>
      <c r="AW63" s="3107"/>
      <c r="AX63" s="3168"/>
      <c r="AY63" s="3169"/>
      <c r="AZ63" s="3169"/>
      <c r="BA63" s="3169"/>
      <c r="BB63" s="3169"/>
      <c r="BC63" s="3169"/>
      <c r="BD63" s="3170"/>
    </row>
    <row r="64" spans="1:56" ht="23.25" customHeight="1">
      <c r="B64" s="3126" t="s">
        <v>120</v>
      </c>
      <c r="C64" s="3127"/>
      <c r="D64" s="3127"/>
      <c r="E64" s="3127"/>
      <c r="F64" s="3127"/>
      <c r="G64" s="3127"/>
      <c r="H64" s="3127"/>
      <c r="I64" s="3127"/>
      <c r="J64" s="3127"/>
      <c r="K64" s="3127"/>
      <c r="L64" s="3127"/>
      <c r="M64" s="3127"/>
      <c r="N64" s="3127"/>
      <c r="O64" s="3127"/>
      <c r="P64" s="3127"/>
      <c r="Q64" s="3127"/>
      <c r="R64" s="3127"/>
      <c r="S64" s="3127"/>
      <c r="T64" s="3162">
        <v>7221</v>
      </c>
      <c r="U64" s="3163"/>
      <c r="V64" s="3164"/>
      <c r="W64" s="3165"/>
      <c r="X64" s="1300"/>
      <c r="Y64" s="1300"/>
      <c r="Z64" s="1300"/>
      <c r="AA64" s="1300"/>
      <c r="AB64" s="3166"/>
      <c r="AC64" s="3165"/>
      <c r="AD64" s="1300"/>
      <c r="AE64" s="1300"/>
      <c r="AF64" s="1300"/>
      <c r="AG64" s="1300"/>
      <c r="AH64" s="1300"/>
      <c r="AI64" s="3166"/>
      <c r="AJ64" s="3104"/>
      <c r="AK64" s="1493"/>
      <c r="AL64" s="1493"/>
      <c r="AM64" s="1493"/>
      <c r="AN64" s="1493"/>
      <c r="AO64" s="1493"/>
      <c r="AP64" s="3105"/>
      <c r="AQ64" s="3104"/>
      <c r="AR64" s="1493"/>
      <c r="AS64" s="1493"/>
      <c r="AT64" s="1493"/>
      <c r="AU64" s="1493"/>
      <c r="AV64" s="1493"/>
      <c r="AW64" s="3105"/>
      <c r="AX64" s="2629">
        <f>W64+AC64+AJ64+AQ64</f>
        <v>0</v>
      </c>
      <c r="AY64" s="2084"/>
      <c r="AZ64" s="2084"/>
      <c r="BA64" s="2084"/>
      <c r="BB64" s="2084"/>
      <c r="BC64" s="2084"/>
      <c r="BD64" s="2097"/>
    </row>
    <row r="65" spans="1:56" s="722" customFormat="1" ht="12.75">
      <c r="A65" s="651"/>
      <c r="B65" s="3138" t="s">
        <v>137</v>
      </c>
      <c r="C65" s="3139"/>
      <c r="D65" s="3139"/>
      <c r="E65" s="3139"/>
      <c r="F65" s="3139"/>
      <c r="G65" s="3139"/>
      <c r="H65" s="3139"/>
      <c r="I65" s="3139"/>
      <c r="J65" s="3139"/>
      <c r="K65" s="3139"/>
      <c r="L65" s="3139"/>
      <c r="M65" s="3139"/>
      <c r="N65" s="3139"/>
      <c r="O65" s="3139"/>
      <c r="P65" s="3139"/>
      <c r="Q65" s="3139"/>
      <c r="R65" s="3139"/>
      <c r="S65" s="3139"/>
      <c r="T65" s="3162"/>
      <c r="U65" s="3163"/>
      <c r="V65" s="3164"/>
      <c r="W65" s="3165"/>
      <c r="X65" s="1300"/>
      <c r="Y65" s="1300"/>
      <c r="Z65" s="1300"/>
      <c r="AA65" s="1300"/>
      <c r="AB65" s="3166"/>
      <c r="AC65" s="3165"/>
      <c r="AD65" s="1300"/>
      <c r="AE65" s="1300"/>
      <c r="AF65" s="1300"/>
      <c r="AG65" s="1300"/>
      <c r="AH65" s="1300"/>
      <c r="AI65" s="3166"/>
      <c r="AJ65" s="3104"/>
      <c r="AK65" s="1493"/>
      <c r="AL65" s="1493"/>
      <c r="AM65" s="1493"/>
      <c r="AN65" s="1493"/>
      <c r="AO65" s="1493"/>
      <c r="AP65" s="3105"/>
      <c r="AQ65" s="3104"/>
      <c r="AR65" s="1493"/>
      <c r="AS65" s="1493"/>
      <c r="AT65" s="1493"/>
      <c r="AU65" s="1493"/>
      <c r="AV65" s="1493"/>
      <c r="AW65" s="3105"/>
      <c r="AX65" s="3104"/>
      <c r="AY65" s="1493"/>
      <c r="AZ65" s="1493"/>
      <c r="BA65" s="1493"/>
      <c r="BB65" s="1493"/>
      <c r="BC65" s="1493"/>
      <c r="BD65" s="1494"/>
    </row>
    <row r="66" spans="1:56" ht="24" customHeight="1">
      <c r="B66" s="3136" t="s">
        <v>142</v>
      </c>
      <c r="C66" s="3137"/>
      <c r="D66" s="3137"/>
      <c r="E66" s="3137"/>
      <c r="F66" s="3137"/>
      <c r="G66" s="3137"/>
      <c r="H66" s="3137"/>
      <c r="I66" s="3137"/>
      <c r="J66" s="3137"/>
      <c r="K66" s="3137"/>
      <c r="L66" s="3137"/>
      <c r="M66" s="3137"/>
      <c r="N66" s="3137"/>
      <c r="O66" s="3137"/>
      <c r="P66" s="3137"/>
      <c r="Q66" s="3137"/>
      <c r="R66" s="3137"/>
      <c r="S66" s="3137"/>
      <c r="T66" s="3162">
        <v>72211</v>
      </c>
      <c r="U66" s="3163"/>
      <c r="V66" s="3164"/>
      <c r="W66" s="3165"/>
      <c r="X66" s="1300"/>
      <c r="Y66" s="1300"/>
      <c r="Z66" s="1300"/>
      <c r="AA66" s="1300"/>
      <c r="AB66" s="3166"/>
      <c r="AC66" s="3165"/>
      <c r="AD66" s="1300"/>
      <c r="AE66" s="1300"/>
      <c r="AF66" s="1300"/>
      <c r="AG66" s="1300"/>
      <c r="AH66" s="1300"/>
      <c r="AI66" s="3166"/>
      <c r="AJ66" s="3104"/>
      <c r="AK66" s="1493"/>
      <c r="AL66" s="1493"/>
      <c r="AM66" s="1493"/>
      <c r="AN66" s="1493"/>
      <c r="AO66" s="1493"/>
      <c r="AP66" s="3105"/>
      <c r="AQ66" s="3104"/>
      <c r="AR66" s="1493"/>
      <c r="AS66" s="1493"/>
      <c r="AT66" s="1493"/>
      <c r="AU66" s="1493"/>
      <c r="AV66" s="1493"/>
      <c r="AW66" s="3105"/>
      <c r="AX66" s="2629">
        <f>W66+AC66+AJ66+AQ66</f>
        <v>0</v>
      </c>
      <c r="AY66" s="2084"/>
      <c r="AZ66" s="2084"/>
      <c r="BA66" s="2084"/>
      <c r="BB66" s="2084"/>
      <c r="BC66" s="2084"/>
      <c r="BD66" s="2097"/>
    </row>
    <row r="67" spans="1:56" ht="12" customHeight="1">
      <c r="B67" s="3167" t="s">
        <v>150</v>
      </c>
      <c r="C67" s="1103"/>
      <c r="D67" s="1103"/>
      <c r="E67" s="1103"/>
      <c r="F67" s="1103"/>
      <c r="G67" s="1103"/>
      <c r="H67" s="1103"/>
      <c r="I67" s="1103"/>
      <c r="J67" s="1103"/>
      <c r="K67" s="1103"/>
      <c r="L67" s="1103"/>
      <c r="M67" s="1103"/>
      <c r="N67" s="1103"/>
      <c r="O67" s="1103"/>
      <c r="P67" s="1103"/>
      <c r="Q67" s="1103"/>
      <c r="R67" s="1103"/>
      <c r="S67" s="1103"/>
      <c r="T67" s="3145">
        <v>7222</v>
      </c>
      <c r="U67" s="3146"/>
      <c r="V67" s="3147"/>
      <c r="W67" s="3148"/>
      <c r="X67" s="1282"/>
      <c r="Y67" s="1282"/>
      <c r="Z67" s="1282"/>
      <c r="AA67" s="1282"/>
      <c r="AB67" s="3149"/>
      <c r="AC67" s="3148"/>
      <c r="AD67" s="1282"/>
      <c r="AE67" s="1282"/>
      <c r="AF67" s="1282"/>
      <c r="AG67" s="1282"/>
      <c r="AH67" s="1282"/>
      <c r="AI67" s="3149"/>
      <c r="AJ67" s="2675"/>
      <c r="AK67" s="2112"/>
      <c r="AL67" s="2112"/>
      <c r="AM67" s="2112"/>
      <c r="AN67" s="2112"/>
      <c r="AO67" s="2112"/>
      <c r="AP67" s="2002"/>
      <c r="AQ67" s="2675"/>
      <c r="AR67" s="2112"/>
      <c r="AS67" s="2112"/>
      <c r="AT67" s="2112"/>
      <c r="AU67" s="2112"/>
      <c r="AV67" s="2112"/>
      <c r="AW67" s="2002"/>
      <c r="AX67" s="2629">
        <f>W67+AC67+AJ67+AQ67</f>
        <v>0</v>
      </c>
      <c r="AY67" s="2084"/>
      <c r="AZ67" s="2084"/>
      <c r="BA67" s="2084"/>
      <c r="BB67" s="2084"/>
      <c r="BC67" s="2084"/>
      <c r="BD67" s="2097"/>
    </row>
    <row r="68" spans="1:56" ht="12" customHeight="1">
      <c r="B68" s="3126" t="s">
        <v>143</v>
      </c>
      <c r="C68" s="3150"/>
      <c r="D68" s="3150"/>
      <c r="E68" s="3150"/>
      <c r="F68" s="3150"/>
      <c r="G68" s="3150"/>
      <c r="H68" s="3150"/>
      <c r="I68" s="3150"/>
      <c r="J68" s="3150"/>
      <c r="K68" s="3150"/>
      <c r="L68" s="3150"/>
      <c r="M68" s="3150"/>
      <c r="N68" s="3150"/>
      <c r="O68" s="3150"/>
      <c r="P68" s="3150"/>
      <c r="Q68" s="3150"/>
      <c r="R68" s="3150"/>
      <c r="S68" s="3150"/>
      <c r="T68" s="3151" t="s">
        <v>460</v>
      </c>
      <c r="U68" s="3152"/>
      <c r="V68" s="3153"/>
      <c r="W68" s="3157">
        <f>W72+W76+W77+W80+W81+W82</f>
        <v>0</v>
      </c>
      <c r="X68" s="1211"/>
      <c r="Y68" s="1211"/>
      <c r="Z68" s="1211"/>
      <c r="AA68" s="1211"/>
      <c r="AB68" s="3158"/>
      <c r="AC68" s="3157">
        <f>SUM(AC72,AC76,AC77,AC80,AC81,AC82)</f>
        <v>0</v>
      </c>
      <c r="AD68" s="1211"/>
      <c r="AE68" s="1211"/>
      <c r="AF68" s="1211"/>
      <c r="AG68" s="1211"/>
      <c r="AH68" s="1211"/>
      <c r="AI68" s="3158"/>
      <c r="AJ68" s="3157">
        <f>SUM(AJ72,AJ76,AJ77,AJ80,AJ81,AJ82)</f>
        <v>0</v>
      </c>
      <c r="AK68" s="1211"/>
      <c r="AL68" s="1211"/>
      <c r="AM68" s="1211"/>
      <c r="AN68" s="1211"/>
      <c r="AO68" s="1211"/>
      <c r="AP68" s="3158"/>
      <c r="AQ68" s="3157">
        <f>SUM(AQ72,AQ76,AQ77,AQ80,AQ81,AQ82)</f>
        <v>0</v>
      </c>
      <c r="AR68" s="1211"/>
      <c r="AS68" s="1211"/>
      <c r="AT68" s="1211"/>
      <c r="AU68" s="1211"/>
      <c r="AV68" s="1211"/>
      <c r="AW68" s="3158"/>
      <c r="AX68" s="3157">
        <f>W68+AC68+AJ68+AQ68</f>
        <v>0</v>
      </c>
      <c r="AY68" s="1211"/>
      <c r="AZ68" s="1211"/>
      <c r="BA68" s="1211"/>
      <c r="BB68" s="1211"/>
      <c r="BC68" s="1211"/>
      <c r="BD68" s="1213"/>
    </row>
    <row r="69" spans="1:56" ht="12" customHeight="1">
      <c r="B69" s="3140" t="s">
        <v>151</v>
      </c>
      <c r="C69" s="3141"/>
      <c r="D69" s="3141"/>
      <c r="E69" s="3141"/>
      <c r="F69" s="3141"/>
      <c r="G69" s="3141"/>
      <c r="H69" s="3141"/>
      <c r="I69" s="3141"/>
      <c r="J69" s="3141"/>
      <c r="K69" s="3141"/>
      <c r="L69" s="3141"/>
      <c r="M69" s="3141"/>
      <c r="N69" s="3141"/>
      <c r="O69" s="3141"/>
      <c r="P69" s="3141"/>
      <c r="Q69" s="3141"/>
      <c r="R69" s="3141"/>
      <c r="S69" s="3141"/>
      <c r="T69" s="3131"/>
      <c r="U69" s="3132"/>
      <c r="V69" s="3133"/>
      <c r="W69" s="1337"/>
      <c r="X69" s="1187"/>
      <c r="Y69" s="1187"/>
      <c r="Z69" s="1187"/>
      <c r="AA69" s="1187"/>
      <c r="AB69" s="3159"/>
      <c r="AC69" s="1337"/>
      <c r="AD69" s="1187"/>
      <c r="AE69" s="1187"/>
      <c r="AF69" s="1187"/>
      <c r="AG69" s="1187"/>
      <c r="AH69" s="1187"/>
      <c r="AI69" s="3159"/>
      <c r="AJ69" s="1337"/>
      <c r="AK69" s="1187"/>
      <c r="AL69" s="1187"/>
      <c r="AM69" s="1187"/>
      <c r="AN69" s="1187"/>
      <c r="AO69" s="1187"/>
      <c r="AP69" s="3159"/>
      <c r="AQ69" s="1337"/>
      <c r="AR69" s="1187"/>
      <c r="AS69" s="1187"/>
      <c r="AT69" s="1187"/>
      <c r="AU69" s="1187"/>
      <c r="AV69" s="1187"/>
      <c r="AW69" s="3159"/>
      <c r="AX69" s="1337"/>
      <c r="AY69" s="1187"/>
      <c r="AZ69" s="1187"/>
      <c r="BA69" s="1187"/>
      <c r="BB69" s="1187"/>
      <c r="BC69" s="1187"/>
      <c r="BD69" s="1323"/>
    </row>
    <row r="70" spans="1:56" ht="12" customHeight="1">
      <c r="B70" s="3160" t="s">
        <v>152</v>
      </c>
      <c r="C70" s="3161"/>
      <c r="D70" s="3161"/>
      <c r="E70" s="3161"/>
      <c r="F70" s="3161"/>
      <c r="G70" s="3161"/>
      <c r="H70" s="3161"/>
      <c r="I70" s="3161"/>
      <c r="J70" s="3161"/>
      <c r="K70" s="3161"/>
      <c r="L70" s="3161"/>
      <c r="M70" s="3161"/>
      <c r="N70" s="3161"/>
      <c r="O70" s="3161"/>
      <c r="P70" s="3161"/>
      <c r="Q70" s="3161"/>
      <c r="R70" s="3161"/>
      <c r="S70" s="3161"/>
      <c r="T70" s="3154"/>
      <c r="U70" s="3155"/>
      <c r="V70" s="3156"/>
      <c r="W70" s="1338"/>
      <c r="X70" s="1298"/>
      <c r="Y70" s="1298"/>
      <c r="Z70" s="1298"/>
      <c r="AA70" s="1298"/>
      <c r="AB70" s="1368"/>
      <c r="AC70" s="1338"/>
      <c r="AD70" s="1298"/>
      <c r="AE70" s="1298"/>
      <c r="AF70" s="1298"/>
      <c r="AG70" s="1298"/>
      <c r="AH70" s="1298"/>
      <c r="AI70" s="1368"/>
      <c r="AJ70" s="1338"/>
      <c r="AK70" s="1298"/>
      <c r="AL70" s="1298"/>
      <c r="AM70" s="1298"/>
      <c r="AN70" s="1298"/>
      <c r="AO70" s="1298"/>
      <c r="AP70" s="1368"/>
      <c r="AQ70" s="1338"/>
      <c r="AR70" s="1298"/>
      <c r="AS70" s="1298"/>
      <c r="AT70" s="1298"/>
      <c r="AU70" s="1298"/>
      <c r="AV70" s="1298"/>
      <c r="AW70" s="1368"/>
      <c r="AX70" s="1338"/>
      <c r="AY70" s="1298"/>
      <c r="AZ70" s="1298"/>
      <c r="BA70" s="1298"/>
      <c r="BB70" s="1298"/>
      <c r="BC70" s="1298"/>
      <c r="BD70" s="1322"/>
    </row>
    <row r="71" spans="1:56" s="722" customFormat="1" ht="12.75">
      <c r="A71" s="651"/>
      <c r="B71" s="3138" t="s">
        <v>137</v>
      </c>
      <c r="C71" s="3139"/>
      <c r="D71" s="3139"/>
      <c r="E71" s="3139"/>
      <c r="F71" s="3139"/>
      <c r="G71" s="3139"/>
      <c r="H71" s="3139"/>
      <c r="I71" s="3139"/>
      <c r="J71" s="3139"/>
      <c r="K71" s="3139"/>
      <c r="L71" s="3139"/>
      <c r="M71" s="3139"/>
      <c r="N71" s="3139"/>
      <c r="O71" s="3139"/>
      <c r="P71" s="3139"/>
      <c r="Q71" s="3139"/>
      <c r="R71" s="3139"/>
      <c r="S71" s="3139"/>
      <c r="T71" s="3128"/>
      <c r="U71" s="3129"/>
      <c r="V71" s="3130"/>
      <c r="W71" s="2675"/>
      <c r="X71" s="2112"/>
      <c r="Y71" s="2112"/>
      <c r="Z71" s="2112"/>
      <c r="AA71" s="2112"/>
      <c r="AB71" s="2002"/>
      <c r="AC71" s="2675"/>
      <c r="AD71" s="2112"/>
      <c r="AE71" s="2112"/>
      <c r="AF71" s="2112"/>
      <c r="AG71" s="2112"/>
      <c r="AH71" s="2112"/>
      <c r="AI71" s="2002"/>
      <c r="AJ71" s="2675"/>
      <c r="AK71" s="2112"/>
      <c r="AL71" s="2112"/>
      <c r="AM71" s="2112"/>
      <c r="AN71" s="2112"/>
      <c r="AO71" s="2112"/>
      <c r="AP71" s="2002"/>
      <c r="AQ71" s="2675"/>
      <c r="AR71" s="2112"/>
      <c r="AS71" s="2112"/>
      <c r="AT71" s="2112"/>
      <c r="AU71" s="2112"/>
      <c r="AV71" s="2112"/>
      <c r="AW71" s="2002"/>
      <c r="AX71" s="2675"/>
      <c r="AY71" s="2112"/>
      <c r="AZ71" s="2112"/>
      <c r="BA71" s="2112"/>
      <c r="BB71" s="2112"/>
      <c r="BC71" s="2112"/>
      <c r="BD71" s="2154"/>
    </row>
    <row r="72" spans="1:56" ht="27.75" customHeight="1">
      <c r="B72" s="3126" t="s">
        <v>116</v>
      </c>
      <c r="C72" s="3144"/>
      <c r="D72" s="3144"/>
      <c r="E72" s="3144"/>
      <c r="F72" s="3144"/>
      <c r="G72" s="3144"/>
      <c r="H72" s="3144"/>
      <c r="I72" s="3144"/>
      <c r="J72" s="3144"/>
      <c r="K72" s="3144"/>
      <c r="L72" s="3144"/>
      <c r="M72" s="3144"/>
      <c r="N72" s="3144"/>
      <c r="O72" s="3144"/>
      <c r="P72" s="3144"/>
      <c r="Q72" s="3144"/>
      <c r="R72" s="3144"/>
      <c r="S72" s="3144"/>
      <c r="T72" s="3128" t="s">
        <v>461</v>
      </c>
      <c r="U72" s="3129"/>
      <c r="V72" s="3130"/>
      <c r="W72" s="2675"/>
      <c r="X72" s="2112"/>
      <c r="Y72" s="2112"/>
      <c r="Z72" s="2112"/>
      <c r="AA72" s="2112"/>
      <c r="AB72" s="2002"/>
      <c r="AC72" s="2675"/>
      <c r="AD72" s="2112"/>
      <c r="AE72" s="2112"/>
      <c r="AF72" s="2112"/>
      <c r="AG72" s="2112"/>
      <c r="AH72" s="2112"/>
      <c r="AI72" s="2002"/>
      <c r="AJ72" s="2675"/>
      <c r="AK72" s="2112"/>
      <c r="AL72" s="2112"/>
      <c r="AM72" s="2112"/>
      <c r="AN72" s="2112"/>
      <c r="AO72" s="2112"/>
      <c r="AP72" s="2002"/>
      <c r="AQ72" s="2675"/>
      <c r="AR72" s="2112"/>
      <c r="AS72" s="2112"/>
      <c r="AT72" s="2112"/>
      <c r="AU72" s="2112"/>
      <c r="AV72" s="2112"/>
      <c r="AW72" s="2002"/>
      <c r="AX72" s="2627">
        <f>W72+AC72+AJ72+AQ72</f>
        <v>0</v>
      </c>
      <c r="AY72" s="2162"/>
      <c r="AZ72" s="2162"/>
      <c r="BA72" s="2162"/>
      <c r="BB72" s="2162"/>
      <c r="BC72" s="2162"/>
      <c r="BD72" s="2163"/>
    </row>
    <row r="73" spans="1:56" s="722" customFormat="1" ht="12.75">
      <c r="A73" s="651"/>
      <c r="B73" s="3138" t="s">
        <v>137</v>
      </c>
      <c r="C73" s="3139"/>
      <c r="D73" s="3139"/>
      <c r="E73" s="3139"/>
      <c r="F73" s="3139"/>
      <c r="G73" s="3139"/>
      <c r="H73" s="3139"/>
      <c r="I73" s="3139"/>
      <c r="J73" s="3139"/>
      <c r="K73" s="3139"/>
      <c r="L73" s="3139"/>
      <c r="M73" s="3139"/>
      <c r="N73" s="3139"/>
      <c r="O73" s="3139"/>
      <c r="P73" s="3139"/>
      <c r="Q73" s="3139"/>
      <c r="R73" s="3139"/>
      <c r="S73" s="3139"/>
      <c r="T73" s="3131"/>
      <c r="U73" s="3132"/>
      <c r="V73" s="3133"/>
      <c r="W73" s="3134"/>
      <c r="X73" s="2134"/>
      <c r="Y73" s="2134"/>
      <c r="Z73" s="2134"/>
      <c r="AA73" s="2134"/>
      <c r="AB73" s="3135"/>
      <c r="AC73" s="3134"/>
      <c r="AD73" s="2134"/>
      <c r="AE73" s="2134"/>
      <c r="AF73" s="2134"/>
      <c r="AG73" s="2134"/>
      <c r="AH73" s="2134"/>
      <c r="AI73" s="3135"/>
      <c r="AJ73" s="3134"/>
      <c r="AK73" s="2134"/>
      <c r="AL73" s="2134"/>
      <c r="AM73" s="2134"/>
      <c r="AN73" s="2134"/>
      <c r="AO73" s="2134"/>
      <c r="AP73" s="3135"/>
      <c r="AQ73" s="3134"/>
      <c r="AR73" s="2134"/>
      <c r="AS73" s="2134"/>
      <c r="AT73" s="2134"/>
      <c r="AU73" s="2134"/>
      <c r="AV73" s="2134"/>
      <c r="AW73" s="3135"/>
      <c r="AX73" s="2675"/>
      <c r="AY73" s="2112"/>
      <c r="AZ73" s="2112"/>
      <c r="BA73" s="2112"/>
      <c r="BB73" s="2112"/>
      <c r="BC73" s="2112"/>
      <c r="BD73" s="2154"/>
    </row>
    <row r="74" spans="1:56" ht="12" customHeight="1">
      <c r="B74" s="3140" t="s">
        <v>146</v>
      </c>
      <c r="C74" s="3141"/>
      <c r="D74" s="3141"/>
      <c r="E74" s="3141"/>
      <c r="F74" s="3141"/>
      <c r="G74" s="3141"/>
      <c r="H74" s="3141"/>
      <c r="I74" s="3141"/>
      <c r="J74" s="3141"/>
      <c r="K74" s="3141"/>
      <c r="L74" s="3141"/>
      <c r="M74" s="3141"/>
      <c r="N74" s="3141"/>
      <c r="O74" s="3141"/>
      <c r="P74" s="3141"/>
      <c r="Q74" s="3141"/>
      <c r="R74" s="3141"/>
      <c r="S74" s="3141"/>
      <c r="T74" s="3128" t="s">
        <v>462</v>
      </c>
      <c r="U74" s="3129"/>
      <c r="V74" s="3130"/>
      <c r="W74" s="2675"/>
      <c r="X74" s="2112"/>
      <c r="Y74" s="2112"/>
      <c r="Z74" s="2112"/>
      <c r="AA74" s="2112"/>
      <c r="AB74" s="2002"/>
      <c r="AC74" s="2675"/>
      <c r="AD74" s="2112"/>
      <c r="AE74" s="2112"/>
      <c r="AF74" s="2112"/>
      <c r="AG74" s="2112"/>
      <c r="AH74" s="2112"/>
      <c r="AI74" s="2002"/>
      <c r="AJ74" s="2675"/>
      <c r="AK74" s="2112"/>
      <c r="AL74" s="2112"/>
      <c r="AM74" s="2112"/>
      <c r="AN74" s="2112"/>
      <c r="AO74" s="2112"/>
      <c r="AP74" s="2002"/>
      <c r="AQ74" s="2675"/>
      <c r="AR74" s="2112"/>
      <c r="AS74" s="2112"/>
      <c r="AT74" s="2112"/>
      <c r="AU74" s="2112"/>
      <c r="AV74" s="2112"/>
      <c r="AW74" s="2002"/>
      <c r="AX74" s="2627">
        <f>W74+AC74+AJ74+AQ74</f>
        <v>0</v>
      </c>
      <c r="AY74" s="2162"/>
      <c r="AZ74" s="2162"/>
      <c r="BA74" s="2162"/>
      <c r="BB74" s="2162"/>
      <c r="BC74" s="2162"/>
      <c r="BD74" s="2163"/>
    </row>
    <row r="75" spans="1:56" ht="19.5" customHeight="1">
      <c r="B75" s="3140" t="s">
        <v>147</v>
      </c>
      <c r="C75" s="3141"/>
      <c r="D75" s="3141"/>
      <c r="E75" s="3141"/>
      <c r="F75" s="3141"/>
      <c r="G75" s="3141"/>
      <c r="H75" s="3141"/>
      <c r="I75" s="3141"/>
      <c r="J75" s="3141"/>
      <c r="K75" s="3141"/>
      <c r="L75" s="3141"/>
      <c r="M75" s="3141"/>
      <c r="N75" s="3141"/>
      <c r="O75" s="3141"/>
      <c r="P75" s="3141"/>
      <c r="Q75" s="3141"/>
      <c r="R75" s="3141"/>
      <c r="S75" s="3141"/>
      <c r="T75" s="3131" t="s">
        <v>463</v>
      </c>
      <c r="U75" s="3132"/>
      <c r="V75" s="3133"/>
      <c r="W75" s="3134"/>
      <c r="X75" s="2134"/>
      <c r="Y75" s="2134"/>
      <c r="Z75" s="2134"/>
      <c r="AA75" s="2134"/>
      <c r="AB75" s="3135"/>
      <c r="AC75" s="3134"/>
      <c r="AD75" s="2134"/>
      <c r="AE75" s="2134"/>
      <c r="AF75" s="2134"/>
      <c r="AG75" s="2134"/>
      <c r="AH75" s="2134"/>
      <c r="AI75" s="3135"/>
      <c r="AJ75" s="3134"/>
      <c r="AK75" s="2134"/>
      <c r="AL75" s="2134"/>
      <c r="AM75" s="2134"/>
      <c r="AN75" s="2134"/>
      <c r="AO75" s="2134"/>
      <c r="AP75" s="3135"/>
      <c r="AQ75" s="3134"/>
      <c r="AR75" s="2134"/>
      <c r="AS75" s="2134"/>
      <c r="AT75" s="2134"/>
      <c r="AU75" s="2134"/>
      <c r="AV75" s="2134"/>
      <c r="AW75" s="3135"/>
      <c r="AX75" s="2627">
        <f t="shared" ref="AX75:AX77" si="5">W75+AC75+AJ75+AQ75</f>
        <v>0</v>
      </c>
      <c r="AY75" s="2162"/>
      <c r="AZ75" s="2162"/>
      <c r="BA75" s="2162"/>
      <c r="BB75" s="2162"/>
      <c r="BC75" s="2162"/>
      <c r="BD75" s="2163"/>
    </row>
    <row r="76" spans="1:56" ht="27.75" customHeight="1">
      <c r="B76" s="3142" t="s">
        <v>119</v>
      </c>
      <c r="C76" s="3143"/>
      <c r="D76" s="3143"/>
      <c r="E76" s="3143"/>
      <c r="F76" s="3143"/>
      <c r="G76" s="3143"/>
      <c r="H76" s="3143"/>
      <c r="I76" s="3143"/>
      <c r="J76" s="3143"/>
      <c r="K76" s="3143"/>
      <c r="L76" s="3143"/>
      <c r="M76" s="3143"/>
      <c r="N76" s="3143"/>
      <c r="O76" s="3143"/>
      <c r="P76" s="3143"/>
      <c r="Q76" s="3143"/>
      <c r="R76" s="3143"/>
      <c r="S76" s="3143"/>
      <c r="T76" s="3128" t="s">
        <v>464</v>
      </c>
      <c r="U76" s="3129"/>
      <c r="V76" s="3130"/>
      <c r="W76" s="2675"/>
      <c r="X76" s="2112"/>
      <c r="Y76" s="2112"/>
      <c r="Z76" s="2112"/>
      <c r="AA76" s="2112"/>
      <c r="AB76" s="2002"/>
      <c r="AC76" s="2675"/>
      <c r="AD76" s="2112"/>
      <c r="AE76" s="2112"/>
      <c r="AF76" s="2112"/>
      <c r="AG76" s="2112"/>
      <c r="AH76" s="2112"/>
      <c r="AI76" s="2002"/>
      <c r="AJ76" s="2675"/>
      <c r="AK76" s="2112"/>
      <c r="AL76" s="2112"/>
      <c r="AM76" s="2112"/>
      <c r="AN76" s="2112"/>
      <c r="AO76" s="2112"/>
      <c r="AP76" s="2002"/>
      <c r="AQ76" s="2675"/>
      <c r="AR76" s="2112"/>
      <c r="AS76" s="2112"/>
      <c r="AT76" s="2112"/>
      <c r="AU76" s="2112"/>
      <c r="AV76" s="2112"/>
      <c r="AW76" s="2002"/>
      <c r="AX76" s="2627">
        <f t="shared" si="5"/>
        <v>0</v>
      </c>
      <c r="AY76" s="2162"/>
      <c r="AZ76" s="2162"/>
      <c r="BA76" s="2162"/>
      <c r="BB76" s="2162"/>
      <c r="BC76" s="2162"/>
      <c r="BD76" s="2163"/>
    </row>
    <row r="77" spans="1:56" ht="27" customHeight="1">
      <c r="B77" s="3126" t="s">
        <v>120</v>
      </c>
      <c r="C77" s="3127"/>
      <c r="D77" s="3127"/>
      <c r="E77" s="3127"/>
      <c r="F77" s="3127"/>
      <c r="G77" s="3127"/>
      <c r="H77" s="3127"/>
      <c r="I77" s="3127"/>
      <c r="J77" s="3127"/>
      <c r="K77" s="3127"/>
      <c r="L77" s="3127"/>
      <c r="M77" s="3127"/>
      <c r="N77" s="3127"/>
      <c r="O77" s="3127"/>
      <c r="P77" s="3127"/>
      <c r="Q77" s="3127"/>
      <c r="R77" s="3127"/>
      <c r="S77" s="3127"/>
      <c r="T77" s="3131" t="s">
        <v>465</v>
      </c>
      <c r="U77" s="3132"/>
      <c r="V77" s="3133"/>
      <c r="W77" s="3134"/>
      <c r="X77" s="2134"/>
      <c r="Y77" s="2134"/>
      <c r="Z77" s="2134"/>
      <c r="AA77" s="2134"/>
      <c r="AB77" s="3135"/>
      <c r="AC77" s="3134"/>
      <c r="AD77" s="2134"/>
      <c r="AE77" s="2134"/>
      <c r="AF77" s="2134"/>
      <c r="AG77" s="2134"/>
      <c r="AH77" s="2134"/>
      <c r="AI77" s="3135"/>
      <c r="AJ77" s="3134"/>
      <c r="AK77" s="2134"/>
      <c r="AL77" s="2134"/>
      <c r="AM77" s="2134"/>
      <c r="AN77" s="2134"/>
      <c r="AO77" s="2134"/>
      <c r="AP77" s="3135"/>
      <c r="AQ77" s="3134"/>
      <c r="AR77" s="2134"/>
      <c r="AS77" s="2134"/>
      <c r="AT77" s="2134"/>
      <c r="AU77" s="2134"/>
      <c r="AV77" s="2134"/>
      <c r="AW77" s="3135"/>
      <c r="AX77" s="2627">
        <f t="shared" si="5"/>
        <v>0</v>
      </c>
      <c r="AY77" s="2162"/>
      <c r="AZ77" s="2162"/>
      <c r="BA77" s="2162"/>
      <c r="BB77" s="2162"/>
      <c r="BC77" s="2162"/>
      <c r="BD77" s="2163"/>
    </row>
    <row r="78" spans="1:56" s="722" customFormat="1" ht="15" customHeight="1">
      <c r="A78" s="651"/>
      <c r="B78" s="3138" t="s">
        <v>137</v>
      </c>
      <c r="C78" s="3139"/>
      <c r="D78" s="3139"/>
      <c r="E78" s="3139"/>
      <c r="F78" s="3139"/>
      <c r="G78" s="3139"/>
      <c r="H78" s="3139"/>
      <c r="I78" s="3139"/>
      <c r="J78" s="3139"/>
      <c r="K78" s="3139"/>
      <c r="L78" s="3139"/>
      <c r="M78" s="3139"/>
      <c r="N78" s="3139"/>
      <c r="O78" s="3139"/>
      <c r="P78" s="3139"/>
      <c r="Q78" s="3139"/>
      <c r="R78" s="3139"/>
      <c r="S78" s="3139"/>
      <c r="T78" s="3128"/>
      <c r="U78" s="3129"/>
      <c r="V78" s="3130"/>
      <c r="W78" s="2675"/>
      <c r="X78" s="2112"/>
      <c r="Y78" s="2112"/>
      <c r="Z78" s="2112"/>
      <c r="AA78" s="2112"/>
      <c r="AB78" s="2002"/>
      <c r="AC78" s="2675"/>
      <c r="AD78" s="2112"/>
      <c r="AE78" s="2112"/>
      <c r="AF78" s="2112"/>
      <c r="AG78" s="2112"/>
      <c r="AH78" s="2112"/>
      <c r="AI78" s="2002"/>
      <c r="AJ78" s="2675"/>
      <c r="AK78" s="2112"/>
      <c r="AL78" s="2112"/>
      <c r="AM78" s="2112"/>
      <c r="AN78" s="2112"/>
      <c r="AO78" s="2112"/>
      <c r="AP78" s="2002"/>
      <c r="AQ78" s="2675"/>
      <c r="AR78" s="2112"/>
      <c r="AS78" s="2112"/>
      <c r="AT78" s="2112"/>
      <c r="AU78" s="2112"/>
      <c r="AV78" s="2112"/>
      <c r="AW78" s="2002"/>
      <c r="AX78" s="2675"/>
      <c r="AY78" s="2112"/>
      <c r="AZ78" s="2112"/>
      <c r="BA78" s="2112"/>
      <c r="BB78" s="2112"/>
      <c r="BC78" s="2112"/>
      <c r="BD78" s="2154"/>
    </row>
    <row r="79" spans="1:56" ht="23.25" customHeight="1">
      <c r="B79" s="3136" t="s">
        <v>962</v>
      </c>
      <c r="C79" s="3137"/>
      <c r="D79" s="3137"/>
      <c r="E79" s="3137"/>
      <c r="F79" s="3137"/>
      <c r="G79" s="3137"/>
      <c r="H79" s="3137"/>
      <c r="I79" s="3137"/>
      <c r="J79" s="3137"/>
      <c r="K79" s="3137"/>
      <c r="L79" s="3137"/>
      <c r="M79" s="3137"/>
      <c r="N79" s="3137"/>
      <c r="O79" s="3137"/>
      <c r="P79" s="3137"/>
      <c r="Q79" s="3137"/>
      <c r="R79" s="3137"/>
      <c r="S79" s="3137"/>
      <c r="T79" s="3131" t="s">
        <v>466</v>
      </c>
      <c r="U79" s="3132"/>
      <c r="V79" s="3133"/>
      <c r="W79" s="3134"/>
      <c r="X79" s="2134"/>
      <c r="Y79" s="2134"/>
      <c r="Z79" s="2134"/>
      <c r="AA79" s="2134"/>
      <c r="AB79" s="3135"/>
      <c r="AC79" s="3134"/>
      <c r="AD79" s="2134"/>
      <c r="AE79" s="2134"/>
      <c r="AF79" s="2134"/>
      <c r="AG79" s="2134"/>
      <c r="AH79" s="2134"/>
      <c r="AI79" s="3135"/>
      <c r="AJ79" s="3134"/>
      <c r="AK79" s="2134"/>
      <c r="AL79" s="2134"/>
      <c r="AM79" s="2134"/>
      <c r="AN79" s="2134"/>
      <c r="AO79" s="2134"/>
      <c r="AP79" s="3135"/>
      <c r="AQ79" s="3134"/>
      <c r="AR79" s="2134"/>
      <c r="AS79" s="2134"/>
      <c r="AT79" s="2134"/>
      <c r="AU79" s="2134"/>
      <c r="AV79" s="2134"/>
      <c r="AW79" s="3135"/>
      <c r="AX79" s="2627">
        <f>W79+AC79+AJ79+AQ79</f>
        <v>0</v>
      </c>
      <c r="AY79" s="2162"/>
      <c r="AZ79" s="2162"/>
      <c r="BA79" s="2162"/>
      <c r="BB79" s="2162"/>
      <c r="BC79" s="2162"/>
      <c r="BD79" s="2163"/>
    </row>
    <row r="80" spans="1:56" ht="12" customHeight="1">
      <c r="B80" s="3126" t="s">
        <v>122</v>
      </c>
      <c r="C80" s="3127"/>
      <c r="D80" s="3127"/>
      <c r="E80" s="3127"/>
      <c r="F80" s="3127"/>
      <c r="G80" s="3127"/>
      <c r="H80" s="3127"/>
      <c r="I80" s="3127"/>
      <c r="J80" s="3127"/>
      <c r="K80" s="3127"/>
      <c r="L80" s="3127"/>
      <c r="M80" s="3127"/>
      <c r="N80" s="3127"/>
      <c r="O80" s="3127"/>
      <c r="P80" s="3127"/>
      <c r="Q80" s="3127"/>
      <c r="R80" s="3127"/>
      <c r="S80" s="3127"/>
      <c r="T80" s="3128" t="s">
        <v>467</v>
      </c>
      <c r="U80" s="3129"/>
      <c r="V80" s="3130"/>
      <c r="W80" s="2675"/>
      <c r="X80" s="2112"/>
      <c r="Y80" s="2112"/>
      <c r="Z80" s="2112"/>
      <c r="AA80" s="2112"/>
      <c r="AB80" s="2002"/>
      <c r="AC80" s="2675"/>
      <c r="AD80" s="2112"/>
      <c r="AE80" s="2112"/>
      <c r="AF80" s="2112"/>
      <c r="AG80" s="2112"/>
      <c r="AH80" s="2112"/>
      <c r="AI80" s="2002"/>
      <c r="AJ80" s="2675"/>
      <c r="AK80" s="2112"/>
      <c r="AL80" s="2112"/>
      <c r="AM80" s="2112"/>
      <c r="AN80" s="2112"/>
      <c r="AO80" s="2112"/>
      <c r="AP80" s="2002"/>
      <c r="AQ80" s="2675"/>
      <c r="AR80" s="2112"/>
      <c r="AS80" s="2112"/>
      <c r="AT80" s="2112"/>
      <c r="AU80" s="2112"/>
      <c r="AV80" s="2112"/>
      <c r="AW80" s="2002"/>
      <c r="AX80" s="2627">
        <f t="shared" ref="AX80:AX81" si="6">W80+AC80+AJ80+AQ80</f>
        <v>0</v>
      </c>
      <c r="AY80" s="2162"/>
      <c r="AZ80" s="2162"/>
      <c r="BA80" s="2162"/>
      <c r="BB80" s="2162"/>
      <c r="BC80" s="2162"/>
      <c r="BD80" s="2163"/>
    </row>
    <row r="81" spans="1:106" ht="12" customHeight="1">
      <c r="B81" s="3126" t="s">
        <v>123</v>
      </c>
      <c r="C81" s="3127"/>
      <c r="D81" s="3127"/>
      <c r="E81" s="3127"/>
      <c r="F81" s="3127"/>
      <c r="G81" s="3127"/>
      <c r="H81" s="3127"/>
      <c r="I81" s="3127"/>
      <c r="J81" s="3127"/>
      <c r="K81" s="3127"/>
      <c r="L81" s="3127"/>
      <c r="M81" s="3127"/>
      <c r="N81" s="3127"/>
      <c r="O81" s="3127"/>
      <c r="P81" s="3127"/>
      <c r="Q81" s="3127"/>
      <c r="R81" s="3127"/>
      <c r="S81" s="3127"/>
      <c r="T81" s="3131" t="s">
        <v>468</v>
      </c>
      <c r="U81" s="3132"/>
      <c r="V81" s="3133"/>
      <c r="W81" s="3134"/>
      <c r="X81" s="2134"/>
      <c r="Y81" s="2134"/>
      <c r="Z81" s="2134"/>
      <c r="AA81" s="2134"/>
      <c r="AB81" s="3135"/>
      <c r="AC81" s="3134"/>
      <c r="AD81" s="2134"/>
      <c r="AE81" s="2134"/>
      <c r="AF81" s="2134"/>
      <c r="AG81" s="2134"/>
      <c r="AH81" s="2134"/>
      <c r="AI81" s="3135"/>
      <c r="AJ81" s="3134"/>
      <c r="AK81" s="2134"/>
      <c r="AL81" s="2134"/>
      <c r="AM81" s="2134"/>
      <c r="AN81" s="2134"/>
      <c r="AO81" s="2134"/>
      <c r="AP81" s="3135"/>
      <c r="AQ81" s="3134"/>
      <c r="AR81" s="2134"/>
      <c r="AS81" s="2134"/>
      <c r="AT81" s="2134"/>
      <c r="AU81" s="2134"/>
      <c r="AV81" s="2134"/>
      <c r="AW81" s="3135"/>
      <c r="AX81" s="2627">
        <f t="shared" si="6"/>
        <v>0</v>
      </c>
      <c r="AY81" s="2162"/>
      <c r="AZ81" s="2162"/>
      <c r="BA81" s="2162"/>
      <c r="BB81" s="2162"/>
      <c r="BC81" s="2162"/>
      <c r="BD81" s="2163"/>
    </row>
    <row r="82" spans="1:106" ht="12" customHeight="1" thickBot="1">
      <c r="B82" s="3119" t="s">
        <v>23</v>
      </c>
      <c r="C82" s="3120"/>
      <c r="D82" s="3120"/>
      <c r="E82" s="3120"/>
      <c r="F82" s="3120"/>
      <c r="G82" s="3120"/>
      <c r="H82" s="3120"/>
      <c r="I82" s="3120"/>
      <c r="J82" s="3120"/>
      <c r="K82" s="3120"/>
      <c r="L82" s="3120"/>
      <c r="M82" s="3120"/>
      <c r="N82" s="3120"/>
      <c r="O82" s="3120"/>
      <c r="P82" s="3120"/>
      <c r="Q82" s="3120"/>
      <c r="R82" s="3120"/>
      <c r="S82" s="3120"/>
      <c r="T82" s="3121" t="s">
        <v>469</v>
      </c>
      <c r="U82" s="3122"/>
      <c r="V82" s="3123"/>
      <c r="W82" s="3124"/>
      <c r="X82" s="2796"/>
      <c r="Y82" s="2796"/>
      <c r="Z82" s="2796"/>
      <c r="AA82" s="2796"/>
      <c r="AB82" s="3125"/>
      <c r="AC82" s="3124"/>
      <c r="AD82" s="2796"/>
      <c r="AE82" s="2796"/>
      <c r="AF82" s="2796"/>
      <c r="AG82" s="2796"/>
      <c r="AH82" s="2796"/>
      <c r="AI82" s="3125"/>
      <c r="AJ82" s="3124"/>
      <c r="AK82" s="2796"/>
      <c r="AL82" s="2796"/>
      <c r="AM82" s="2796"/>
      <c r="AN82" s="2796"/>
      <c r="AO82" s="2796"/>
      <c r="AP82" s="3125"/>
      <c r="AQ82" s="3124"/>
      <c r="AR82" s="2796"/>
      <c r="AS82" s="2796"/>
      <c r="AT82" s="2796"/>
      <c r="AU82" s="2796"/>
      <c r="AV82" s="2796"/>
      <c r="AW82" s="3125"/>
      <c r="AX82" s="3117">
        <f>W82+AC82+AJ82+AQ82</f>
        <v>0</v>
      </c>
      <c r="AY82" s="2278"/>
      <c r="AZ82" s="2278"/>
      <c r="BA82" s="2278"/>
      <c r="BB82" s="2278"/>
      <c r="BC82" s="2278"/>
      <c r="BD82" s="3118"/>
    </row>
    <row r="83" spans="1:106" ht="12.75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/>
    <row r="90" spans="1:106" ht="12.75" customHeight="1"/>
    <row r="91" spans="1:106" s="191" customFormat="1" ht="12.75" customHeight="1">
      <c r="A91" s="554"/>
    </row>
  </sheetData>
  <sheetProtection password="CF7A" sheet="1" objects="1" scenarios="1" formatCells="0" formatColumns="0" autoFilter="0"/>
  <mergeCells count="457"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>
      <c r="A1" s="700"/>
      <c r="FN1" s="275"/>
    </row>
    <row r="2" spans="1:170" s="726" customFormat="1" ht="15">
      <c r="A2" s="707"/>
      <c r="B2" s="2897" t="s">
        <v>153</v>
      </c>
      <c r="C2" s="2897"/>
      <c r="D2" s="2897"/>
      <c r="E2" s="2897"/>
      <c r="F2" s="2897"/>
      <c r="G2" s="2897"/>
      <c r="H2" s="2897"/>
      <c r="I2" s="2897"/>
      <c r="J2" s="2897"/>
      <c r="K2" s="2897"/>
      <c r="L2" s="2897"/>
      <c r="M2" s="2897"/>
      <c r="N2" s="2897"/>
      <c r="O2" s="2897"/>
      <c r="P2" s="2897"/>
      <c r="Q2" s="2897"/>
      <c r="R2" s="2897"/>
      <c r="S2" s="2897"/>
      <c r="T2" s="2897"/>
      <c r="U2" s="2897"/>
      <c r="V2" s="2897"/>
      <c r="W2" s="2897"/>
      <c r="X2" s="2897"/>
      <c r="Y2" s="2897"/>
      <c r="Z2" s="2897"/>
      <c r="AA2" s="2897"/>
      <c r="AB2" s="2897"/>
      <c r="AC2" s="2897"/>
      <c r="AD2" s="2897"/>
      <c r="AE2" s="2897"/>
      <c r="AF2" s="2897"/>
      <c r="AG2" s="2897"/>
      <c r="AH2" s="2897"/>
      <c r="AI2" s="2897"/>
      <c r="AJ2" s="2897"/>
      <c r="AK2" s="2897"/>
      <c r="AL2" s="2897"/>
      <c r="AM2" s="2897"/>
      <c r="AN2" s="2897"/>
      <c r="AO2" s="2897"/>
      <c r="AP2" s="2897"/>
      <c r="AQ2" s="2897"/>
      <c r="AR2" s="2897"/>
      <c r="AS2" s="2897"/>
      <c r="AT2" s="2897"/>
      <c r="AU2" s="2897"/>
      <c r="AV2" s="2897"/>
      <c r="AW2" s="2897"/>
      <c r="AX2" s="2897"/>
      <c r="AY2" s="2897"/>
      <c r="AZ2" s="2897"/>
      <c r="BA2" s="2897"/>
      <c r="BB2" s="2897"/>
      <c r="BC2" s="2897"/>
      <c r="BD2" s="2897"/>
      <c r="BE2" s="2897"/>
      <c r="BF2" s="2897"/>
      <c r="BG2" s="2897"/>
      <c r="BH2" s="2897"/>
      <c r="BI2" s="2897"/>
      <c r="BJ2" s="2897"/>
      <c r="BK2" s="2897"/>
      <c r="BL2" s="2897"/>
      <c r="BM2" s="2897"/>
      <c r="BN2" s="2897"/>
      <c r="BO2" s="2897"/>
      <c r="BP2" s="2897"/>
      <c r="BQ2" s="2897"/>
      <c r="BR2" s="2897"/>
      <c r="BS2" s="2897"/>
      <c r="BT2" s="2897"/>
      <c r="BU2" s="2897"/>
      <c r="BV2" s="2897"/>
      <c r="BW2" s="2897"/>
      <c r="BX2" s="2897"/>
      <c r="BY2" s="2897"/>
      <c r="BZ2" s="2897"/>
      <c r="CA2" s="2897"/>
      <c r="CB2" s="2897"/>
      <c r="CC2" s="2897"/>
      <c r="CD2" s="2897"/>
      <c r="CE2" s="2897"/>
      <c r="CF2" s="2897"/>
      <c r="CG2" s="2897"/>
      <c r="CH2" s="2897"/>
      <c r="CI2" s="2897"/>
      <c r="CJ2" s="2897"/>
      <c r="CK2" s="2897"/>
      <c r="CL2" s="2897"/>
      <c r="CM2" s="2897"/>
      <c r="CN2" s="2897"/>
      <c r="CO2" s="2897"/>
      <c r="CP2" s="2897"/>
      <c r="CQ2" s="2897"/>
      <c r="CR2" s="2897"/>
      <c r="CS2" s="2897"/>
      <c r="CT2" s="2897"/>
      <c r="CU2" s="2897"/>
      <c r="CV2" s="2897"/>
      <c r="CW2" s="2897"/>
      <c r="CX2" s="2897"/>
      <c r="CY2" s="2897"/>
      <c r="CZ2" s="2897"/>
      <c r="DA2" s="2897"/>
      <c r="DB2" s="2897"/>
      <c r="DC2" s="2897"/>
      <c r="DD2" s="2897"/>
      <c r="DE2" s="2897"/>
      <c r="DF2" s="2897"/>
      <c r="DG2" s="2897"/>
      <c r="DH2" s="2897"/>
      <c r="DI2" s="2897"/>
      <c r="DJ2" s="2897"/>
      <c r="DK2" s="2897"/>
      <c r="DL2" s="2897"/>
      <c r="DM2" s="2897"/>
      <c r="DN2" s="2897"/>
      <c r="DO2" s="2897"/>
      <c r="DP2" s="2897"/>
      <c r="DQ2" s="2897"/>
      <c r="DR2" s="2897"/>
      <c r="DS2" s="2897"/>
      <c r="DT2" s="2897"/>
      <c r="DU2" s="2897"/>
      <c r="DV2" s="2897"/>
      <c r="DW2" s="2897"/>
      <c r="DX2" s="2897"/>
      <c r="DY2" s="2897"/>
      <c r="DZ2" s="2897"/>
      <c r="EA2" s="2897"/>
      <c r="EB2" s="2897"/>
      <c r="EC2" s="2897"/>
    </row>
    <row r="3" spans="1:170" ht="12" customHeight="1" thickBot="1"/>
    <row r="4" spans="1:170" s="173" customFormat="1" ht="13.5" customHeight="1">
      <c r="A4" s="700"/>
      <c r="B4" s="3271" t="s">
        <v>26</v>
      </c>
      <c r="C4" s="3272"/>
      <c r="D4" s="3272"/>
      <c r="E4" s="3272"/>
      <c r="F4" s="3272"/>
      <c r="G4" s="3272"/>
      <c r="H4" s="3272"/>
      <c r="I4" s="3272"/>
      <c r="J4" s="3272"/>
      <c r="K4" s="3272"/>
      <c r="L4" s="3272"/>
      <c r="M4" s="3272"/>
      <c r="N4" s="3272"/>
      <c r="O4" s="3272"/>
      <c r="P4" s="3272"/>
      <c r="Q4" s="3272"/>
      <c r="R4" s="3272"/>
      <c r="S4" s="3272"/>
      <c r="T4" s="3272"/>
      <c r="U4" s="3272"/>
      <c r="V4" s="3272"/>
      <c r="W4" s="3272"/>
      <c r="X4" s="3272"/>
      <c r="Y4" s="3272"/>
      <c r="Z4" s="3272"/>
      <c r="AA4" s="3272"/>
      <c r="AB4" s="3272"/>
      <c r="AC4" s="3272"/>
      <c r="AD4" s="3272"/>
      <c r="AE4" s="3272"/>
      <c r="AF4" s="3272"/>
      <c r="AG4" s="3272"/>
      <c r="AH4" s="3272"/>
      <c r="AI4" s="3272"/>
      <c r="AJ4" s="3272"/>
      <c r="AK4" s="3272"/>
      <c r="AL4" s="3272"/>
      <c r="AM4" s="3272"/>
      <c r="AN4" s="3272"/>
      <c r="AO4" s="3272"/>
      <c r="AP4" s="3272"/>
      <c r="AQ4" s="3273"/>
      <c r="AR4" s="3277" t="s">
        <v>10</v>
      </c>
      <c r="AS4" s="3272"/>
      <c r="AT4" s="3272"/>
      <c r="AU4" s="3272"/>
      <c r="AV4" s="3272"/>
      <c r="AW4" s="3273"/>
      <c r="AX4" s="727"/>
      <c r="AY4" s="728"/>
      <c r="AZ4" s="728"/>
      <c r="BA4" s="728"/>
      <c r="BB4" s="728" t="s">
        <v>89</v>
      </c>
      <c r="BC4" s="728"/>
      <c r="BD4" s="409"/>
      <c r="BE4" s="409"/>
      <c r="BF4" s="1512" t="s">
        <v>989</v>
      </c>
      <c r="BG4" s="1512"/>
      <c r="BH4" s="1512"/>
      <c r="BI4" s="1512"/>
      <c r="BJ4" s="1512"/>
      <c r="BK4" s="1512"/>
      <c r="BL4" s="1512"/>
      <c r="BM4" s="1512"/>
      <c r="BN4" s="1512"/>
      <c r="BO4" s="1512"/>
      <c r="BP4" s="1512"/>
      <c r="BQ4" s="1512"/>
      <c r="BR4" s="1512"/>
      <c r="BS4" s="1512"/>
      <c r="BT4" s="1512"/>
      <c r="BU4" s="1512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79" t="s">
        <v>989</v>
      </c>
      <c r="CI4" s="3279"/>
      <c r="CJ4" s="3279"/>
      <c r="CK4" s="3279"/>
      <c r="CL4" s="3279"/>
      <c r="CM4" s="3279"/>
      <c r="CN4" s="3279"/>
      <c r="CO4" s="3279"/>
      <c r="CP4" s="3279"/>
      <c r="CQ4" s="3279"/>
      <c r="CR4" s="3279"/>
      <c r="CS4" s="3279"/>
      <c r="CT4" s="3279"/>
      <c r="CU4" s="3279"/>
      <c r="CV4" s="3279"/>
      <c r="CW4" s="3279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79" t="s">
        <v>989</v>
      </c>
      <c r="DK4" s="3279"/>
      <c r="DL4" s="3279"/>
      <c r="DM4" s="3279"/>
      <c r="DN4" s="3279"/>
      <c r="DO4" s="3279"/>
      <c r="DP4" s="3279"/>
      <c r="DQ4" s="3279"/>
      <c r="DR4" s="3279"/>
      <c r="DS4" s="3279"/>
      <c r="DT4" s="3279"/>
      <c r="DU4" s="3279"/>
      <c r="DV4" s="3279"/>
      <c r="DW4" s="3279"/>
      <c r="DX4" s="3279"/>
      <c r="DY4" s="3279"/>
      <c r="DZ4" s="409"/>
      <c r="EA4" s="728"/>
      <c r="EB4" s="728"/>
      <c r="EC4" s="730"/>
    </row>
    <row r="5" spans="1:170" s="173" customFormat="1" ht="14.25" customHeight="1">
      <c r="A5" s="700"/>
      <c r="B5" s="3274"/>
      <c r="C5" s="3275"/>
      <c r="D5" s="3275"/>
      <c r="E5" s="3275"/>
      <c r="F5" s="3275"/>
      <c r="G5" s="3275"/>
      <c r="H5" s="3275"/>
      <c r="I5" s="3275"/>
      <c r="J5" s="3275"/>
      <c r="K5" s="3275"/>
      <c r="L5" s="3275"/>
      <c r="M5" s="3275"/>
      <c r="N5" s="3275"/>
      <c r="O5" s="3275"/>
      <c r="P5" s="3275"/>
      <c r="Q5" s="3275"/>
      <c r="R5" s="3275"/>
      <c r="S5" s="3275"/>
      <c r="T5" s="3275"/>
      <c r="U5" s="3275"/>
      <c r="V5" s="3275"/>
      <c r="W5" s="3275"/>
      <c r="X5" s="3275"/>
      <c r="Y5" s="3275"/>
      <c r="Z5" s="3275"/>
      <c r="AA5" s="3275"/>
      <c r="AB5" s="3275"/>
      <c r="AC5" s="3275"/>
      <c r="AD5" s="3275"/>
      <c r="AE5" s="3275"/>
      <c r="AF5" s="3275"/>
      <c r="AG5" s="3275"/>
      <c r="AH5" s="3275"/>
      <c r="AI5" s="3275"/>
      <c r="AJ5" s="3275"/>
      <c r="AK5" s="3275"/>
      <c r="AL5" s="3275"/>
      <c r="AM5" s="3275"/>
      <c r="AN5" s="3275"/>
      <c r="AO5" s="3275"/>
      <c r="AP5" s="3275"/>
      <c r="AQ5" s="3276"/>
      <c r="AR5" s="3278"/>
      <c r="AS5" s="3275"/>
      <c r="AT5" s="3275"/>
      <c r="AU5" s="3275"/>
      <c r="AV5" s="3275"/>
      <c r="AW5" s="3276"/>
      <c r="AX5" s="731"/>
      <c r="BF5" s="3280">
        <v>20</v>
      </c>
      <c r="BG5" s="3280"/>
      <c r="BH5" s="3280"/>
      <c r="BI5" s="3280"/>
      <c r="BJ5" s="3269" t="s">
        <v>1350</v>
      </c>
      <c r="BK5" s="3269"/>
      <c r="BL5" s="3269"/>
      <c r="BM5" s="3269"/>
      <c r="BN5" s="173" t="s">
        <v>38</v>
      </c>
      <c r="BR5" s="1209" t="s">
        <v>438</v>
      </c>
      <c r="BS5" s="1209"/>
      <c r="BT5" s="1209"/>
      <c r="BY5" s="732"/>
      <c r="BZ5" s="731"/>
      <c r="CH5" s="3270">
        <v>20</v>
      </c>
      <c r="CI5" s="3270"/>
      <c r="CJ5" s="3270"/>
      <c r="CK5" s="3270"/>
      <c r="CL5" s="1488" t="s">
        <v>1351</v>
      </c>
      <c r="CM5" s="1488"/>
      <c r="CN5" s="1488"/>
      <c r="CO5" s="1488"/>
      <c r="CP5" s="173" t="s">
        <v>38</v>
      </c>
      <c r="CT5" s="1209" t="s">
        <v>436</v>
      </c>
      <c r="CU5" s="1209"/>
      <c r="CV5" s="1209"/>
      <c r="DA5" s="732"/>
      <c r="DB5" s="731"/>
      <c r="DJ5" s="3270">
        <v>20</v>
      </c>
      <c r="DK5" s="3270"/>
      <c r="DL5" s="3270"/>
      <c r="DM5" s="3270"/>
      <c r="DN5" s="1488" t="s">
        <v>1352</v>
      </c>
      <c r="DO5" s="1488"/>
      <c r="DP5" s="1488"/>
      <c r="DQ5" s="1488"/>
      <c r="DR5" s="173" t="s">
        <v>38</v>
      </c>
      <c r="DV5" s="1209" t="s">
        <v>437</v>
      </c>
      <c r="DW5" s="1209"/>
      <c r="DX5" s="1209"/>
      <c r="EC5" s="733"/>
    </row>
    <row r="6" spans="1:170" s="173" customFormat="1" ht="6" customHeight="1">
      <c r="A6" s="700"/>
      <c r="B6" s="3033"/>
      <c r="C6" s="3016"/>
      <c r="D6" s="3016"/>
      <c r="E6" s="3016"/>
      <c r="F6" s="3016"/>
      <c r="G6" s="3016"/>
      <c r="H6" s="3016"/>
      <c r="I6" s="3016"/>
      <c r="J6" s="3016"/>
      <c r="K6" s="3016"/>
      <c r="L6" s="3016"/>
      <c r="M6" s="3016"/>
      <c r="N6" s="3016"/>
      <c r="O6" s="3016"/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6"/>
      <c r="AQ6" s="3017"/>
      <c r="AR6" s="3278"/>
      <c r="AS6" s="3275"/>
      <c r="AT6" s="3275"/>
      <c r="AU6" s="3275"/>
      <c r="AV6" s="3275"/>
      <c r="AW6" s="3276"/>
      <c r="AX6" s="731"/>
      <c r="BY6" s="732"/>
      <c r="BZ6" s="731"/>
      <c r="DA6" s="732"/>
      <c r="DB6" s="731"/>
      <c r="EC6" s="733"/>
    </row>
    <row r="7" spans="1:170" s="515" customFormat="1" thickBot="1">
      <c r="A7" s="699" t="s">
        <v>1373</v>
      </c>
      <c r="B7" s="3266">
        <v>1</v>
      </c>
      <c r="C7" s="2301"/>
      <c r="D7" s="2301"/>
      <c r="E7" s="2301"/>
      <c r="F7" s="2301"/>
      <c r="G7" s="2301"/>
      <c r="H7" s="2301"/>
      <c r="I7" s="2301"/>
      <c r="J7" s="2301"/>
      <c r="K7" s="2301"/>
      <c r="L7" s="2301"/>
      <c r="M7" s="2301"/>
      <c r="N7" s="2301"/>
      <c r="O7" s="2301"/>
      <c r="P7" s="2301"/>
      <c r="Q7" s="2301"/>
      <c r="R7" s="2301"/>
      <c r="S7" s="2301"/>
      <c r="T7" s="2301"/>
      <c r="U7" s="2301"/>
      <c r="V7" s="2301"/>
      <c r="W7" s="2301"/>
      <c r="X7" s="2301"/>
      <c r="Y7" s="2301"/>
      <c r="Z7" s="2301"/>
      <c r="AA7" s="2301"/>
      <c r="AB7" s="2301"/>
      <c r="AC7" s="2301"/>
      <c r="AD7" s="2301"/>
      <c r="AE7" s="2301"/>
      <c r="AF7" s="2301"/>
      <c r="AG7" s="2301"/>
      <c r="AH7" s="2301"/>
      <c r="AI7" s="2301"/>
      <c r="AJ7" s="2301"/>
      <c r="AK7" s="2301"/>
      <c r="AL7" s="2301"/>
      <c r="AM7" s="2301"/>
      <c r="AN7" s="2301"/>
      <c r="AO7" s="2301"/>
      <c r="AP7" s="2301"/>
      <c r="AQ7" s="2301"/>
      <c r="AR7" s="2301">
        <v>2</v>
      </c>
      <c r="AS7" s="2301"/>
      <c r="AT7" s="2301"/>
      <c r="AU7" s="2301"/>
      <c r="AV7" s="2301"/>
      <c r="AW7" s="2301"/>
      <c r="AX7" s="3281">
        <v>3</v>
      </c>
      <c r="AY7" s="3281"/>
      <c r="AZ7" s="3281"/>
      <c r="BA7" s="3281"/>
      <c r="BB7" s="3281"/>
      <c r="BC7" s="3281"/>
      <c r="BD7" s="3281"/>
      <c r="BE7" s="3281"/>
      <c r="BF7" s="3281"/>
      <c r="BG7" s="3281"/>
      <c r="BH7" s="3281"/>
      <c r="BI7" s="3281"/>
      <c r="BJ7" s="3281"/>
      <c r="BK7" s="3281"/>
      <c r="BL7" s="3281"/>
      <c r="BM7" s="3281"/>
      <c r="BN7" s="3281"/>
      <c r="BO7" s="3281"/>
      <c r="BP7" s="3281"/>
      <c r="BQ7" s="3281"/>
      <c r="BR7" s="3281"/>
      <c r="BS7" s="3281"/>
      <c r="BT7" s="3281"/>
      <c r="BU7" s="3281"/>
      <c r="BV7" s="3281"/>
      <c r="BW7" s="3281"/>
      <c r="BX7" s="3281"/>
      <c r="BY7" s="3281"/>
      <c r="BZ7" s="3262">
        <v>4</v>
      </c>
      <c r="CA7" s="3263"/>
      <c r="CB7" s="3263"/>
      <c r="CC7" s="3263"/>
      <c r="CD7" s="3263"/>
      <c r="CE7" s="3263"/>
      <c r="CF7" s="3263"/>
      <c r="CG7" s="3263"/>
      <c r="CH7" s="3263"/>
      <c r="CI7" s="3263"/>
      <c r="CJ7" s="3263"/>
      <c r="CK7" s="3263"/>
      <c r="CL7" s="3263"/>
      <c r="CM7" s="3263"/>
      <c r="CN7" s="3263"/>
      <c r="CO7" s="3263"/>
      <c r="CP7" s="3263"/>
      <c r="CQ7" s="3263"/>
      <c r="CR7" s="3263"/>
      <c r="CS7" s="3263"/>
      <c r="CT7" s="3263"/>
      <c r="CU7" s="3263"/>
      <c r="CV7" s="3263"/>
      <c r="CW7" s="3263"/>
      <c r="CX7" s="3263"/>
      <c r="CY7" s="3263"/>
      <c r="CZ7" s="3263"/>
      <c r="DA7" s="3264"/>
      <c r="DB7" s="3262">
        <v>5</v>
      </c>
      <c r="DC7" s="3263"/>
      <c r="DD7" s="3263"/>
      <c r="DE7" s="3263"/>
      <c r="DF7" s="3263"/>
      <c r="DG7" s="3263"/>
      <c r="DH7" s="3263"/>
      <c r="DI7" s="3263"/>
      <c r="DJ7" s="3263"/>
      <c r="DK7" s="3263"/>
      <c r="DL7" s="3263"/>
      <c r="DM7" s="3263"/>
      <c r="DN7" s="3263"/>
      <c r="DO7" s="3263"/>
      <c r="DP7" s="3263"/>
      <c r="DQ7" s="3263"/>
      <c r="DR7" s="3263"/>
      <c r="DS7" s="3263"/>
      <c r="DT7" s="3263"/>
      <c r="DU7" s="3263"/>
      <c r="DV7" s="3263"/>
      <c r="DW7" s="3263"/>
      <c r="DX7" s="3263"/>
      <c r="DY7" s="3263"/>
      <c r="DZ7" s="3263"/>
      <c r="EA7" s="3263"/>
      <c r="EB7" s="3263"/>
      <c r="EC7" s="3265"/>
    </row>
    <row r="8" spans="1:170" s="210" customFormat="1" ht="28.5" customHeight="1">
      <c r="A8" s="720"/>
      <c r="B8" s="229"/>
      <c r="C8" s="3282" t="s">
        <v>981</v>
      </c>
      <c r="D8" s="3282"/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113">
        <v>5320</v>
      </c>
      <c r="AS8" s="2929"/>
      <c r="AT8" s="2929"/>
      <c r="AU8" s="2929"/>
      <c r="AV8" s="2929"/>
      <c r="AW8" s="3283"/>
      <c r="AX8" s="3284">
        <v>0</v>
      </c>
      <c r="AY8" s="3267"/>
      <c r="AZ8" s="3267"/>
      <c r="BA8" s="3267"/>
      <c r="BB8" s="3267"/>
      <c r="BC8" s="3267"/>
      <c r="BD8" s="3267"/>
      <c r="BE8" s="3267"/>
      <c r="BF8" s="3267"/>
      <c r="BG8" s="3267"/>
      <c r="BH8" s="3267"/>
      <c r="BI8" s="3267"/>
      <c r="BJ8" s="3267"/>
      <c r="BK8" s="3267"/>
      <c r="BL8" s="3267"/>
      <c r="BM8" s="3267"/>
      <c r="BN8" s="3267"/>
      <c r="BO8" s="3267"/>
      <c r="BP8" s="3267"/>
      <c r="BQ8" s="3267"/>
      <c r="BR8" s="3267"/>
      <c r="BS8" s="3267"/>
      <c r="BT8" s="3267"/>
      <c r="BU8" s="3267"/>
      <c r="BV8" s="3267"/>
      <c r="BW8" s="3267"/>
      <c r="BX8" s="3267"/>
      <c r="BY8" s="3267"/>
      <c r="BZ8" s="3267">
        <v>0</v>
      </c>
      <c r="CA8" s="3267"/>
      <c r="CB8" s="3267"/>
      <c r="CC8" s="3267"/>
      <c r="CD8" s="3267"/>
      <c r="CE8" s="3267"/>
      <c r="CF8" s="3267"/>
      <c r="CG8" s="3267"/>
      <c r="CH8" s="3267"/>
      <c r="CI8" s="3267"/>
      <c r="CJ8" s="3267"/>
      <c r="CK8" s="3267"/>
      <c r="CL8" s="3267"/>
      <c r="CM8" s="3267"/>
      <c r="CN8" s="3267"/>
      <c r="CO8" s="3267"/>
      <c r="CP8" s="3267"/>
      <c r="CQ8" s="3267"/>
      <c r="CR8" s="3267"/>
      <c r="CS8" s="3267"/>
      <c r="CT8" s="3267"/>
      <c r="CU8" s="3267"/>
      <c r="CV8" s="3267"/>
      <c r="CW8" s="3267"/>
      <c r="CX8" s="3267"/>
      <c r="CY8" s="3267"/>
      <c r="CZ8" s="3267"/>
      <c r="DA8" s="3267"/>
      <c r="DB8" s="3267">
        <v>0</v>
      </c>
      <c r="DC8" s="3267"/>
      <c r="DD8" s="3267"/>
      <c r="DE8" s="3267"/>
      <c r="DF8" s="3267"/>
      <c r="DG8" s="3267"/>
      <c r="DH8" s="3267"/>
      <c r="DI8" s="3267"/>
      <c r="DJ8" s="3267"/>
      <c r="DK8" s="3267"/>
      <c r="DL8" s="3267"/>
      <c r="DM8" s="3267"/>
      <c r="DN8" s="3267"/>
      <c r="DO8" s="3267"/>
      <c r="DP8" s="3267"/>
      <c r="DQ8" s="3267"/>
      <c r="DR8" s="3267"/>
      <c r="DS8" s="3267"/>
      <c r="DT8" s="3267"/>
      <c r="DU8" s="3267"/>
      <c r="DV8" s="3267"/>
      <c r="DW8" s="3267"/>
      <c r="DX8" s="3267"/>
      <c r="DY8" s="3267"/>
      <c r="DZ8" s="3267"/>
      <c r="EA8" s="3267"/>
      <c r="EB8" s="3267"/>
      <c r="EC8" s="3268"/>
    </row>
    <row r="9" spans="1:170" s="210" customFormat="1" ht="14.25" customHeight="1">
      <c r="A9" s="720"/>
      <c r="B9" s="175"/>
      <c r="C9" s="3253" t="s">
        <v>17</v>
      </c>
      <c r="D9" s="3253"/>
      <c r="E9" s="3253"/>
      <c r="F9" s="3253"/>
      <c r="G9" s="3253"/>
      <c r="H9" s="3253"/>
      <c r="I9" s="3253"/>
      <c r="J9" s="3253"/>
      <c r="K9" s="3253"/>
      <c r="L9" s="3253"/>
      <c r="M9" s="3253"/>
      <c r="N9" s="3253"/>
      <c r="O9" s="3253"/>
      <c r="P9" s="3253"/>
      <c r="Q9" s="3253"/>
      <c r="R9" s="3253"/>
      <c r="S9" s="3253"/>
      <c r="T9" s="3253"/>
      <c r="U9" s="3253"/>
      <c r="V9" s="3253"/>
      <c r="W9" s="3253"/>
      <c r="X9" s="3253"/>
      <c r="Y9" s="3253"/>
      <c r="Z9" s="3253"/>
      <c r="AA9" s="3253"/>
      <c r="AB9" s="3253"/>
      <c r="AC9" s="3253"/>
      <c r="AD9" s="3253"/>
      <c r="AE9" s="3253"/>
      <c r="AF9" s="3253"/>
      <c r="AG9" s="3253"/>
      <c r="AH9" s="3253"/>
      <c r="AI9" s="3253"/>
      <c r="AJ9" s="3253"/>
      <c r="AK9" s="3253"/>
      <c r="AL9" s="3253"/>
      <c r="AM9" s="3253"/>
      <c r="AN9" s="3253"/>
      <c r="AO9" s="3253"/>
      <c r="AP9" s="3253"/>
      <c r="AQ9" s="3254"/>
      <c r="AR9" s="2820"/>
      <c r="AS9" s="2821"/>
      <c r="AT9" s="2821"/>
      <c r="AU9" s="2821"/>
      <c r="AV9" s="2821"/>
      <c r="AW9" s="3256"/>
      <c r="AX9" s="3250"/>
      <c r="AY9" s="3251"/>
      <c r="AZ9" s="3251"/>
      <c r="BA9" s="3251"/>
      <c r="BB9" s="3251"/>
      <c r="BC9" s="3251"/>
      <c r="BD9" s="3251"/>
      <c r="BE9" s="3251"/>
      <c r="BF9" s="3251"/>
      <c r="BG9" s="3251"/>
      <c r="BH9" s="3251"/>
      <c r="BI9" s="3251"/>
      <c r="BJ9" s="3251"/>
      <c r="BK9" s="3251"/>
      <c r="BL9" s="3251"/>
      <c r="BM9" s="3251"/>
      <c r="BN9" s="3251"/>
      <c r="BO9" s="3251"/>
      <c r="BP9" s="3251"/>
      <c r="BQ9" s="3251"/>
      <c r="BR9" s="3251"/>
      <c r="BS9" s="3251"/>
      <c r="BT9" s="3251"/>
      <c r="BU9" s="3251"/>
      <c r="BV9" s="3251"/>
      <c r="BW9" s="3251"/>
      <c r="BX9" s="3251"/>
      <c r="BY9" s="3251"/>
      <c r="BZ9" s="3251"/>
      <c r="CA9" s="3251"/>
      <c r="CB9" s="3251"/>
      <c r="CC9" s="3251"/>
      <c r="CD9" s="3251"/>
      <c r="CE9" s="3251"/>
      <c r="CF9" s="3251"/>
      <c r="CG9" s="3251"/>
      <c r="CH9" s="3251"/>
      <c r="CI9" s="3251"/>
      <c r="CJ9" s="3251"/>
      <c r="CK9" s="3251"/>
      <c r="CL9" s="3251"/>
      <c r="CM9" s="3251"/>
      <c r="CN9" s="3251"/>
      <c r="CO9" s="3251"/>
      <c r="CP9" s="3251"/>
      <c r="CQ9" s="3251"/>
      <c r="CR9" s="3251"/>
      <c r="CS9" s="3251"/>
      <c r="CT9" s="3251"/>
      <c r="CU9" s="3251"/>
      <c r="CV9" s="3251"/>
      <c r="CW9" s="3251"/>
      <c r="CX9" s="3251"/>
      <c r="CY9" s="3251"/>
      <c r="CZ9" s="3251"/>
      <c r="DA9" s="3251"/>
      <c r="DB9" s="3251"/>
      <c r="DC9" s="3251"/>
      <c r="DD9" s="3251"/>
      <c r="DE9" s="3251"/>
      <c r="DF9" s="3251"/>
      <c r="DG9" s="3251"/>
      <c r="DH9" s="3251"/>
      <c r="DI9" s="3251"/>
      <c r="DJ9" s="3251"/>
      <c r="DK9" s="3251"/>
      <c r="DL9" s="3251"/>
      <c r="DM9" s="3251"/>
      <c r="DN9" s="3251"/>
      <c r="DO9" s="3251"/>
      <c r="DP9" s="3251"/>
      <c r="DQ9" s="3251"/>
      <c r="DR9" s="3251"/>
      <c r="DS9" s="3251"/>
      <c r="DT9" s="3251"/>
      <c r="DU9" s="3251"/>
      <c r="DV9" s="3251"/>
      <c r="DW9" s="3251"/>
      <c r="DX9" s="3251"/>
      <c r="DY9" s="3251"/>
      <c r="DZ9" s="3251"/>
      <c r="EA9" s="3251"/>
      <c r="EB9" s="3251"/>
      <c r="EC9" s="3255"/>
    </row>
    <row r="10" spans="1:170" s="210" customFormat="1" ht="12.75">
      <c r="A10" s="720"/>
      <c r="B10" s="175"/>
      <c r="C10" s="3257" t="s">
        <v>154</v>
      </c>
      <c r="D10" s="3257"/>
      <c r="E10" s="3257"/>
      <c r="F10" s="3257"/>
      <c r="G10" s="3257"/>
      <c r="H10" s="3257"/>
      <c r="I10" s="3257"/>
      <c r="J10" s="3257"/>
      <c r="K10" s="3257"/>
      <c r="L10" s="3257"/>
      <c r="M10" s="3257"/>
      <c r="N10" s="3257"/>
      <c r="O10" s="3257"/>
      <c r="P10" s="3257"/>
      <c r="Q10" s="3257"/>
      <c r="R10" s="3257"/>
      <c r="S10" s="3257"/>
      <c r="T10" s="3257"/>
      <c r="U10" s="3257"/>
      <c r="V10" s="3257"/>
      <c r="W10" s="3257"/>
      <c r="X10" s="3257"/>
      <c r="Y10" s="3257"/>
      <c r="Z10" s="3257"/>
      <c r="AA10" s="3257"/>
      <c r="AB10" s="3257"/>
      <c r="AC10" s="3257"/>
      <c r="AD10" s="3257"/>
      <c r="AE10" s="3257"/>
      <c r="AF10" s="3257"/>
      <c r="AG10" s="3257"/>
      <c r="AH10" s="3257"/>
      <c r="AI10" s="3257"/>
      <c r="AJ10" s="3257"/>
      <c r="AK10" s="3257"/>
      <c r="AL10" s="3257"/>
      <c r="AM10" s="3257"/>
      <c r="AN10" s="3257"/>
      <c r="AO10" s="3257"/>
      <c r="AP10" s="3257"/>
      <c r="AQ10" s="3257"/>
      <c r="AR10" s="2820">
        <v>5321</v>
      </c>
      <c r="AS10" s="2821"/>
      <c r="AT10" s="2821"/>
      <c r="AU10" s="2821"/>
      <c r="AV10" s="2821"/>
      <c r="AW10" s="3256"/>
      <c r="AX10" s="3250"/>
      <c r="AY10" s="3251"/>
      <c r="AZ10" s="3251"/>
      <c r="BA10" s="3251"/>
      <c r="BB10" s="3251"/>
      <c r="BC10" s="3251"/>
      <c r="BD10" s="3251"/>
      <c r="BE10" s="3251"/>
      <c r="BF10" s="3251"/>
      <c r="BG10" s="3251"/>
      <c r="BH10" s="3251"/>
      <c r="BI10" s="3251"/>
      <c r="BJ10" s="3251"/>
      <c r="BK10" s="3251"/>
      <c r="BL10" s="3251"/>
      <c r="BM10" s="3251"/>
      <c r="BN10" s="3251"/>
      <c r="BO10" s="3251"/>
      <c r="BP10" s="3251"/>
      <c r="BQ10" s="3251"/>
      <c r="BR10" s="3251"/>
      <c r="BS10" s="3251"/>
      <c r="BT10" s="3251"/>
      <c r="BU10" s="3251"/>
      <c r="BV10" s="3251"/>
      <c r="BW10" s="3251"/>
      <c r="BX10" s="3251"/>
      <c r="BY10" s="3251"/>
      <c r="BZ10" s="3251"/>
      <c r="CA10" s="3251"/>
      <c r="CB10" s="3251"/>
      <c r="CC10" s="3251"/>
      <c r="CD10" s="3251"/>
      <c r="CE10" s="3251"/>
      <c r="CF10" s="3251"/>
      <c r="CG10" s="3251"/>
      <c r="CH10" s="3251"/>
      <c r="CI10" s="3251"/>
      <c r="CJ10" s="3251"/>
      <c r="CK10" s="3251"/>
      <c r="CL10" s="3251"/>
      <c r="CM10" s="3251"/>
      <c r="CN10" s="3251"/>
      <c r="CO10" s="3251"/>
      <c r="CP10" s="3251"/>
      <c r="CQ10" s="3251"/>
      <c r="CR10" s="3251"/>
      <c r="CS10" s="3251"/>
      <c r="CT10" s="3251"/>
      <c r="CU10" s="3251"/>
      <c r="CV10" s="3251"/>
      <c r="CW10" s="3251"/>
      <c r="CX10" s="3251"/>
      <c r="CY10" s="3251"/>
      <c r="CZ10" s="3251"/>
      <c r="DA10" s="3251"/>
      <c r="DB10" s="3251"/>
      <c r="DC10" s="3251"/>
      <c r="DD10" s="3251"/>
      <c r="DE10" s="3251"/>
      <c r="DF10" s="3251"/>
      <c r="DG10" s="3251"/>
      <c r="DH10" s="3251"/>
      <c r="DI10" s="3251"/>
      <c r="DJ10" s="3251"/>
      <c r="DK10" s="3251"/>
      <c r="DL10" s="3251"/>
      <c r="DM10" s="3251"/>
      <c r="DN10" s="3251"/>
      <c r="DO10" s="3251"/>
      <c r="DP10" s="3251"/>
      <c r="DQ10" s="3251"/>
      <c r="DR10" s="3251"/>
      <c r="DS10" s="3251"/>
      <c r="DT10" s="3251"/>
      <c r="DU10" s="3251"/>
      <c r="DV10" s="3251"/>
      <c r="DW10" s="3251"/>
      <c r="DX10" s="3251"/>
      <c r="DY10" s="3251"/>
      <c r="DZ10" s="3251"/>
      <c r="EA10" s="3251"/>
      <c r="EB10" s="3251"/>
      <c r="EC10" s="3255"/>
    </row>
    <row r="11" spans="1:170" s="210" customFormat="1" ht="12.75">
      <c r="A11" s="720"/>
      <c r="B11" s="175"/>
      <c r="C11" s="3257" t="s">
        <v>155</v>
      </c>
      <c r="D11" s="3257"/>
      <c r="E11" s="3257"/>
      <c r="F11" s="3257"/>
      <c r="G11" s="3257"/>
      <c r="H11" s="3257"/>
      <c r="I11" s="3257"/>
      <c r="J11" s="3257"/>
      <c r="K11" s="3257"/>
      <c r="L11" s="3257"/>
      <c r="M11" s="3257"/>
      <c r="N11" s="3257"/>
      <c r="O11" s="3257"/>
      <c r="P11" s="3257"/>
      <c r="Q11" s="3257"/>
      <c r="R11" s="3257"/>
      <c r="S11" s="3257"/>
      <c r="T11" s="3257"/>
      <c r="U11" s="3257"/>
      <c r="V11" s="3257"/>
      <c r="W11" s="3257"/>
      <c r="X11" s="3257"/>
      <c r="Y11" s="3257"/>
      <c r="Z11" s="3257"/>
      <c r="AA11" s="3257"/>
      <c r="AB11" s="3257"/>
      <c r="AC11" s="3257"/>
      <c r="AD11" s="3257"/>
      <c r="AE11" s="3257"/>
      <c r="AF11" s="3257"/>
      <c r="AG11" s="3257"/>
      <c r="AH11" s="3257"/>
      <c r="AI11" s="3257"/>
      <c r="AJ11" s="3257"/>
      <c r="AK11" s="3257"/>
      <c r="AL11" s="3257"/>
      <c r="AM11" s="3257"/>
      <c r="AN11" s="3257"/>
      <c r="AO11" s="3257"/>
      <c r="AP11" s="3257"/>
      <c r="AQ11" s="3257"/>
      <c r="AR11" s="2820">
        <v>5322</v>
      </c>
      <c r="AS11" s="2821"/>
      <c r="AT11" s="2821"/>
      <c r="AU11" s="2821"/>
      <c r="AV11" s="2821"/>
      <c r="AW11" s="3256"/>
      <c r="AX11" s="3250"/>
      <c r="AY11" s="3251"/>
      <c r="AZ11" s="3251"/>
      <c r="BA11" s="3251"/>
      <c r="BB11" s="3251"/>
      <c r="BC11" s="3251"/>
      <c r="BD11" s="3251"/>
      <c r="BE11" s="3251"/>
      <c r="BF11" s="3251"/>
      <c r="BG11" s="3251"/>
      <c r="BH11" s="3251"/>
      <c r="BI11" s="3251"/>
      <c r="BJ11" s="3251"/>
      <c r="BK11" s="3251"/>
      <c r="BL11" s="3251"/>
      <c r="BM11" s="3251"/>
      <c r="BN11" s="3251"/>
      <c r="BO11" s="3251"/>
      <c r="BP11" s="3251"/>
      <c r="BQ11" s="3251"/>
      <c r="BR11" s="3251"/>
      <c r="BS11" s="3251"/>
      <c r="BT11" s="3251"/>
      <c r="BU11" s="3251"/>
      <c r="BV11" s="3251"/>
      <c r="BW11" s="3251"/>
      <c r="BX11" s="3251"/>
      <c r="BY11" s="3251"/>
      <c r="BZ11" s="3251"/>
      <c r="CA11" s="3251"/>
      <c r="CB11" s="3251"/>
      <c r="CC11" s="3251"/>
      <c r="CD11" s="3251"/>
      <c r="CE11" s="3251"/>
      <c r="CF11" s="3251"/>
      <c r="CG11" s="3251"/>
      <c r="CH11" s="3251"/>
      <c r="CI11" s="3251"/>
      <c r="CJ11" s="3251"/>
      <c r="CK11" s="3251"/>
      <c r="CL11" s="3251"/>
      <c r="CM11" s="3251"/>
      <c r="CN11" s="3251"/>
      <c r="CO11" s="3251"/>
      <c r="CP11" s="3251"/>
      <c r="CQ11" s="3251"/>
      <c r="CR11" s="3251"/>
      <c r="CS11" s="3251"/>
      <c r="CT11" s="3251"/>
      <c r="CU11" s="3251"/>
      <c r="CV11" s="3251"/>
      <c r="CW11" s="3251"/>
      <c r="CX11" s="3251"/>
      <c r="CY11" s="3251"/>
      <c r="CZ11" s="3251"/>
      <c r="DA11" s="3251"/>
      <c r="DB11" s="3251"/>
      <c r="DC11" s="3251"/>
      <c r="DD11" s="3251"/>
      <c r="DE11" s="3251"/>
      <c r="DF11" s="3251"/>
      <c r="DG11" s="3251"/>
      <c r="DH11" s="3251"/>
      <c r="DI11" s="3251"/>
      <c r="DJ11" s="3251"/>
      <c r="DK11" s="3251"/>
      <c r="DL11" s="3251"/>
      <c r="DM11" s="3251"/>
      <c r="DN11" s="3251"/>
      <c r="DO11" s="3251"/>
      <c r="DP11" s="3251"/>
      <c r="DQ11" s="3251"/>
      <c r="DR11" s="3251"/>
      <c r="DS11" s="3251"/>
      <c r="DT11" s="3251"/>
      <c r="DU11" s="3251"/>
      <c r="DV11" s="3251"/>
      <c r="DW11" s="3251"/>
      <c r="DX11" s="3251"/>
      <c r="DY11" s="3251"/>
      <c r="DZ11" s="3251"/>
      <c r="EA11" s="3251"/>
      <c r="EB11" s="3251"/>
      <c r="EC11" s="3255"/>
    </row>
    <row r="12" spans="1:170" s="210" customFormat="1" ht="12.75">
      <c r="A12" s="720"/>
      <c r="B12" s="177"/>
      <c r="C12" s="3257" t="s">
        <v>156</v>
      </c>
      <c r="D12" s="3257"/>
      <c r="E12" s="3257"/>
      <c r="F12" s="3257"/>
      <c r="G12" s="3257"/>
      <c r="H12" s="3257"/>
      <c r="I12" s="3257"/>
      <c r="J12" s="3257"/>
      <c r="K12" s="3257"/>
      <c r="L12" s="3257"/>
      <c r="M12" s="3257"/>
      <c r="N12" s="3257"/>
      <c r="O12" s="3257"/>
      <c r="P12" s="3257"/>
      <c r="Q12" s="3257"/>
      <c r="R12" s="3257"/>
      <c r="S12" s="3257"/>
      <c r="T12" s="3257"/>
      <c r="U12" s="3257"/>
      <c r="V12" s="3257"/>
      <c r="W12" s="3257"/>
      <c r="X12" s="3257"/>
      <c r="Y12" s="3257"/>
      <c r="Z12" s="3257"/>
      <c r="AA12" s="3257"/>
      <c r="AB12" s="3257"/>
      <c r="AC12" s="3257"/>
      <c r="AD12" s="3257"/>
      <c r="AE12" s="3257"/>
      <c r="AF12" s="3257"/>
      <c r="AG12" s="3257"/>
      <c r="AH12" s="3257"/>
      <c r="AI12" s="3257"/>
      <c r="AJ12" s="3257"/>
      <c r="AK12" s="3257"/>
      <c r="AL12" s="3257"/>
      <c r="AM12" s="3257"/>
      <c r="AN12" s="3257"/>
      <c r="AO12" s="3257"/>
      <c r="AP12" s="3257"/>
      <c r="AQ12" s="3257"/>
      <c r="AR12" s="2930">
        <v>5323</v>
      </c>
      <c r="AS12" s="2931"/>
      <c r="AT12" s="2931"/>
      <c r="AU12" s="2931"/>
      <c r="AV12" s="2931"/>
      <c r="AW12" s="2932"/>
      <c r="AX12" s="3250"/>
      <c r="AY12" s="3251"/>
      <c r="AZ12" s="3251"/>
      <c r="BA12" s="3251"/>
      <c r="BB12" s="3251"/>
      <c r="BC12" s="3251"/>
      <c r="BD12" s="3251"/>
      <c r="BE12" s="3251"/>
      <c r="BF12" s="3251"/>
      <c r="BG12" s="3251"/>
      <c r="BH12" s="3251"/>
      <c r="BI12" s="3251"/>
      <c r="BJ12" s="3251"/>
      <c r="BK12" s="3251"/>
      <c r="BL12" s="3251"/>
      <c r="BM12" s="3251"/>
      <c r="BN12" s="3251"/>
      <c r="BO12" s="3251"/>
      <c r="BP12" s="3251"/>
      <c r="BQ12" s="3251"/>
      <c r="BR12" s="3251"/>
      <c r="BS12" s="3251"/>
      <c r="BT12" s="3251"/>
      <c r="BU12" s="3251"/>
      <c r="BV12" s="3251"/>
      <c r="BW12" s="3251"/>
      <c r="BX12" s="3251"/>
      <c r="BY12" s="3251"/>
      <c r="BZ12" s="3251"/>
      <c r="CA12" s="3251"/>
      <c r="CB12" s="3251"/>
      <c r="CC12" s="3251"/>
      <c r="CD12" s="3251"/>
      <c r="CE12" s="3251"/>
      <c r="CF12" s="3251"/>
      <c r="CG12" s="3251"/>
      <c r="CH12" s="3251"/>
      <c r="CI12" s="3251"/>
      <c r="CJ12" s="3251"/>
      <c r="CK12" s="3251"/>
      <c r="CL12" s="3251"/>
      <c r="CM12" s="3251"/>
      <c r="CN12" s="3251"/>
      <c r="CO12" s="3251"/>
      <c r="CP12" s="3251"/>
      <c r="CQ12" s="3251"/>
      <c r="CR12" s="3251"/>
      <c r="CS12" s="3251"/>
      <c r="CT12" s="3251"/>
      <c r="CU12" s="3251"/>
      <c r="CV12" s="3251"/>
      <c r="CW12" s="3251"/>
      <c r="CX12" s="3251"/>
      <c r="CY12" s="3251"/>
      <c r="CZ12" s="3251"/>
      <c r="DA12" s="3251"/>
      <c r="DB12" s="3251"/>
      <c r="DC12" s="3251"/>
      <c r="DD12" s="3251"/>
      <c r="DE12" s="3251"/>
      <c r="DF12" s="3251"/>
      <c r="DG12" s="3251"/>
      <c r="DH12" s="3251"/>
      <c r="DI12" s="3251"/>
      <c r="DJ12" s="3251"/>
      <c r="DK12" s="3251"/>
      <c r="DL12" s="3251"/>
      <c r="DM12" s="3251"/>
      <c r="DN12" s="3251"/>
      <c r="DO12" s="3251"/>
      <c r="DP12" s="3251"/>
      <c r="DQ12" s="3251"/>
      <c r="DR12" s="3251"/>
      <c r="DS12" s="3251"/>
      <c r="DT12" s="3251"/>
      <c r="DU12" s="3251"/>
      <c r="DV12" s="3251"/>
      <c r="DW12" s="3251"/>
      <c r="DX12" s="3251"/>
      <c r="DY12" s="3251"/>
      <c r="DZ12" s="3251"/>
      <c r="EA12" s="3251"/>
      <c r="EB12" s="3251"/>
      <c r="EC12" s="3255"/>
    </row>
    <row r="13" spans="1:170" s="210" customFormat="1" ht="43.5" customHeight="1">
      <c r="A13" s="720"/>
      <c r="B13" s="175"/>
      <c r="C13" s="3252" t="s">
        <v>980</v>
      </c>
      <c r="D13" s="3252"/>
      <c r="E13" s="3252"/>
      <c r="F13" s="3252"/>
      <c r="G13" s="3252"/>
      <c r="H13" s="3252"/>
      <c r="I13" s="3252"/>
      <c r="J13" s="3252"/>
      <c r="K13" s="3252"/>
      <c r="L13" s="3252"/>
      <c r="M13" s="3252"/>
      <c r="N13" s="3252"/>
      <c r="O13" s="3252"/>
      <c r="P13" s="3252"/>
      <c r="Q13" s="3252"/>
      <c r="R13" s="3252"/>
      <c r="S13" s="3252"/>
      <c r="T13" s="3252"/>
      <c r="U13" s="3252"/>
      <c r="V13" s="3252"/>
      <c r="W13" s="3252"/>
      <c r="X13" s="3252"/>
      <c r="Y13" s="3252"/>
      <c r="Z13" s="3252"/>
      <c r="AA13" s="3252"/>
      <c r="AB13" s="3252"/>
      <c r="AC13" s="3252"/>
      <c r="AD13" s="3252"/>
      <c r="AE13" s="3252"/>
      <c r="AF13" s="3252"/>
      <c r="AG13" s="3252"/>
      <c r="AH13" s="3252"/>
      <c r="AI13" s="3252"/>
      <c r="AJ13" s="3252"/>
      <c r="AK13" s="3252"/>
      <c r="AL13" s="3252"/>
      <c r="AM13" s="3252"/>
      <c r="AN13" s="3252"/>
      <c r="AO13" s="3252"/>
      <c r="AP13" s="3252"/>
      <c r="AQ13" s="3252"/>
      <c r="AR13" s="2930">
        <v>5325</v>
      </c>
      <c r="AS13" s="2931"/>
      <c r="AT13" s="2931"/>
      <c r="AU13" s="2931"/>
      <c r="AV13" s="2931"/>
      <c r="AW13" s="2932"/>
      <c r="AX13" s="3250">
        <v>0</v>
      </c>
      <c r="AY13" s="3251"/>
      <c r="AZ13" s="3251"/>
      <c r="BA13" s="3251"/>
      <c r="BB13" s="3251"/>
      <c r="BC13" s="3251"/>
      <c r="BD13" s="3251"/>
      <c r="BE13" s="3251"/>
      <c r="BF13" s="3251"/>
      <c r="BG13" s="3251"/>
      <c r="BH13" s="3251"/>
      <c r="BI13" s="3251"/>
      <c r="BJ13" s="3251"/>
      <c r="BK13" s="3251"/>
      <c r="BL13" s="3251"/>
      <c r="BM13" s="3251"/>
      <c r="BN13" s="3251"/>
      <c r="BO13" s="3251"/>
      <c r="BP13" s="3251"/>
      <c r="BQ13" s="3251"/>
      <c r="BR13" s="3251"/>
      <c r="BS13" s="3251"/>
      <c r="BT13" s="3251"/>
      <c r="BU13" s="3251"/>
      <c r="BV13" s="3251"/>
      <c r="BW13" s="3251"/>
      <c r="BX13" s="3251"/>
      <c r="BY13" s="3251"/>
      <c r="BZ13" s="3251">
        <v>0</v>
      </c>
      <c r="CA13" s="3251"/>
      <c r="CB13" s="3251"/>
      <c r="CC13" s="3251"/>
      <c r="CD13" s="3251"/>
      <c r="CE13" s="3251"/>
      <c r="CF13" s="3251"/>
      <c r="CG13" s="3251"/>
      <c r="CH13" s="3251"/>
      <c r="CI13" s="3251"/>
      <c r="CJ13" s="3251"/>
      <c r="CK13" s="3251"/>
      <c r="CL13" s="3251"/>
      <c r="CM13" s="3251"/>
      <c r="CN13" s="3251"/>
      <c r="CO13" s="3251"/>
      <c r="CP13" s="3251"/>
      <c r="CQ13" s="3251"/>
      <c r="CR13" s="3251"/>
      <c r="CS13" s="3251"/>
      <c r="CT13" s="3251"/>
      <c r="CU13" s="3251"/>
      <c r="CV13" s="3251"/>
      <c r="CW13" s="3251"/>
      <c r="CX13" s="3251"/>
      <c r="CY13" s="3251"/>
      <c r="CZ13" s="3251"/>
      <c r="DA13" s="3251"/>
      <c r="DB13" s="3251">
        <v>0</v>
      </c>
      <c r="DC13" s="3251"/>
      <c r="DD13" s="3251"/>
      <c r="DE13" s="3251"/>
      <c r="DF13" s="3251"/>
      <c r="DG13" s="3251"/>
      <c r="DH13" s="3251"/>
      <c r="DI13" s="3251"/>
      <c r="DJ13" s="3251"/>
      <c r="DK13" s="3251"/>
      <c r="DL13" s="3251"/>
      <c r="DM13" s="3251"/>
      <c r="DN13" s="3251"/>
      <c r="DO13" s="3251"/>
      <c r="DP13" s="3251"/>
      <c r="DQ13" s="3251"/>
      <c r="DR13" s="3251"/>
      <c r="DS13" s="3251"/>
      <c r="DT13" s="3251"/>
      <c r="DU13" s="3251"/>
      <c r="DV13" s="3251"/>
      <c r="DW13" s="3251"/>
      <c r="DX13" s="3251"/>
      <c r="DY13" s="3251"/>
      <c r="DZ13" s="3251"/>
      <c r="EA13" s="3251"/>
      <c r="EB13" s="3251"/>
      <c r="EC13" s="3255"/>
    </row>
    <row r="14" spans="1:170" s="210" customFormat="1" ht="12.75">
      <c r="A14" s="720"/>
      <c r="B14" s="175"/>
      <c r="C14" s="3253" t="s">
        <v>17</v>
      </c>
      <c r="D14" s="3253"/>
      <c r="E14" s="3253"/>
      <c r="F14" s="3253"/>
      <c r="G14" s="3253"/>
      <c r="H14" s="3253"/>
      <c r="I14" s="3253"/>
      <c r="J14" s="3253"/>
      <c r="K14" s="3253"/>
      <c r="L14" s="3253"/>
      <c r="M14" s="3253"/>
      <c r="N14" s="3253"/>
      <c r="O14" s="3253"/>
      <c r="P14" s="3253"/>
      <c r="Q14" s="3253"/>
      <c r="R14" s="3253"/>
      <c r="S14" s="3253"/>
      <c r="T14" s="3253"/>
      <c r="U14" s="3253"/>
      <c r="V14" s="3253"/>
      <c r="W14" s="3253"/>
      <c r="X14" s="3253"/>
      <c r="Y14" s="3253"/>
      <c r="Z14" s="3253"/>
      <c r="AA14" s="3253"/>
      <c r="AB14" s="3253"/>
      <c r="AC14" s="3253"/>
      <c r="AD14" s="3253"/>
      <c r="AE14" s="3253"/>
      <c r="AF14" s="3253"/>
      <c r="AG14" s="3253"/>
      <c r="AH14" s="3253"/>
      <c r="AI14" s="3253"/>
      <c r="AJ14" s="3253"/>
      <c r="AK14" s="3253"/>
      <c r="AL14" s="3253"/>
      <c r="AM14" s="3253"/>
      <c r="AN14" s="3253"/>
      <c r="AO14" s="3253"/>
      <c r="AP14" s="3253"/>
      <c r="AQ14" s="3254"/>
      <c r="AR14" s="2820"/>
      <c r="AS14" s="2821"/>
      <c r="AT14" s="2821"/>
      <c r="AU14" s="2821"/>
      <c r="AV14" s="2821"/>
      <c r="AW14" s="3256"/>
      <c r="AX14" s="3250"/>
      <c r="AY14" s="3251"/>
      <c r="AZ14" s="3251"/>
      <c r="BA14" s="3251"/>
      <c r="BB14" s="3251"/>
      <c r="BC14" s="3251"/>
      <c r="BD14" s="3251"/>
      <c r="BE14" s="3251"/>
      <c r="BF14" s="3251"/>
      <c r="BG14" s="3251"/>
      <c r="BH14" s="3251"/>
      <c r="BI14" s="3251"/>
      <c r="BJ14" s="3251"/>
      <c r="BK14" s="3251"/>
      <c r="BL14" s="3251"/>
      <c r="BM14" s="3251"/>
      <c r="BN14" s="3251"/>
      <c r="BO14" s="3251"/>
      <c r="BP14" s="3251"/>
      <c r="BQ14" s="3251"/>
      <c r="BR14" s="3251"/>
      <c r="BS14" s="3251"/>
      <c r="BT14" s="3251"/>
      <c r="BU14" s="3251"/>
      <c r="BV14" s="3251"/>
      <c r="BW14" s="3251"/>
      <c r="BX14" s="3251"/>
      <c r="BY14" s="3251"/>
      <c r="BZ14" s="3251"/>
      <c r="CA14" s="3251"/>
      <c r="CB14" s="3251"/>
      <c r="CC14" s="3251"/>
      <c r="CD14" s="3251"/>
      <c r="CE14" s="3251"/>
      <c r="CF14" s="3251"/>
      <c r="CG14" s="3251"/>
      <c r="CH14" s="3251"/>
      <c r="CI14" s="3251"/>
      <c r="CJ14" s="3251"/>
      <c r="CK14" s="3251"/>
      <c r="CL14" s="3251"/>
      <c r="CM14" s="3251"/>
      <c r="CN14" s="3251"/>
      <c r="CO14" s="3251"/>
      <c r="CP14" s="3251"/>
      <c r="CQ14" s="3251"/>
      <c r="CR14" s="3251"/>
      <c r="CS14" s="3251"/>
      <c r="CT14" s="3251"/>
      <c r="CU14" s="3251"/>
      <c r="CV14" s="3251"/>
      <c r="CW14" s="3251"/>
      <c r="CX14" s="3251"/>
      <c r="CY14" s="3251"/>
      <c r="CZ14" s="3251"/>
      <c r="DA14" s="3251"/>
      <c r="DB14" s="3251"/>
      <c r="DC14" s="3251"/>
      <c r="DD14" s="3251"/>
      <c r="DE14" s="3251"/>
      <c r="DF14" s="3251"/>
      <c r="DG14" s="3251"/>
      <c r="DH14" s="3251"/>
      <c r="DI14" s="3251"/>
      <c r="DJ14" s="3251"/>
      <c r="DK14" s="3251"/>
      <c r="DL14" s="3251"/>
      <c r="DM14" s="3251"/>
      <c r="DN14" s="3251"/>
      <c r="DO14" s="3251"/>
      <c r="DP14" s="3251"/>
      <c r="DQ14" s="3251"/>
      <c r="DR14" s="3251"/>
      <c r="DS14" s="3251"/>
      <c r="DT14" s="3251"/>
      <c r="DU14" s="3251"/>
      <c r="DV14" s="3251"/>
      <c r="DW14" s="3251"/>
      <c r="DX14" s="3251"/>
      <c r="DY14" s="3251"/>
      <c r="DZ14" s="3251"/>
      <c r="EA14" s="3251"/>
      <c r="EB14" s="3251"/>
      <c r="EC14" s="3255"/>
    </row>
    <row r="15" spans="1:170" s="210" customFormat="1" ht="12.75" customHeight="1">
      <c r="A15" s="720"/>
      <c r="B15" s="175"/>
      <c r="C15" s="3257" t="s">
        <v>154</v>
      </c>
      <c r="D15" s="3257"/>
      <c r="E15" s="3257"/>
      <c r="F15" s="3257"/>
      <c r="G15" s="3257"/>
      <c r="H15" s="3257"/>
      <c r="I15" s="3257"/>
      <c r="J15" s="3257"/>
      <c r="K15" s="3257"/>
      <c r="L15" s="3257"/>
      <c r="M15" s="3257"/>
      <c r="N15" s="3257"/>
      <c r="O15" s="3257"/>
      <c r="P15" s="3257"/>
      <c r="Q15" s="3257"/>
      <c r="R15" s="3257"/>
      <c r="S15" s="3257"/>
      <c r="T15" s="3257"/>
      <c r="U15" s="3257"/>
      <c r="V15" s="3257"/>
      <c r="W15" s="3257"/>
      <c r="X15" s="3257"/>
      <c r="Y15" s="3257"/>
      <c r="Z15" s="3257"/>
      <c r="AA15" s="3257"/>
      <c r="AB15" s="3257"/>
      <c r="AC15" s="3257"/>
      <c r="AD15" s="3257"/>
      <c r="AE15" s="3257"/>
      <c r="AF15" s="3257"/>
      <c r="AG15" s="3257"/>
      <c r="AH15" s="3257"/>
      <c r="AI15" s="3257"/>
      <c r="AJ15" s="3257"/>
      <c r="AK15" s="3257"/>
      <c r="AL15" s="3257"/>
      <c r="AM15" s="3257"/>
      <c r="AN15" s="3257"/>
      <c r="AO15" s="3257"/>
      <c r="AP15" s="3257"/>
      <c r="AQ15" s="3257"/>
      <c r="AR15" s="2820">
        <v>5326</v>
      </c>
      <c r="AS15" s="2821"/>
      <c r="AT15" s="2821"/>
      <c r="AU15" s="2821"/>
      <c r="AV15" s="2821"/>
      <c r="AW15" s="3256"/>
      <c r="AX15" s="3250"/>
      <c r="AY15" s="3251"/>
      <c r="AZ15" s="3251"/>
      <c r="BA15" s="3251"/>
      <c r="BB15" s="3251"/>
      <c r="BC15" s="3251"/>
      <c r="BD15" s="3251"/>
      <c r="BE15" s="3251"/>
      <c r="BF15" s="3251"/>
      <c r="BG15" s="3251"/>
      <c r="BH15" s="3251"/>
      <c r="BI15" s="3251"/>
      <c r="BJ15" s="3251"/>
      <c r="BK15" s="3251"/>
      <c r="BL15" s="3251"/>
      <c r="BM15" s="3251"/>
      <c r="BN15" s="3251"/>
      <c r="BO15" s="3251"/>
      <c r="BP15" s="3251"/>
      <c r="BQ15" s="3251"/>
      <c r="BR15" s="3251"/>
      <c r="BS15" s="3251"/>
      <c r="BT15" s="3251"/>
      <c r="BU15" s="3251"/>
      <c r="BV15" s="3251"/>
      <c r="BW15" s="3251"/>
      <c r="BX15" s="3251"/>
      <c r="BY15" s="3251"/>
      <c r="BZ15" s="3251"/>
      <c r="CA15" s="3251"/>
      <c r="CB15" s="3251"/>
      <c r="CC15" s="3251"/>
      <c r="CD15" s="3251"/>
      <c r="CE15" s="3251"/>
      <c r="CF15" s="3251"/>
      <c r="CG15" s="3251"/>
      <c r="CH15" s="3251"/>
      <c r="CI15" s="3251"/>
      <c r="CJ15" s="3251"/>
      <c r="CK15" s="3251"/>
      <c r="CL15" s="3251"/>
      <c r="CM15" s="3251"/>
      <c r="CN15" s="3251"/>
      <c r="CO15" s="3251"/>
      <c r="CP15" s="3251"/>
      <c r="CQ15" s="3251"/>
      <c r="CR15" s="3251"/>
      <c r="CS15" s="3251"/>
      <c r="CT15" s="3251"/>
      <c r="CU15" s="3251"/>
      <c r="CV15" s="3251"/>
      <c r="CW15" s="3251"/>
      <c r="CX15" s="3251"/>
      <c r="CY15" s="3251"/>
      <c r="CZ15" s="3251"/>
      <c r="DA15" s="3251"/>
      <c r="DB15" s="3251"/>
      <c r="DC15" s="3251"/>
      <c r="DD15" s="3251"/>
      <c r="DE15" s="3251"/>
      <c r="DF15" s="3251"/>
      <c r="DG15" s="3251"/>
      <c r="DH15" s="3251"/>
      <c r="DI15" s="3251"/>
      <c r="DJ15" s="3251"/>
      <c r="DK15" s="3251"/>
      <c r="DL15" s="3251"/>
      <c r="DM15" s="3251"/>
      <c r="DN15" s="3251"/>
      <c r="DO15" s="3251"/>
      <c r="DP15" s="3251"/>
      <c r="DQ15" s="3251"/>
      <c r="DR15" s="3251"/>
      <c r="DS15" s="3251"/>
      <c r="DT15" s="3251"/>
      <c r="DU15" s="3251"/>
      <c r="DV15" s="3251"/>
      <c r="DW15" s="3251"/>
      <c r="DX15" s="3251"/>
      <c r="DY15" s="3251"/>
      <c r="DZ15" s="3251"/>
      <c r="EA15" s="3251"/>
      <c r="EB15" s="3251"/>
      <c r="EC15" s="3255"/>
    </row>
    <row r="16" spans="1:170" s="210" customFormat="1" ht="12.75" customHeight="1">
      <c r="A16" s="720"/>
      <c r="B16" s="175"/>
      <c r="C16" s="3257" t="s">
        <v>155</v>
      </c>
      <c r="D16" s="3257"/>
      <c r="E16" s="3257"/>
      <c r="F16" s="3257"/>
      <c r="G16" s="3257"/>
      <c r="H16" s="3257"/>
      <c r="I16" s="3257"/>
      <c r="J16" s="3257"/>
      <c r="K16" s="3257"/>
      <c r="L16" s="3257"/>
      <c r="M16" s="3257"/>
      <c r="N16" s="3257"/>
      <c r="O16" s="3257"/>
      <c r="P16" s="3257"/>
      <c r="Q16" s="3257"/>
      <c r="R16" s="3257"/>
      <c r="S16" s="3257"/>
      <c r="T16" s="3257"/>
      <c r="U16" s="3257"/>
      <c r="V16" s="3257"/>
      <c r="W16" s="3257"/>
      <c r="X16" s="3257"/>
      <c r="Y16" s="3257"/>
      <c r="Z16" s="3257"/>
      <c r="AA16" s="3257"/>
      <c r="AB16" s="3257"/>
      <c r="AC16" s="3257"/>
      <c r="AD16" s="3257"/>
      <c r="AE16" s="3257"/>
      <c r="AF16" s="3257"/>
      <c r="AG16" s="3257"/>
      <c r="AH16" s="3257"/>
      <c r="AI16" s="3257"/>
      <c r="AJ16" s="3257"/>
      <c r="AK16" s="3257"/>
      <c r="AL16" s="3257"/>
      <c r="AM16" s="3257"/>
      <c r="AN16" s="3257"/>
      <c r="AO16" s="3257"/>
      <c r="AP16" s="3257"/>
      <c r="AQ16" s="3257"/>
      <c r="AR16" s="2820">
        <v>5327</v>
      </c>
      <c r="AS16" s="2821"/>
      <c r="AT16" s="2821"/>
      <c r="AU16" s="2821"/>
      <c r="AV16" s="2821"/>
      <c r="AW16" s="3256"/>
      <c r="AX16" s="3250"/>
      <c r="AY16" s="3251"/>
      <c r="AZ16" s="3251"/>
      <c r="BA16" s="3251"/>
      <c r="BB16" s="3251"/>
      <c r="BC16" s="3251"/>
      <c r="BD16" s="3251"/>
      <c r="BE16" s="3251"/>
      <c r="BF16" s="3251"/>
      <c r="BG16" s="3251"/>
      <c r="BH16" s="3251"/>
      <c r="BI16" s="3251"/>
      <c r="BJ16" s="3251"/>
      <c r="BK16" s="3251"/>
      <c r="BL16" s="3251"/>
      <c r="BM16" s="3251"/>
      <c r="BN16" s="3251"/>
      <c r="BO16" s="3251"/>
      <c r="BP16" s="3251"/>
      <c r="BQ16" s="3251"/>
      <c r="BR16" s="3251"/>
      <c r="BS16" s="3251"/>
      <c r="BT16" s="3251"/>
      <c r="BU16" s="3251"/>
      <c r="BV16" s="3251"/>
      <c r="BW16" s="3251"/>
      <c r="BX16" s="3251"/>
      <c r="BY16" s="3251"/>
      <c r="BZ16" s="3251"/>
      <c r="CA16" s="3251"/>
      <c r="CB16" s="3251"/>
      <c r="CC16" s="3251"/>
      <c r="CD16" s="3251"/>
      <c r="CE16" s="3251"/>
      <c r="CF16" s="3251"/>
      <c r="CG16" s="3251"/>
      <c r="CH16" s="3251"/>
      <c r="CI16" s="3251"/>
      <c r="CJ16" s="3251"/>
      <c r="CK16" s="3251"/>
      <c r="CL16" s="3251"/>
      <c r="CM16" s="3251"/>
      <c r="CN16" s="3251"/>
      <c r="CO16" s="3251"/>
      <c r="CP16" s="3251"/>
      <c r="CQ16" s="3251"/>
      <c r="CR16" s="3251"/>
      <c r="CS16" s="3251"/>
      <c r="CT16" s="3251"/>
      <c r="CU16" s="3251"/>
      <c r="CV16" s="3251"/>
      <c r="CW16" s="3251"/>
      <c r="CX16" s="3251"/>
      <c r="CY16" s="3251"/>
      <c r="CZ16" s="3251"/>
      <c r="DA16" s="3251"/>
      <c r="DB16" s="3251"/>
      <c r="DC16" s="3251"/>
      <c r="DD16" s="3251"/>
      <c r="DE16" s="3251"/>
      <c r="DF16" s="3251"/>
      <c r="DG16" s="3251"/>
      <c r="DH16" s="3251"/>
      <c r="DI16" s="3251"/>
      <c r="DJ16" s="3251"/>
      <c r="DK16" s="3251"/>
      <c r="DL16" s="3251"/>
      <c r="DM16" s="3251"/>
      <c r="DN16" s="3251"/>
      <c r="DO16" s="3251"/>
      <c r="DP16" s="3251"/>
      <c r="DQ16" s="3251"/>
      <c r="DR16" s="3251"/>
      <c r="DS16" s="3251"/>
      <c r="DT16" s="3251"/>
      <c r="DU16" s="3251"/>
      <c r="DV16" s="3251"/>
      <c r="DW16" s="3251"/>
      <c r="DX16" s="3251"/>
      <c r="DY16" s="3251"/>
      <c r="DZ16" s="3251"/>
      <c r="EA16" s="3251"/>
      <c r="EB16" s="3251"/>
      <c r="EC16" s="3255"/>
    </row>
    <row r="17" spans="1:170" s="210" customFormat="1" ht="12.75" customHeight="1">
      <c r="A17" s="720"/>
      <c r="B17" s="177"/>
      <c r="C17" s="3257" t="s">
        <v>156</v>
      </c>
      <c r="D17" s="3257"/>
      <c r="E17" s="3257"/>
      <c r="F17" s="3257"/>
      <c r="G17" s="3257"/>
      <c r="H17" s="3257"/>
      <c r="I17" s="3257"/>
      <c r="J17" s="3257"/>
      <c r="K17" s="3257"/>
      <c r="L17" s="3257"/>
      <c r="M17" s="3257"/>
      <c r="N17" s="3257"/>
      <c r="O17" s="3257"/>
      <c r="P17" s="3257"/>
      <c r="Q17" s="3257"/>
      <c r="R17" s="3257"/>
      <c r="S17" s="3257"/>
      <c r="T17" s="3257"/>
      <c r="U17" s="3257"/>
      <c r="V17" s="3257"/>
      <c r="W17" s="3257"/>
      <c r="X17" s="3257"/>
      <c r="Y17" s="3257"/>
      <c r="Z17" s="3257"/>
      <c r="AA17" s="3257"/>
      <c r="AB17" s="3257"/>
      <c r="AC17" s="3257"/>
      <c r="AD17" s="3257"/>
      <c r="AE17" s="3257"/>
      <c r="AF17" s="3257"/>
      <c r="AG17" s="3257"/>
      <c r="AH17" s="3257"/>
      <c r="AI17" s="3257"/>
      <c r="AJ17" s="3257"/>
      <c r="AK17" s="3257"/>
      <c r="AL17" s="3257"/>
      <c r="AM17" s="3257"/>
      <c r="AN17" s="3257"/>
      <c r="AO17" s="3257"/>
      <c r="AP17" s="3257"/>
      <c r="AQ17" s="3257"/>
      <c r="AR17" s="2820">
        <v>5328</v>
      </c>
      <c r="AS17" s="2821"/>
      <c r="AT17" s="2821"/>
      <c r="AU17" s="2821"/>
      <c r="AV17" s="2821"/>
      <c r="AW17" s="3256"/>
      <c r="AX17" s="3250"/>
      <c r="AY17" s="3251"/>
      <c r="AZ17" s="3251"/>
      <c r="BA17" s="3251"/>
      <c r="BB17" s="3251"/>
      <c r="BC17" s="3251"/>
      <c r="BD17" s="3251"/>
      <c r="BE17" s="3251"/>
      <c r="BF17" s="3251"/>
      <c r="BG17" s="3251"/>
      <c r="BH17" s="3251"/>
      <c r="BI17" s="3251"/>
      <c r="BJ17" s="3251"/>
      <c r="BK17" s="3251"/>
      <c r="BL17" s="3251"/>
      <c r="BM17" s="3251"/>
      <c r="BN17" s="3251"/>
      <c r="BO17" s="3251"/>
      <c r="BP17" s="3251"/>
      <c r="BQ17" s="3251"/>
      <c r="BR17" s="3251"/>
      <c r="BS17" s="3251"/>
      <c r="BT17" s="3251"/>
      <c r="BU17" s="3251"/>
      <c r="BV17" s="3251"/>
      <c r="BW17" s="3251"/>
      <c r="BX17" s="3251"/>
      <c r="BY17" s="3251"/>
      <c r="BZ17" s="3251"/>
      <c r="CA17" s="3251"/>
      <c r="CB17" s="3251"/>
      <c r="CC17" s="3251"/>
      <c r="CD17" s="3251"/>
      <c r="CE17" s="3251"/>
      <c r="CF17" s="3251"/>
      <c r="CG17" s="3251"/>
      <c r="CH17" s="3251"/>
      <c r="CI17" s="3251"/>
      <c r="CJ17" s="3251"/>
      <c r="CK17" s="3251"/>
      <c r="CL17" s="3251"/>
      <c r="CM17" s="3251"/>
      <c r="CN17" s="3251"/>
      <c r="CO17" s="3251"/>
      <c r="CP17" s="3251"/>
      <c r="CQ17" s="3251"/>
      <c r="CR17" s="3251"/>
      <c r="CS17" s="3251"/>
      <c r="CT17" s="3251"/>
      <c r="CU17" s="3251"/>
      <c r="CV17" s="3251"/>
      <c r="CW17" s="3251"/>
      <c r="CX17" s="3251"/>
      <c r="CY17" s="3251"/>
      <c r="CZ17" s="3251"/>
      <c r="DA17" s="3251"/>
      <c r="DB17" s="3251"/>
      <c r="DC17" s="3251"/>
      <c r="DD17" s="3251"/>
      <c r="DE17" s="3251"/>
      <c r="DF17" s="3251"/>
      <c r="DG17" s="3251"/>
      <c r="DH17" s="3251"/>
      <c r="DI17" s="3251"/>
      <c r="DJ17" s="3251"/>
      <c r="DK17" s="3251"/>
      <c r="DL17" s="3251"/>
      <c r="DM17" s="3251"/>
      <c r="DN17" s="3251"/>
      <c r="DO17" s="3251"/>
      <c r="DP17" s="3251"/>
      <c r="DQ17" s="3251"/>
      <c r="DR17" s="3251"/>
      <c r="DS17" s="3251"/>
      <c r="DT17" s="3251"/>
      <c r="DU17" s="3251"/>
      <c r="DV17" s="3251"/>
      <c r="DW17" s="3251"/>
      <c r="DX17" s="3251"/>
      <c r="DY17" s="3251"/>
      <c r="DZ17" s="3251"/>
      <c r="EA17" s="3251"/>
      <c r="EB17" s="3251"/>
      <c r="EC17" s="3255"/>
    </row>
    <row r="18" spans="1:170" s="210" customFormat="1" ht="27.75" customHeight="1" thickBot="1">
      <c r="A18" s="720"/>
      <c r="B18" s="233"/>
      <c r="C18" s="3260" t="s">
        <v>157</v>
      </c>
      <c r="D18" s="3260"/>
      <c r="E18" s="3260"/>
      <c r="F18" s="3260"/>
      <c r="G18" s="3260"/>
      <c r="H18" s="3260"/>
      <c r="I18" s="3260"/>
      <c r="J18" s="3260"/>
      <c r="K18" s="3260"/>
      <c r="L18" s="3260"/>
      <c r="M18" s="3260"/>
      <c r="N18" s="3260"/>
      <c r="O18" s="3260"/>
      <c r="P18" s="3260"/>
      <c r="Q18" s="3260"/>
      <c r="R18" s="3260"/>
      <c r="S18" s="3260"/>
      <c r="T18" s="3260"/>
      <c r="U18" s="3260"/>
      <c r="V18" s="3260"/>
      <c r="W18" s="3260"/>
      <c r="X18" s="3260"/>
      <c r="Y18" s="3260"/>
      <c r="Z18" s="3260"/>
      <c r="AA18" s="3260"/>
      <c r="AB18" s="3260"/>
      <c r="AC18" s="3260"/>
      <c r="AD18" s="3260"/>
      <c r="AE18" s="3260"/>
      <c r="AF18" s="3260"/>
      <c r="AG18" s="3260"/>
      <c r="AH18" s="3260"/>
      <c r="AI18" s="3260"/>
      <c r="AJ18" s="3260"/>
      <c r="AK18" s="3260"/>
      <c r="AL18" s="3260"/>
      <c r="AM18" s="3260"/>
      <c r="AN18" s="3260"/>
      <c r="AO18" s="3260"/>
      <c r="AP18" s="3260"/>
      <c r="AQ18" s="3260"/>
      <c r="AR18" s="2888">
        <v>5329</v>
      </c>
      <c r="AS18" s="2889"/>
      <c r="AT18" s="2889"/>
      <c r="AU18" s="2889"/>
      <c r="AV18" s="2889"/>
      <c r="AW18" s="2984"/>
      <c r="AX18" s="3261">
        <v>0</v>
      </c>
      <c r="AY18" s="3258"/>
      <c r="AZ18" s="3258"/>
      <c r="BA18" s="3258"/>
      <c r="BB18" s="3258"/>
      <c r="BC18" s="3258"/>
      <c r="BD18" s="3258"/>
      <c r="BE18" s="3258"/>
      <c r="BF18" s="3258"/>
      <c r="BG18" s="3258"/>
      <c r="BH18" s="3258"/>
      <c r="BI18" s="3258"/>
      <c r="BJ18" s="3258"/>
      <c r="BK18" s="3258"/>
      <c r="BL18" s="3258"/>
      <c r="BM18" s="3258"/>
      <c r="BN18" s="3258"/>
      <c r="BO18" s="3258"/>
      <c r="BP18" s="3258"/>
      <c r="BQ18" s="3258"/>
      <c r="BR18" s="3258"/>
      <c r="BS18" s="3258"/>
      <c r="BT18" s="3258"/>
      <c r="BU18" s="3258"/>
      <c r="BV18" s="3258"/>
      <c r="BW18" s="3258"/>
      <c r="BX18" s="3258"/>
      <c r="BY18" s="3258"/>
      <c r="BZ18" s="3258">
        <v>0</v>
      </c>
      <c r="CA18" s="3258"/>
      <c r="CB18" s="3258"/>
      <c r="CC18" s="3258"/>
      <c r="CD18" s="3258"/>
      <c r="CE18" s="3258"/>
      <c r="CF18" s="3258"/>
      <c r="CG18" s="3258"/>
      <c r="CH18" s="3258"/>
      <c r="CI18" s="3258"/>
      <c r="CJ18" s="3258"/>
      <c r="CK18" s="3258"/>
      <c r="CL18" s="3258"/>
      <c r="CM18" s="3258"/>
      <c r="CN18" s="3258"/>
      <c r="CO18" s="3258"/>
      <c r="CP18" s="3258"/>
      <c r="CQ18" s="3258"/>
      <c r="CR18" s="3258"/>
      <c r="CS18" s="3258"/>
      <c r="CT18" s="3258"/>
      <c r="CU18" s="3258"/>
      <c r="CV18" s="3258"/>
      <c r="CW18" s="3258"/>
      <c r="CX18" s="3258"/>
      <c r="CY18" s="3258"/>
      <c r="CZ18" s="3258"/>
      <c r="DA18" s="3258"/>
      <c r="DB18" s="3258">
        <v>0</v>
      </c>
      <c r="DC18" s="3258"/>
      <c r="DD18" s="3258"/>
      <c r="DE18" s="3258"/>
      <c r="DF18" s="3258"/>
      <c r="DG18" s="3258"/>
      <c r="DH18" s="3258"/>
      <c r="DI18" s="3258"/>
      <c r="DJ18" s="3258"/>
      <c r="DK18" s="3258"/>
      <c r="DL18" s="3258"/>
      <c r="DM18" s="3258"/>
      <c r="DN18" s="3258"/>
      <c r="DO18" s="3258"/>
      <c r="DP18" s="3258"/>
      <c r="DQ18" s="3258"/>
      <c r="DR18" s="3258"/>
      <c r="DS18" s="3258"/>
      <c r="DT18" s="3258"/>
      <c r="DU18" s="3258"/>
      <c r="DV18" s="3258"/>
      <c r="DW18" s="3258"/>
      <c r="DX18" s="3258"/>
      <c r="DY18" s="3258"/>
      <c r="DZ18" s="3258"/>
      <c r="EA18" s="3258"/>
      <c r="EB18" s="3258"/>
      <c r="EC18" s="3259"/>
    </row>
    <row r="19" spans="1:170" s="173" customFormat="1" ht="12.75">
      <c r="A19" s="700" t="s">
        <v>1374</v>
      </c>
      <c r="FN19" s="275"/>
    </row>
    <row r="20" spans="1:170" s="500" customFormat="1" ht="15.75" customHeight="1">
      <c r="A20" s="699"/>
      <c r="F20" s="1392" t="s">
        <v>439</v>
      </c>
      <c r="G20" s="1392"/>
      <c r="H20" s="1392"/>
      <c r="I20" s="1392"/>
      <c r="J20" s="1392"/>
      <c r="K20" s="1392"/>
      <c r="L20" s="1392"/>
      <c r="M20" s="1392"/>
      <c r="N20" s="1392"/>
      <c r="O20" s="1392"/>
      <c r="P20" s="1392"/>
      <c r="Q20" s="1392"/>
      <c r="R20" s="1392"/>
      <c r="S20" s="1392"/>
      <c r="T20" s="1392"/>
      <c r="U20" s="1392"/>
      <c r="V20" s="1392"/>
      <c r="W20" s="1392"/>
      <c r="X20" s="1392"/>
      <c r="Y20" s="1392"/>
      <c r="Z20" s="1392"/>
      <c r="AA20" s="1392"/>
      <c r="AB20" s="1392"/>
      <c r="AC20" s="1392"/>
      <c r="AD20" s="1392"/>
      <c r="AE20" s="1392"/>
      <c r="AF20" s="1392"/>
      <c r="AG20" s="1392"/>
      <c r="AH20" s="1392"/>
      <c r="AI20" s="1392"/>
      <c r="AJ20" s="1392"/>
      <c r="AK20" s="1392"/>
      <c r="AL20" s="1392"/>
      <c r="AM20" s="1392"/>
      <c r="AN20" s="1392"/>
      <c r="AO20" s="1392"/>
      <c r="AP20" s="1392"/>
      <c r="AQ20" s="1392"/>
      <c r="AR20" s="1392"/>
      <c r="AS20" s="1392"/>
      <c r="AT20" s="1392"/>
      <c r="AU20" s="1392"/>
      <c r="AV20" s="1392"/>
      <c r="AW20" s="1392"/>
      <c r="AX20" s="1392"/>
      <c r="AY20" s="1392"/>
      <c r="AZ20" s="1392"/>
      <c r="BA20" s="1392"/>
      <c r="BB20" s="1392"/>
      <c r="BC20" s="1392"/>
      <c r="BD20" s="1392"/>
      <c r="BE20" s="1392"/>
      <c r="BF20" s="1392"/>
      <c r="BG20" s="1392"/>
      <c r="BH20" s="1392"/>
      <c r="BI20" s="1392"/>
      <c r="BJ20" s="1392"/>
      <c r="BK20" s="1392"/>
      <c r="BL20" s="1392"/>
      <c r="BM20" s="1392"/>
      <c r="BN20" s="1392"/>
      <c r="BO20" s="1392"/>
      <c r="BP20" s="1392"/>
      <c r="BQ20" s="1392"/>
      <c r="BR20" s="1392"/>
      <c r="BS20" s="1392"/>
      <c r="BT20" s="1392"/>
      <c r="BU20" s="1392"/>
      <c r="BV20" s="1392"/>
      <c r="BW20" s="1392"/>
      <c r="BX20" s="1392"/>
      <c r="BY20" s="1392"/>
      <c r="BZ20" s="1392"/>
      <c r="CA20" s="1392"/>
      <c r="CB20" s="1392"/>
      <c r="CC20" s="1392"/>
      <c r="CD20" s="1392"/>
      <c r="CE20" s="1392"/>
      <c r="CF20" s="1392"/>
      <c r="CG20" s="1392"/>
      <c r="CH20" s="1392"/>
      <c r="CI20" s="1392"/>
      <c r="CJ20" s="1392"/>
      <c r="CK20" s="1392"/>
      <c r="CL20" s="1392"/>
      <c r="CM20" s="1392"/>
      <c r="CN20" s="1392"/>
      <c r="CO20" s="1392"/>
      <c r="CP20" s="1392"/>
      <c r="CQ20" s="1392"/>
      <c r="CR20" s="1392"/>
      <c r="CS20" s="1392"/>
      <c r="CT20" s="1392"/>
      <c r="CU20" s="1392"/>
      <c r="CV20" s="1392"/>
      <c r="CW20" s="1392"/>
      <c r="CX20" s="1392"/>
      <c r="CY20" s="1392"/>
      <c r="CZ20" s="1392"/>
      <c r="FH20" s="501"/>
    </row>
    <row r="21" spans="1:170" s="110" customFormat="1" ht="12.75" customHeight="1">
      <c r="A21" s="701"/>
      <c r="F21" s="1392" t="s">
        <v>432</v>
      </c>
      <c r="G21" s="1392"/>
      <c r="H21" s="1392"/>
      <c r="I21" s="1392"/>
      <c r="J21" s="1392"/>
      <c r="K21" s="1392"/>
      <c r="L21" s="1392"/>
      <c r="M21" s="1392"/>
      <c r="N21" s="1392"/>
      <c r="O21" s="1392"/>
      <c r="P21" s="1392"/>
      <c r="Q21" s="1392"/>
      <c r="R21" s="1392"/>
      <c r="S21" s="1392"/>
      <c r="T21" s="1392"/>
      <c r="U21" s="1392"/>
      <c r="V21" s="1392"/>
      <c r="W21" s="1392"/>
      <c r="X21" s="1392"/>
      <c r="Y21" s="1392"/>
      <c r="Z21" s="1392"/>
      <c r="AA21" s="1392"/>
      <c r="AB21" s="1392"/>
      <c r="AC21" s="1392"/>
      <c r="AD21" s="1392"/>
      <c r="AE21" s="1392"/>
      <c r="AF21" s="1392"/>
      <c r="AG21" s="1392"/>
      <c r="AH21" s="1392"/>
      <c r="AI21" s="1392"/>
      <c r="AJ21" s="1392"/>
      <c r="AK21" s="1392"/>
      <c r="AL21" s="1392"/>
      <c r="AM21" s="1392"/>
      <c r="AN21" s="1392"/>
      <c r="AO21" s="1392"/>
      <c r="AP21" s="1392"/>
      <c r="AQ21" s="1392"/>
      <c r="AR21" s="1392"/>
      <c r="AS21" s="1392"/>
      <c r="AT21" s="1392"/>
      <c r="AU21" s="1392"/>
      <c r="AV21" s="1392"/>
      <c r="AW21" s="1392"/>
      <c r="AX21" s="1392"/>
      <c r="AY21" s="1392"/>
      <c r="AZ21" s="1392"/>
      <c r="BA21" s="1392"/>
      <c r="BB21" s="1392"/>
      <c r="BC21" s="1392"/>
      <c r="BD21" s="1392"/>
      <c r="BE21" s="1392"/>
      <c r="BF21" s="1392"/>
      <c r="BG21" s="1392"/>
      <c r="BH21" s="1392"/>
      <c r="BI21" s="1392"/>
      <c r="BJ21" s="1392"/>
      <c r="BK21" s="1392"/>
      <c r="BL21" s="1392"/>
      <c r="BM21" s="1392"/>
      <c r="BN21" s="1392"/>
      <c r="BO21" s="1392"/>
      <c r="BP21" s="1392"/>
      <c r="BQ21" s="1392"/>
      <c r="BR21" s="1392"/>
      <c r="BS21" s="1392"/>
      <c r="BT21" s="1392"/>
      <c r="BU21" s="1392"/>
      <c r="BV21" s="1392"/>
      <c r="BW21" s="1392"/>
      <c r="BX21" s="1392"/>
      <c r="BY21" s="1392"/>
      <c r="BZ21" s="1392"/>
      <c r="CA21" s="1392"/>
      <c r="CB21" s="1392"/>
      <c r="CC21" s="1392"/>
      <c r="CD21" s="1392"/>
      <c r="CE21" s="1392"/>
      <c r="CF21" s="1392"/>
      <c r="CG21" s="1392"/>
      <c r="CH21" s="1392"/>
      <c r="CI21" s="1392"/>
      <c r="CJ21" s="1392"/>
      <c r="CK21" s="1392"/>
      <c r="CL21" s="1392"/>
      <c r="CM21" s="1392"/>
      <c r="CN21" s="1392"/>
      <c r="CO21" s="1392"/>
      <c r="CP21" s="1392"/>
      <c r="CQ21" s="1392"/>
      <c r="CR21" s="1392"/>
      <c r="CS21" s="1392"/>
      <c r="CT21" s="1392"/>
      <c r="CU21" s="1392"/>
      <c r="CV21" s="1392"/>
      <c r="CW21" s="1392"/>
      <c r="CX21" s="1392"/>
      <c r="CY21" s="1392"/>
      <c r="CZ21" s="1392"/>
    </row>
    <row r="22" spans="1:170" s="110" customFormat="1" ht="12.75" customHeight="1">
      <c r="A22" s="701"/>
      <c r="F22" s="1392" t="s">
        <v>507</v>
      </c>
      <c r="G22" s="1392"/>
      <c r="H22" s="1392"/>
      <c r="I22" s="1392"/>
      <c r="J22" s="1392"/>
      <c r="K22" s="1392"/>
      <c r="L22" s="1392"/>
      <c r="M22" s="1392"/>
      <c r="N22" s="1392"/>
      <c r="O22" s="1392"/>
      <c r="P22" s="1392"/>
      <c r="Q22" s="1392"/>
      <c r="R22" s="1392"/>
      <c r="S22" s="1392"/>
      <c r="T22" s="1392"/>
      <c r="U22" s="1392"/>
      <c r="V22" s="1392"/>
      <c r="W22" s="1392"/>
      <c r="X22" s="1392"/>
      <c r="Y22" s="1392"/>
      <c r="Z22" s="1392"/>
      <c r="AA22" s="1392"/>
      <c r="AB22" s="1392"/>
      <c r="AC22" s="1392"/>
      <c r="AD22" s="1392"/>
      <c r="AE22" s="1392"/>
      <c r="AF22" s="1392"/>
      <c r="AG22" s="1392"/>
      <c r="AH22" s="1392"/>
      <c r="AI22" s="1392"/>
      <c r="AJ22" s="1392"/>
      <c r="AK22" s="1392"/>
      <c r="AL22" s="1392"/>
      <c r="AM22" s="1392"/>
      <c r="AN22" s="1392"/>
      <c r="AO22" s="1392"/>
      <c r="AP22" s="1392"/>
      <c r="AQ22" s="1392"/>
      <c r="AR22" s="1392"/>
      <c r="AS22" s="1392"/>
      <c r="AT22" s="1392"/>
      <c r="AU22" s="1392"/>
      <c r="AV22" s="1392"/>
      <c r="AW22" s="1392"/>
      <c r="AX22" s="1392"/>
      <c r="AY22" s="1392"/>
      <c r="AZ22" s="1392"/>
      <c r="BA22" s="1392"/>
      <c r="BB22" s="1392"/>
      <c r="BC22" s="1392"/>
      <c r="BD22" s="1392"/>
      <c r="BE22" s="1392"/>
      <c r="BF22" s="1392"/>
      <c r="BG22" s="1392"/>
      <c r="BH22" s="1392"/>
      <c r="BI22" s="1392"/>
      <c r="BJ22" s="1392"/>
      <c r="BK22" s="1392"/>
      <c r="BL22" s="1392"/>
      <c r="BM22" s="1392"/>
      <c r="BN22" s="1392"/>
      <c r="BO22" s="1392"/>
      <c r="BP22" s="1392"/>
      <c r="BQ22" s="1392"/>
      <c r="BR22" s="1392"/>
      <c r="BS22" s="1392"/>
      <c r="BT22" s="1392"/>
      <c r="BU22" s="1392"/>
      <c r="BV22" s="1392"/>
      <c r="BW22" s="1392"/>
      <c r="BX22" s="1392"/>
      <c r="BY22" s="1392"/>
      <c r="BZ22" s="1392"/>
      <c r="CA22" s="1392"/>
      <c r="CB22" s="1392"/>
      <c r="CC22" s="1392"/>
      <c r="CD22" s="1392"/>
      <c r="CE22" s="1392"/>
      <c r="CF22" s="1392"/>
      <c r="CG22" s="1392"/>
      <c r="CH22" s="1392"/>
      <c r="CI22" s="1392"/>
      <c r="CJ22" s="1392"/>
      <c r="CK22" s="1392"/>
      <c r="CL22" s="1392"/>
      <c r="CM22" s="1392"/>
      <c r="CN22" s="1392"/>
      <c r="CO22" s="1392"/>
      <c r="CP22" s="1392"/>
      <c r="CQ22" s="1392"/>
      <c r="CR22" s="1392"/>
      <c r="CS22" s="1392"/>
      <c r="CT22" s="1392"/>
      <c r="CU22" s="1392"/>
      <c r="CV22" s="1392"/>
      <c r="CW22" s="1392"/>
      <c r="CX22" s="1392"/>
      <c r="CY22" s="1392"/>
      <c r="CZ22" s="1392"/>
    </row>
    <row r="23" spans="1:170" s="227" customFormat="1" ht="12.75" customHeight="1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>
      <c r="A25" s="585"/>
    </row>
    <row r="26" spans="1:170" s="235" customFormat="1" ht="12.75" customHeight="1">
      <c r="A26" s="585"/>
    </row>
    <row r="27" spans="1:170" s="191" customFormat="1" ht="12.75" customHeight="1">
      <c r="A27" s="554"/>
    </row>
  </sheetData>
  <sheetProtection password="CF7A" sheet="1" objects="1" scenarios="1" formatCells="0" formatColumns="0" autoFilter="0"/>
  <mergeCells count="78"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  <mergeCell ref="BJ5:BM5"/>
    <mergeCell ref="CH5:CK5"/>
    <mergeCell ref="DN5:DQ5"/>
    <mergeCell ref="BR5:BT5"/>
    <mergeCell ref="CT5:CV5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>
      <c r="A1" s="700"/>
      <c r="GB1" s="237"/>
      <c r="GC1" s="237"/>
    </row>
    <row r="2" spans="1:185" ht="15" customHeight="1">
      <c r="C2" s="2317" t="s">
        <v>158</v>
      </c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  <c r="P2" s="2317"/>
      <c r="Q2" s="2317"/>
      <c r="R2" s="2317"/>
      <c r="S2" s="2317"/>
      <c r="T2" s="2317"/>
      <c r="U2" s="2317"/>
      <c r="V2" s="2317"/>
      <c r="W2" s="2317"/>
      <c r="X2" s="2317"/>
      <c r="Y2" s="2317"/>
      <c r="Z2" s="2317"/>
      <c r="AA2" s="2317"/>
      <c r="AB2" s="2317"/>
      <c r="AC2" s="2317"/>
      <c r="AD2" s="2317"/>
      <c r="AE2" s="2317"/>
      <c r="AF2" s="2317"/>
      <c r="AG2" s="2317"/>
      <c r="AH2" s="2317"/>
      <c r="AI2" s="2317"/>
      <c r="AJ2" s="2317"/>
      <c r="AK2" s="2317"/>
      <c r="AL2" s="2317"/>
      <c r="AM2" s="2317"/>
      <c r="AN2" s="2317"/>
      <c r="AO2" s="2317"/>
      <c r="AP2" s="2317"/>
      <c r="AQ2" s="2317"/>
      <c r="AR2" s="2317"/>
      <c r="AS2" s="2317"/>
      <c r="AT2" s="2317"/>
      <c r="AU2" s="2317"/>
      <c r="AV2" s="2317"/>
      <c r="AW2" s="2317"/>
      <c r="AX2" s="2317"/>
      <c r="AY2" s="2317"/>
      <c r="AZ2" s="2317"/>
      <c r="BA2" s="2317"/>
      <c r="BB2" s="2317"/>
      <c r="BC2" s="2317"/>
      <c r="BD2" s="2317"/>
      <c r="BE2" s="2317"/>
      <c r="BF2" s="2317"/>
      <c r="BG2" s="2317"/>
      <c r="BH2" s="2317"/>
      <c r="BI2" s="2317"/>
      <c r="BJ2" s="2317"/>
      <c r="BK2" s="2317"/>
      <c r="BL2" s="2317"/>
      <c r="BM2" s="2317"/>
      <c r="BN2" s="2317"/>
      <c r="BO2" s="2317"/>
      <c r="BP2" s="2317"/>
      <c r="BQ2" s="2317"/>
      <c r="BR2" s="2317"/>
      <c r="BS2" s="2317"/>
      <c r="BT2" s="2317"/>
      <c r="BU2" s="2317"/>
      <c r="BV2" s="2317"/>
      <c r="BW2" s="2317"/>
      <c r="BX2" s="2317"/>
      <c r="BY2" s="2317"/>
      <c r="BZ2" s="2317"/>
      <c r="CA2" s="2317"/>
      <c r="CB2" s="2317"/>
      <c r="CC2" s="2317"/>
      <c r="CD2" s="2317"/>
      <c r="CE2" s="2317"/>
      <c r="CF2" s="2317"/>
      <c r="CG2" s="2317"/>
      <c r="CH2" s="2317"/>
      <c r="CI2" s="2317"/>
      <c r="CJ2" s="2317"/>
      <c r="CK2" s="2317"/>
      <c r="CL2" s="2317"/>
      <c r="CM2" s="2317"/>
      <c r="CN2" s="2317"/>
      <c r="CO2" s="2317"/>
      <c r="CP2" s="2317"/>
      <c r="CQ2" s="2317"/>
      <c r="CR2" s="2317"/>
      <c r="CS2" s="2317"/>
      <c r="CT2" s="2317"/>
      <c r="CU2" s="2317"/>
      <c r="CV2" s="2317"/>
      <c r="CW2" s="2317"/>
      <c r="CX2" s="2317"/>
      <c r="CY2" s="2317"/>
      <c r="CZ2" s="2317"/>
      <c r="DA2" s="2317"/>
      <c r="DB2" s="2317"/>
      <c r="DC2" s="2317"/>
      <c r="DD2" s="2317"/>
      <c r="DE2" s="2317"/>
      <c r="DF2" s="2317"/>
      <c r="DG2" s="2317"/>
      <c r="DH2" s="2317"/>
      <c r="DI2" s="2317"/>
      <c r="DJ2" s="2317"/>
      <c r="DK2" s="2317"/>
      <c r="DL2" s="2317"/>
      <c r="DM2" s="2317"/>
      <c r="DN2" s="2317"/>
      <c r="DO2" s="2317"/>
      <c r="DP2" s="2317"/>
      <c r="DQ2" s="2317"/>
      <c r="DR2" s="2317"/>
      <c r="DS2" s="2317"/>
      <c r="DT2" s="2317"/>
      <c r="DU2" s="2317"/>
      <c r="DV2" s="2317"/>
      <c r="DW2" s="2317"/>
      <c r="DX2" s="2317"/>
      <c r="DY2" s="2317"/>
      <c r="DZ2" s="2317"/>
      <c r="EA2" s="2317"/>
      <c r="EB2" s="2317"/>
      <c r="EC2" s="2317"/>
      <c r="ED2" s="2317"/>
      <c r="EE2" s="2317"/>
      <c r="EF2" s="2317"/>
      <c r="EG2" s="2317"/>
      <c r="EH2" s="2317"/>
      <c r="EI2" s="2317"/>
      <c r="EJ2" s="2317"/>
      <c r="EK2" s="2317"/>
      <c r="EL2" s="2317"/>
      <c r="EM2" s="2317"/>
      <c r="EN2" s="2317"/>
      <c r="EO2" s="2317"/>
      <c r="EP2" s="2317"/>
      <c r="EQ2" s="2317"/>
      <c r="ER2" s="2317"/>
      <c r="ES2" s="2317"/>
      <c r="ET2" s="2317"/>
      <c r="EU2" s="2317"/>
      <c r="EV2" s="2317"/>
      <c r="EW2" s="2317"/>
      <c r="EX2" s="2317"/>
      <c r="EY2" s="2317"/>
      <c r="EZ2" s="2317"/>
      <c r="FA2" s="2317"/>
      <c r="FB2" s="2317"/>
      <c r="FC2" s="2317"/>
      <c r="FD2" s="2317"/>
      <c r="FE2" s="2317"/>
      <c r="FF2" s="2317"/>
      <c r="FG2" s="2317"/>
      <c r="FH2" s="2317"/>
      <c r="FI2" s="2317"/>
      <c r="FJ2" s="2317"/>
      <c r="FK2" s="2317"/>
      <c r="FL2" s="2317"/>
      <c r="FM2" s="2317"/>
      <c r="FN2" s="231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/>
    <row r="4" spans="1:185" s="156" customFormat="1" ht="14.25" customHeight="1">
      <c r="A4" s="698"/>
      <c r="C4" s="2317" t="s">
        <v>159</v>
      </c>
      <c r="D4" s="2317"/>
      <c r="E4" s="2317"/>
      <c r="F4" s="2317"/>
      <c r="G4" s="2317"/>
      <c r="H4" s="2317"/>
      <c r="I4" s="2317"/>
      <c r="J4" s="2317"/>
      <c r="K4" s="2317"/>
      <c r="L4" s="2317"/>
      <c r="M4" s="2317"/>
      <c r="N4" s="2317"/>
      <c r="O4" s="2317"/>
      <c r="P4" s="2317"/>
      <c r="Q4" s="2317"/>
      <c r="R4" s="2317"/>
      <c r="S4" s="2317"/>
      <c r="T4" s="2317"/>
      <c r="U4" s="2317"/>
      <c r="V4" s="2317"/>
      <c r="W4" s="2317"/>
      <c r="X4" s="2317"/>
      <c r="Y4" s="2317"/>
      <c r="Z4" s="2317"/>
      <c r="AA4" s="2317"/>
      <c r="AB4" s="2317"/>
      <c r="AC4" s="2317"/>
      <c r="AD4" s="2317"/>
      <c r="AE4" s="2317"/>
      <c r="AF4" s="2317"/>
      <c r="AG4" s="2317"/>
      <c r="AH4" s="2317"/>
      <c r="AI4" s="2317"/>
      <c r="AJ4" s="2317"/>
      <c r="AK4" s="2317"/>
      <c r="AL4" s="2317"/>
      <c r="AM4" s="2317"/>
      <c r="AN4" s="2317"/>
      <c r="AO4" s="2317"/>
      <c r="AP4" s="2317"/>
      <c r="AQ4" s="2317"/>
      <c r="AR4" s="2317"/>
      <c r="AS4" s="2317"/>
      <c r="AT4" s="2317"/>
      <c r="AU4" s="2317"/>
      <c r="AV4" s="2317"/>
      <c r="AW4" s="2317"/>
      <c r="AX4" s="2317"/>
      <c r="AY4" s="2317"/>
      <c r="AZ4" s="2317"/>
      <c r="BA4" s="2317"/>
      <c r="BB4" s="2317"/>
      <c r="BC4" s="2317"/>
      <c r="BD4" s="2317"/>
      <c r="BE4" s="2317"/>
      <c r="BF4" s="2317"/>
      <c r="BG4" s="2317"/>
      <c r="BH4" s="2317"/>
      <c r="BI4" s="2317"/>
      <c r="BJ4" s="2317"/>
      <c r="BK4" s="2317"/>
      <c r="BL4" s="2317"/>
      <c r="BM4" s="2317"/>
      <c r="BN4" s="2317"/>
      <c r="BO4" s="2317"/>
      <c r="BP4" s="2317"/>
      <c r="BQ4" s="2317"/>
      <c r="BR4" s="2317"/>
      <c r="BS4" s="2317"/>
      <c r="BT4" s="2317"/>
      <c r="BU4" s="2317"/>
      <c r="BV4" s="2317"/>
      <c r="BW4" s="2317"/>
      <c r="BX4" s="2317"/>
      <c r="BY4" s="2317"/>
      <c r="BZ4" s="2317"/>
      <c r="CA4" s="2317"/>
      <c r="CB4" s="2317"/>
      <c r="CC4" s="2317"/>
      <c r="CD4" s="2317"/>
      <c r="CE4" s="2317"/>
      <c r="CF4" s="2317"/>
      <c r="CG4" s="2317"/>
      <c r="CH4" s="2317"/>
      <c r="CI4" s="2317"/>
      <c r="CJ4" s="2317"/>
      <c r="CK4" s="2317"/>
      <c r="CL4" s="2317"/>
      <c r="CM4" s="2317"/>
      <c r="CN4" s="2317"/>
      <c r="CO4" s="2317"/>
      <c r="CP4" s="2317"/>
      <c r="CQ4" s="2317"/>
      <c r="CR4" s="2317"/>
      <c r="CS4" s="2317"/>
      <c r="CT4" s="2317"/>
      <c r="CU4" s="2317"/>
      <c r="CV4" s="2317"/>
      <c r="CW4" s="2317"/>
      <c r="CX4" s="2317"/>
      <c r="CY4" s="2317"/>
      <c r="CZ4" s="2317"/>
      <c r="DA4" s="2317"/>
      <c r="DB4" s="2317"/>
      <c r="DC4" s="2317"/>
      <c r="DD4" s="2317"/>
      <c r="DE4" s="2317"/>
      <c r="DF4" s="2317"/>
      <c r="DG4" s="2317"/>
      <c r="DH4" s="2317"/>
      <c r="DI4" s="2317"/>
      <c r="DJ4" s="2317"/>
      <c r="DK4" s="2317"/>
      <c r="DL4" s="2317"/>
      <c r="DM4" s="2317"/>
      <c r="DN4" s="2317"/>
      <c r="DO4" s="2317"/>
      <c r="DP4" s="2317"/>
      <c r="DQ4" s="2317"/>
      <c r="DR4" s="2317"/>
      <c r="DS4" s="2317"/>
      <c r="DT4" s="2317"/>
      <c r="DU4" s="2317"/>
      <c r="DV4" s="2317"/>
      <c r="DW4" s="2317"/>
      <c r="DX4" s="2317"/>
      <c r="DY4" s="2317"/>
      <c r="DZ4" s="2317"/>
      <c r="EA4" s="2317"/>
      <c r="EB4" s="2317"/>
      <c r="EC4" s="2317"/>
      <c r="ED4" s="2317"/>
      <c r="EE4" s="2317"/>
      <c r="EF4" s="2317"/>
      <c r="EG4" s="2317"/>
      <c r="EH4" s="2317"/>
      <c r="EI4" s="2317"/>
      <c r="EJ4" s="2317"/>
      <c r="EK4" s="2317"/>
      <c r="EL4" s="2317"/>
      <c r="EM4" s="2317"/>
      <c r="EN4" s="2317"/>
      <c r="EO4" s="2317"/>
      <c r="EP4" s="2317"/>
      <c r="EQ4" s="2317"/>
      <c r="ER4" s="2317"/>
      <c r="ES4" s="2317"/>
      <c r="ET4" s="2317"/>
      <c r="EU4" s="2317"/>
      <c r="EV4" s="2317"/>
      <c r="EW4" s="2317"/>
      <c r="EX4" s="2317"/>
      <c r="EY4" s="2317"/>
      <c r="EZ4" s="2317"/>
      <c r="FA4" s="2317"/>
      <c r="FB4" s="2317"/>
      <c r="FC4" s="2317"/>
      <c r="FD4" s="2317"/>
      <c r="FE4" s="2317"/>
      <c r="FF4" s="2317"/>
      <c r="FG4" s="2317"/>
      <c r="FH4" s="2317"/>
      <c r="FI4" s="2317"/>
      <c r="FJ4" s="2317"/>
      <c r="FK4" s="2317"/>
      <c r="FL4" s="2317"/>
      <c r="FM4" s="2317"/>
      <c r="FN4" s="231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/>
    <row r="6" spans="1:185" ht="15" customHeight="1">
      <c r="C6" s="2318" t="s">
        <v>26</v>
      </c>
      <c r="D6" s="2319"/>
      <c r="E6" s="2319"/>
      <c r="F6" s="2319"/>
      <c r="G6" s="2319"/>
      <c r="H6" s="2319"/>
      <c r="I6" s="2319"/>
      <c r="J6" s="2319"/>
      <c r="K6" s="2319"/>
      <c r="L6" s="2319"/>
      <c r="M6" s="2319"/>
      <c r="N6" s="2319"/>
      <c r="O6" s="2319"/>
      <c r="P6" s="2319"/>
      <c r="Q6" s="2319"/>
      <c r="R6" s="2319"/>
      <c r="S6" s="2319"/>
      <c r="T6" s="2319"/>
      <c r="U6" s="2319"/>
      <c r="V6" s="2319"/>
      <c r="W6" s="2319"/>
      <c r="X6" s="2320"/>
      <c r="Y6" s="2324" t="s">
        <v>10</v>
      </c>
      <c r="Z6" s="2319"/>
      <c r="AA6" s="2319"/>
      <c r="AB6" s="2319"/>
      <c r="AC6" s="2320"/>
      <c r="AD6" s="2324" t="s">
        <v>27</v>
      </c>
      <c r="AE6" s="2319"/>
      <c r="AF6" s="2319"/>
      <c r="AG6" s="2319"/>
      <c r="AH6" s="2319"/>
      <c r="AI6" s="2319"/>
      <c r="AJ6" s="2319"/>
      <c r="AK6" s="2319"/>
      <c r="AL6" s="2319"/>
      <c r="AM6" s="2319"/>
      <c r="AN6" s="2319"/>
      <c r="AO6" s="2319"/>
      <c r="AP6" s="2320"/>
      <c r="AQ6" s="2326" t="s">
        <v>28</v>
      </c>
      <c r="AR6" s="2327"/>
      <c r="AS6" s="2327"/>
      <c r="AT6" s="2327"/>
      <c r="AU6" s="2327"/>
      <c r="AV6" s="2327"/>
      <c r="AW6" s="2327"/>
      <c r="AX6" s="2327"/>
      <c r="AY6" s="2327"/>
      <c r="AZ6" s="2327"/>
      <c r="BA6" s="2327"/>
      <c r="BB6" s="2327"/>
      <c r="BC6" s="2327"/>
      <c r="BD6" s="2327"/>
      <c r="BE6" s="2327"/>
      <c r="BF6" s="2327"/>
      <c r="BG6" s="2327"/>
      <c r="BH6" s="2327"/>
      <c r="BI6" s="2327"/>
      <c r="BJ6" s="2327"/>
      <c r="BK6" s="2327"/>
      <c r="BL6" s="2327"/>
      <c r="BM6" s="2327"/>
      <c r="BN6" s="2327"/>
      <c r="BO6" s="2327"/>
      <c r="BP6" s="2327"/>
      <c r="BQ6" s="2328"/>
      <c r="BR6" s="2329" t="s">
        <v>3</v>
      </c>
      <c r="BS6" s="2330"/>
      <c r="BT6" s="2330"/>
      <c r="BU6" s="2330"/>
      <c r="BV6" s="2330"/>
      <c r="BW6" s="2330"/>
      <c r="BX6" s="2330"/>
      <c r="BY6" s="2330"/>
      <c r="BZ6" s="2330"/>
      <c r="CA6" s="2330"/>
      <c r="CB6" s="2330"/>
      <c r="CC6" s="2330"/>
      <c r="CD6" s="2330"/>
      <c r="CE6" s="2330"/>
      <c r="CF6" s="2330"/>
      <c r="CG6" s="2330"/>
      <c r="CH6" s="2330"/>
      <c r="CI6" s="2330"/>
      <c r="CJ6" s="2330"/>
      <c r="CK6" s="2330"/>
      <c r="CL6" s="2330"/>
      <c r="CM6" s="2330"/>
      <c r="CN6" s="2330"/>
      <c r="CO6" s="2330"/>
      <c r="CP6" s="2330"/>
      <c r="CQ6" s="2330"/>
      <c r="CR6" s="2330"/>
      <c r="CS6" s="2330"/>
      <c r="CT6" s="2330"/>
      <c r="CU6" s="2330"/>
      <c r="CV6" s="2330"/>
      <c r="CW6" s="2330"/>
      <c r="CX6" s="2330"/>
      <c r="CY6" s="2330"/>
      <c r="CZ6" s="2330"/>
      <c r="DA6" s="2330"/>
      <c r="DB6" s="2330"/>
      <c r="DC6" s="2330"/>
      <c r="DD6" s="2330"/>
      <c r="DE6" s="2330"/>
      <c r="DF6" s="2330"/>
      <c r="DG6" s="2330"/>
      <c r="DH6" s="2330"/>
      <c r="DI6" s="2330"/>
      <c r="DJ6" s="2330"/>
      <c r="DK6" s="2330"/>
      <c r="DL6" s="2330"/>
      <c r="DM6" s="2330"/>
      <c r="DN6" s="2330"/>
      <c r="DO6" s="2330"/>
      <c r="DP6" s="2330"/>
      <c r="DQ6" s="2330"/>
      <c r="DR6" s="2330"/>
      <c r="DS6" s="2330"/>
      <c r="DT6" s="2330"/>
      <c r="DU6" s="2330"/>
      <c r="DV6" s="2330"/>
      <c r="DW6" s="2330"/>
      <c r="DX6" s="2330"/>
      <c r="DY6" s="2330"/>
      <c r="DZ6" s="2330"/>
      <c r="EA6" s="2330"/>
      <c r="EB6" s="2330"/>
      <c r="EC6" s="2330"/>
      <c r="ED6" s="2330"/>
      <c r="EE6" s="2330"/>
      <c r="EF6" s="2330"/>
      <c r="EG6" s="2330"/>
      <c r="EH6" s="2330"/>
      <c r="EI6" s="2330"/>
      <c r="EJ6" s="2330"/>
      <c r="EK6" s="2330"/>
      <c r="EL6" s="2330"/>
      <c r="EM6" s="2331"/>
      <c r="EN6" s="2326" t="s">
        <v>29</v>
      </c>
      <c r="EO6" s="2327"/>
      <c r="EP6" s="2327"/>
      <c r="EQ6" s="2327"/>
      <c r="ER6" s="2327"/>
      <c r="ES6" s="2327"/>
      <c r="ET6" s="2327"/>
      <c r="EU6" s="2327"/>
      <c r="EV6" s="2327"/>
      <c r="EW6" s="2327"/>
      <c r="EX6" s="2327"/>
      <c r="EY6" s="2327"/>
      <c r="EZ6" s="2327"/>
      <c r="FA6" s="2327"/>
      <c r="FB6" s="2327"/>
      <c r="FC6" s="2327"/>
      <c r="FD6" s="2327"/>
      <c r="FE6" s="2327"/>
      <c r="FF6" s="2327"/>
      <c r="FG6" s="2327"/>
      <c r="FH6" s="2327"/>
      <c r="FI6" s="2327"/>
      <c r="FJ6" s="2327"/>
      <c r="FK6" s="2327"/>
      <c r="FL6" s="2327"/>
      <c r="FM6" s="2327"/>
      <c r="FN6" s="2332"/>
      <c r="GC6" s="495"/>
    </row>
    <row r="7" spans="1:185" ht="13.5" customHeight="1">
      <c r="C7" s="2321"/>
      <c r="D7" s="2322"/>
      <c r="E7" s="2322"/>
      <c r="F7" s="2322"/>
      <c r="G7" s="2322"/>
      <c r="H7" s="2322"/>
      <c r="I7" s="2322"/>
      <c r="J7" s="2322"/>
      <c r="K7" s="2322"/>
      <c r="L7" s="2322"/>
      <c r="M7" s="2322"/>
      <c r="N7" s="2322"/>
      <c r="O7" s="2322"/>
      <c r="P7" s="2322"/>
      <c r="Q7" s="2322"/>
      <c r="R7" s="2322"/>
      <c r="S7" s="2322"/>
      <c r="T7" s="2322"/>
      <c r="U7" s="2322"/>
      <c r="V7" s="2322"/>
      <c r="W7" s="2322"/>
      <c r="X7" s="2323"/>
      <c r="Y7" s="2325"/>
      <c r="Z7" s="2322"/>
      <c r="AA7" s="2322"/>
      <c r="AB7" s="2322"/>
      <c r="AC7" s="2323"/>
      <c r="AD7" s="2325"/>
      <c r="AE7" s="2322"/>
      <c r="AF7" s="2322"/>
      <c r="AG7" s="2322"/>
      <c r="AH7" s="2322"/>
      <c r="AI7" s="2322"/>
      <c r="AJ7" s="2322"/>
      <c r="AK7" s="2322"/>
      <c r="AL7" s="2322"/>
      <c r="AM7" s="2322"/>
      <c r="AN7" s="2322"/>
      <c r="AO7" s="2322"/>
      <c r="AP7" s="2323"/>
      <c r="AQ7" s="2333" t="s">
        <v>160</v>
      </c>
      <c r="AR7" s="2334"/>
      <c r="AS7" s="2334"/>
      <c r="AT7" s="2334"/>
      <c r="AU7" s="2334"/>
      <c r="AV7" s="2334"/>
      <c r="AW7" s="2334"/>
      <c r="AX7" s="2334"/>
      <c r="AY7" s="2334"/>
      <c r="AZ7" s="2334"/>
      <c r="BA7" s="2334"/>
      <c r="BB7" s="2334"/>
      <c r="BC7" s="2335"/>
      <c r="BD7" s="2333" t="s">
        <v>161</v>
      </c>
      <c r="BE7" s="2334"/>
      <c r="BF7" s="2334"/>
      <c r="BG7" s="2334"/>
      <c r="BH7" s="2334"/>
      <c r="BI7" s="2334"/>
      <c r="BJ7" s="2334"/>
      <c r="BK7" s="2334"/>
      <c r="BL7" s="2334"/>
      <c r="BM7" s="2334"/>
      <c r="BN7" s="2334"/>
      <c r="BO7" s="2334"/>
      <c r="BP7" s="2334"/>
      <c r="BQ7" s="2335"/>
      <c r="BR7" s="2333" t="s">
        <v>162</v>
      </c>
      <c r="BS7" s="2334"/>
      <c r="BT7" s="2334"/>
      <c r="BU7" s="2334"/>
      <c r="BV7" s="2334"/>
      <c r="BW7" s="2334"/>
      <c r="BX7" s="2334"/>
      <c r="BY7" s="2334"/>
      <c r="BZ7" s="2334"/>
      <c r="CA7" s="2334"/>
      <c r="CB7" s="2334"/>
      <c r="CC7" s="2334"/>
      <c r="CD7" s="2334"/>
      <c r="CE7" s="2334"/>
      <c r="CF7" s="2335"/>
      <c r="CG7" s="2341" t="s">
        <v>33</v>
      </c>
      <c r="CH7" s="2342"/>
      <c r="CI7" s="2342"/>
      <c r="CJ7" s="2342"/>
      <c r="CK7" s="2342"/>
      <c r="CL7" s="2342"/>
      <c r="CM7" s="2342"/>
      <c r="CN7" s="2342"/>
      <c r="CO7" s="2342"/>
      <c r="CP7" s="2342"/>
      <c r="CQ7" s="2342"/>
      <c r="CR7" s="2342"/>
      <c r="CS7" s="2342"/>
      <c r="CT7" s="2342"/>
      <c r="CU7" s="2342"/>
      <c r="CV7" s="2342"/>
      <c r="CW7" s="2342"/>
      <c r="CX7" s="2342"/>
      <c r="CY7" s="2342"/>
      <c r="CZ7" s="2342"/>
      <c r="DA7" s="2342"/>
      <c r="DB7" s="2342"/>
      <c r="DC7" s="2342"/>
      <c r="DD7" s="2342"/>
      <c r="DE7" s="2342"/>
      <c r="DF7" s="2342"/>
      <c r="DG7" s="2342"/>
      <c r="DH7" s="2343"/>
      <c r="DI7" s="2333" t="s">
        <v>163</v>
      </c>
      <c r="DJ7" s="2334"/>
      <c r="DK7" s="2334"/>
      <c r="DL7" s="2334"/>
      <c r="DM7" s="2334"/>
      <c r="DN7" s="2334"/>
      <c r="DO7" s="2334"/>
      <c r="DP7" s="2334"/>
      <c r="DQ7" s="2334"/>
      <c r="DR7" s="2334"/>
      <c r="DS7" s="2334"/>
      <c r="DT7" s="2334"/>
      <c r="DU7" s="2334"/>
      <c r="DV7" s="2335"/>
      <c r="DW7" s="2333" t="s">
        <v>164</v>
      </c>
      <c r="DX7" s="2334"/>
      <c r="DY7" s="2334"/>
      <c r="DZ7" s="2334"/>
      <c r="EA7" s="2334"/>
      <c r="EB7" s="2334"/>
      <c r="EC7" s="2334"/>
      <c r="ED7" s="2334"/>
      <c r="EE7" s="2334"/>
      <c r="EF7" s="2334"/>
      <c r="EG7" s="2334"/>
      <c r="EH7" s="2334"/>
      <c r="EI7" s="2334"/>
      <c r="EJ7" s="2334"/>
      <c r="EK7" s="2334"/>
      <c r="EL7" s="2334"/>
      <c r="EM7" s="2335"/>
      <c r="EN7" s="2333" t="s">
        <v>160</v>
      </c>
      <c r="EO7" s="2334"/>
      <c r="EP7" s="2334"/>
      <c r="EQ7" s="2334"/>
      <c r="ER7" s="2334"/>
      <c r="ES7" s="2334"/>
      <c r="ET7" s="2334"/>
      <c r="EU7" s="2334"/>
      <c r="EV7" s="2334"/>
      <c r="EW7" s="2334"/>
      <c r="EX7" s="2334"/>
      <c r="EY7" s="2334"/>
      <c r="EZ7" s="2335"/>
      <c r="FA7" s="2333" t="s">
        <v>161</v>
      </c>
      <c r="FB7" s="2334"/>
      <c r="FC7" s="2334"/>
      <c r="FD7" s="2334"/>
      <c r="FE7" s="2334"/>
      <c r="FF7" s="2334"/>
      <c r="FG7" s="2334"/>
      <c r="FH7" s="2334"/>
      <c r="FI7" s="2334"/>
      <c r="FJ7" s="2334"/>
      <c r="FK7" s="2334"/>
      <c r="FL7" s="2334"/>
      <c r="FM7" s="2334"/>
      <c r="FN7" s="2339"/>
      <c r="FP7" s="508" t="s">
        <v>1344</v>
      </c>
      <c r="GC7" s="496"/>
    </row>
    <row r="8" spans="1:185" ht="34.5" customHeight="1">
      <c r="C8" s="2754"/>
      <c r="D8" s="2755"/>
      <c r="E8" s="2755"/>
      <c r="F8" s="2755"/>
      <c r="G8" s="2755"/>
      <c r="H8" s="2755"/>
      <c r="I8" s="2755"/>
      <c r="J8" s="2755"/>
      <c r="K8" s="2755"/>
      <c r="L8" s="2755"/>
      <c r="M8" s="2755"/>
      <c r="N8" s="2755"/>
      <c r="O8" s="2755"/>
      <c r="P8" s="2755"/>
      <c r="Q8" s="2755"/>
      <c r="R8" s="2755"/>
      <c r="S8" s="2755"/>
      <c r="T8" s="2755"/>
      <c r="U8" s="2755"/>
      <c r="V8" s="2755"/>
      <c r="W8" s="2755"/>
      <c r="X8" s="2756"/>
      <c r="Y8" s="2757"/>
      <c r="Z8" s="2755"/>
      <c r="AA8" s="2755"/>
      <c r="AB8" s="2755"/>
      <c r="AC8" s="2756"/>
      <c r="AD8" s="2757"/>
      <c r="AE8" s="2755"/>
      <c r="AF8" s="2755"/>
      <c r="AG8" s="2755"/>
      <c r="AH8" s="2755"/>
      <c r="AI8" s="2755"/>
      <c r="AJ8" s="2755"/>
      <c r="AK8" s="2755"/>
      <c r="AL8" s="2755"/>
      <c r="AM8" s="2755"/>
      <c r="AN8" s="2755"/>
      <c r="AO8" s="2755"/>
      <c r="AP8" s="2756"/>
      <c r="AQ8" s="3295"/>
      <c r="AR8" s="3296"/>
      <c r="AS8" s="3296"/>
      <c r="AT8" s="3296"/>
      <c r="AU8" s="3296"/>
      <c r="AV8" s="3296"/>
      <c r="AW8" s="3296"/>
      <c r="AX8" s="3296"/>
      <c r="AY8" s="3296"/>
      <c r="AZ8" s="3296"/>
      <c r="BA8" s="3296"/>
      <c r="BB8" s="3296"/>
      <c r="BC8" s="3297"/>
      <c r="BD8" s="3295"/>
      <c r="BE8" s="3296"/>
      <c r="BF8" s="3296"/>
      <c r="BG8" s="3296"/>
      <c r="BH8" s="3296"/>
      <c r="BI8" s="3296"/>
      <c r="BJ8" s="3296"/>
      <c r="BK8" s="3296"/>
      <c r="BL8" s="3296"/>
      <c r="BM8" s="3296"/>
      <c r="BN8" s="3296"/>
      <c r="BO8" s="3296"/>
      <c r="BP8" s="3296"/>
      <c r="BQ8" s="3297"/>
      <c r="BR8" s="3295"/>
      <c r="BS8" s="3296"/>
      <c r="BT8" s="3296"/>
      <c r="BU8" s="3296"/>
      <c r="BV8" s="3296"/>
      <c r="BW8" s="3296"/>
      <c r="BX8" s="3296"/>
      <c r="BY8" s="3296"/>
      <c r="BZ8" s="3296"/>
      <c r="CA8" s="3296"/>
      <c r="CB8" s="3296"/>
      <c r="CC8" s="3296"/>
      <c r="CD8" s="3296"/>
      <c r="CE8" s="3296"/>
      <c r="CF8" s="3297"/>
      <c r="CG8" s="3064" t="s">
        <v>165</v>
      </c>
      <c r="CH8" s="3065"/>
      <c r="CI8" s="3065"/>
      <c r="CJ8" s="3065"/>
      <c r="CK8" s="3065"/>
      <c r="CL8" s="3065"/>
      <c r="CM8" s="3065"/>
      <c r="CN8" s="3065"/>
      <c r="CO8" s="3065"/>
      <c r="CP8" s="3065"/>
      <c r="CQ8" s="3065"/>
      <c r="CR8" s="3065"/>
      <c r="CS8" s="3065"/>
      <c r="CT8" s="3066"/>
      <c r="CU8" s="3064" t="s">
        <v>166</v>
      </c>
      <c r="CV8" s="3065"/>
      <c r="CW8" s="3065"/>
      <c r="CX8" s="3065"/>
      <c r="CY8" s="3065"/>
      <c r="CZ8" s="3065"/>
      <c r="DA8" s="3065"/>
      <c r="DB8" s="3065"/>
      <c r="DC8" s="3065"/>
      <c r="DD8" s="3065"/>
      <c r="DE8" s="3065"/>
      <c r="DF8" s="3065"/>
      <c r="DG8" s="3065"/>
      <c r="DH8" s="3066"/>
      <c r="DI8" s="3295"/>
      <c r="DJ8" s="3296"/>
      <c r="DK8" s="3296"/>
      <c r="DL8" s="3296"/>
      <c r="DM8" s="3296"/>
      <c r="DN8" s="3296"/>
      <c r="DO8" s="3296"/>
      <c r="DP8" s="3296"/>
      <c r="DQ8" s="3296"/>
      <c r="DR8" s="3296"/>
      <c r="DS8" s="3296"/>
      <c r="DT8" s="3296"/>
      <c r="DU8" s="3296"/>
      <c r="DV8" s="3297"/>
      <c r="DW8" s="3295"/>
      <c r="DX8" s="3296"/>
      <c r="DY8" s="3296"/>
      <c r="DZ8" s="3296"/>
      <c r="EA8" s="3296"/>
      <c r="EB8" s="3296"/>
      <c r="EC8" s="3296"/>
      <c r="ED8" s="3296"/>
      <c r="EE8" s="3296"/>
      <c r="EF8" s="3296"/>
      <c r="EG8" s="3296"/>
      <c r="EH8" s="3296"/>
      <c r="EI8" s="3296"/>
      <c r="EJ8" s="3296"/>
      <c r="EK8" s="3296"/>
      <c r="EL8" s="3296"/>
      <c r="EM8" s="3297"/>
      <c r="EN8" s="3295"/>
      <c r="EO8" s="3296"/>
      <c r="EP8" s="3296"/>
      <c r="EQ8" s="3296"/>
      <c r="ER8" s="3296"/>
      <c r="ES8" s="3296"/>
      <c r="ET8" s="3296"/>
      <c r="EU8" s="3296"/>
      <c r="EV8" s="3296"/>
      <c r="EW8" s="3296"/>
      <c r="EX8" s="3296"/>
      <c r="EY8" s="3296"/>
      <c r="EZ8" s="3297"/>
      <c r="FA8" s="3295"/>
      <c r="FB8" s="3296"/>
      <c r="FC8" s="3296"/>
      <c r="FD8" s="3296"/>
      <c r="FE8" s="3296"/>
      <c r="FF8" s="3296"/>
      <c r="FG8" s="3296"/>
      <c r="FH8" s="3296"/>
      <c r="FI8" s="3296"/>
      <c r="FJ8" s="3296"/>
      <c r="FK8" s="3296"/>
      <c r="FL8" s="3296"/>
      <c r="FM8" s="3296"/>
      <c r="FN8" s="3303"/>
      <c r="FP8" s="531" t="s">
        <v>1345</v>
      </c>
      <c r="GC8" s="496"/>
    </row>
    <row r="9" spans="1:185" s="500" customFormat="1" thickBot="1">
      <c r="A9" s="699"/>
      <c r="C9" s="2747">
        <v>1</v>
      </c>
      <c r="D9" s="2355"/>
      <c r="E9" s="2355"/>
      <c r="F9" s="2355"/>
      <c r="G9" s="2355"/>
      <c r="H9" s="2355"/>
      <c r="I9" s="2355"/>
      <c r="J9" s="2355"/>
      <c r="K9" s="2355"/>
      <c r="L9" s="2355"/>
      <c r="M9" s="2355"/>
      <c r="N9" s="2355"/>
      <c r="O9" s="2355"/>
      <c r="P9" s="2355"/>
      <c r="Q9" s="2355"/>
      <c r="R9" s="2355"/>
      <c r="S9" s="2355"/>
      <c r="T9" s="2355"/>
      <c r="U9" s="2355"/>
      <c r="V9" s="2355"/>
      <c r="W9" s="2355"/>
      <c r="X9" s="2356"/>
      <c r="Y9" s="2354">
        <v>2</v>
      </c>
      <c r="Z9" s="2355"/>
      <c r="AA9" s="2355"/>
      <c r="AB9" s="2355"/>
      <c r="AC9" s="2356"/>
      <c r="AD9" s="2281">
        <v>3</v>
      </c>
      <c r="AE9" s="2281"/>
      <c r="AF9" s="2281"/>
      <c r="AG9" s="2281"/>
      <c r="AH9" s="2281"/>
      <c r="AI9" s="2281"/>
      <c r="AJ9" s="2281"/>
      <c r="AK9" s="2281"/>
      <c r="AL9" s="2281"/>
      <c r="AM9" s="2281"/>
      <c r="AN9" s="2281"/>
      <c r="AO9" s="2281"/>
      <c r="AP9" s="2281"/>
      <c r="AQ9" s="2286">
        <v>4</v>
      </c>
      <c r="AR9" s="2286"/>
      <c r="AS9" s="2286"/>
      <c r="AT9" s="2286"/>
      <c r="AU9" s="2286"/>
      <c r="AV9" s="2286"/>
      <c r="AW9" s="2286"/>
      <c r="AX9" s="2286"/>
      <c r="AY9" s="2286"/>
      <c r="AZ9" s="2286"/>
      <c r="BA9" s="2286"/>
      <c r="BB9" s="2286"/>
      <c r="BC9" s="2286"/>
      <c r="BD9" s="2286">
        <v>5</v>
      </c>
      <c r="BE9" s="2286"/>
      <c r="BF9" s="2286"/>
      <c r="BG9" s="2286"/>
      <c r="BH9" s="2286"/>
      <c r="BI9" s="2286"/>
      <c r="BJ9" s="2286"/>
      <c r="BK9" s="2286"/>
      <c r="BL9" s="2286"/>
      <c r="BM9" s="2286"/>
      <c r="BN9" s="2286"/>
      <c r="BO9" s="2286"/>
      <c r="BP9" s="2286"/>
      <c r="BQ9" s="2286"/>
      <c r="BR9" s="2286">
        <v>6</v>
      </c>
      <c r="BS9" s="2286"/>
      <c r="BT9" s="2286"/>
      <c r="BU9" s="2286"/>
      <c r="BV9" s="2286"/>
      <c r="BW9" s="2286"/>
      <c r="BX9" s="2286"/>
      <c r="BY9" s="2286"/>
      <c r="BZ9" s="2286"/>
      <c r="CA9" s="2286"/>
      <c r="CB9" s="2286"/>
      <c r="CC9" s="2286"/>
      <c r="CD9" s="2286"/>
      <c r="CE9" s="2286"/>
      <c r="CF9" s="2286"/>
      <c r="CG9" s="2395">
        <v>7</v>
      </c>
      <c r="CH9" s="2396"/>
      <c r="CI9" s="2396"/>
      <c r="CJ9" s="2396"/>
      <c r="CK9" s="2396"/>
      <c r="CL9" s="2396"/>
      <c r="CM9" s="2396"/>
      <c r="CN9" s="2396"/>
      <c r="CO9" s="2396"/>
      <c r="CP9" s="2396"/>
      <c r="CQ9" s="2396"/>
      <c r="CR9" s="2396"/>
      <c r="CS9" s="2396"/>
      <c r="CT9" s="2397"/>
      <c r="CU9" s="2395">
        <v>8</v>
      </c>
      <c r="CV9" s="2396"/>
      <c r="CW9" s="2396"/>
      <c r="CX9" s="2396"/>
      <c r="CY9" s="2396"/>
      <c r="CZ9" s="2396"/>
      <c r="DA9" s="2396"/>
      <c r="DB9" s="2396"/>
      <c r="DC9" s="2396"/>
      <c r="DD9" s="2396"/>
      <c r="DE9" s="2396"/>
      <c r="DF9" s="2396"/>
      <c r="DG9" s="2396"/>
      <c r="DH9" s="2397"/>
      <c r="DI9" s="2395">
        <v>9</v>
      </c>
      <c r="DJ9" s="2396"/>
      <c r="DK9" s="2396"/>
      <c r="DL9" s="2396"/>
      <c r="DM9" s="2396"/>
      <c r="DN9" s="2396"/>
      <c r="DO9" s="2396"/>
      <c r="DP9" s="2396"/>
      <c r="DQ9" s="2396"/>
      <c r="DR9" s="2396"/>
      <c r="DS9" s="2396"/>
      <c r="DT9" s="2396"/>
      <c r="DU9" s="2396"/>
      <c r="DV9" s="2397"/>
      <c r="DW9" s="2395">
        <v>10</v>
      </c>
      <c r="DX9" s="2396"/>
      <c r="DY9" s="2396"/>
      <c r="DZ9" s="2396"/>
      <c r="EA9" s="2396"/>
      <c r="EB9" s="2396"/>
      <c r="EC9" s="2396"/>
      <c r="ED9" s="2396"/>
      <c r="EE9" s="2396"/>
      <c r="EF9" s="2396"/>
      <c r="EG9" s="2396"/>
      <c r="EH9" s="2396"/>
      <c r="EI9" s="2396"/>
      <c r="EJ9" s="2396"/>
      <c r="EK9" s="2396"/>
      <c r="EL9" s="2396"/>
      <c r="EM9" s="2397"/>
      <c r="EN9" s="2395">
        <v>11</v>
      </c>
      <c r="EO9" s="2396"/>
      <c r="EP9" s="2396"/>
      <c r="EQ9" s="2396"/>
      <c r="ER9" s="2396"/>
      <c r="ES9" s="2396"/>
      <c r="ET9" s="2396"/>
      <c r="EU9" s="2396"/>
      <c r="EV9" s="2396"/>
      <c r="EW9" s="2396"/>
      <c r="EX9" s="2396"/>
      <c r="EY9" s="2396"/>
      <c r="EZ9" s="2397"/>
      <c r="FA9" s="2395">
        <v>12</v>
      </c>
      <c r="FB9" s="2396"/>
      <c r="FC9" s="2396"/>
      <c r="FD9" s="2396"/>
      <c r="FE9" s="2396"/>
      <c r="FF9" s="2396"/>
      <c r="FG9" s="2396"/>
      <c r="FH9" s="2396"/>
      <c r="FI9" s="2396"/>
      <c r="FJ9" s="2396"/>
      <c r="FK9" s="2396"/>
      <c r="FL9" s="2396"/>
      <c r="FM9" s="2396"/>
      <c r="FN9" s="2705"/>
      <c r="GC9" s="496"/>
    </row>
    <row r="10" spans="1:185" ht="14.25" customHeight="1">
      <c r="C10" s="157"/>
      <c r="D10" s="2380" t="s">
        <v>167</v>
      </c>
      <c r="E10" s="2380"/>
      <c r="F10" s="2380"/>
      <c r="G10" s="2380"/>
      <c r="H10" s="2380"/>
      <c r="I10" s="2380"/>
      <c r="J10" s="2380"/>
      <c r="K10" s="2380"/>
      <c r="L10" s="2380"/>
      <c r="M10" s="2380"/>
      <c r="N10" s="2380"/>
      <c r="O10" s="2380"/>
      <c r="P10" s="2380"/>
      <c r="Q10" s="2380"/>
      <c r="R10" s="2380"/>
      <c r="S10" s="2380"/>
      <c r="T10" s="2380"/>
      <c r="U10" s="2380"/>
      <c r="V10" s="2380"/>
      <c r="W10" s="2380"/>
      <c r="X10" s="2381"/>
      <c r="Y10" s="2354">
        <v>5400</v>
      </c>
      <c r="Z10" s="2355"/>
      <c r="AA10" s="2355"/>
      <c r="AB10" s="2355"/>
      <c r="AC10" s="2356"/>
      <c r="AD10" s="2830" t="s">
        <v>1358</v>
      </c>
      <c r="AE10" s="2831"/>
      <c r="AF10" s="2831"/>
      <c r="AG10" s="2831"/>
      <c r="AH10" s="2831"/>
      <c r="AI10" s="2831"/>
      <c r="AJ10" s="2831"/>
      <c r="AK10" s="2831"/>
      <c r="AL10" s="2831"/>
      <c r="AM10" s="2831"/>
      <c r="AN10" s="2831"/>
      <c r="AO10" s="2831"/>
      <c r="AP10" s="2831"/>
      <c r="AQ10" s="2359">
        <f>SUM(AQ12,AQ14,AQ16,AQ18,AQ20)</f>
        <v>1506910</v>
      </c>
      <c r="AR10" s="2360"/>
      <c r="AS10" s="2360"/>
      <c r="AT10" s="2360"/>
      <c r="AU10" s="2360"/>
      <c r="AV10" s="2360"/>
      <c r="AW10" s="2360"/>
      <c r="AX10" s="2360"/>
      <c r="AY10" s="2360"/>
      <c r="AZ10" s="2360"/>
      <c r="BA10" s="2360"/>
      <c r="BB10" s="2360"/>
      <c r="BC10" s="2360"/>
      <c r="BD10" s="2435" t="s">
        <v>39</v>
      </c>
      <c r="BE10" s="2424"/>
      <c r="BF10" s="2101">
        <f>SUM(BF12,BF14,BF16,BF18,BF20)</f>
        <v>0</v>
      </c>
      <c r="BG10" s="2101"/>
      <c r="BH10" s="2101"/>
      <c r="BI10" s="2101"/>
      <c r="BJ10" s="2101"/>
      <c r="BK10" s="2101"/>
      <c r="BL10" s="2101"/>
      <c r="BM10" s="2101"/>
      <c r="BN10" s="2101"/>
      <c r="BO10" s="2101"/>
      <c r="BP10" s="2434" t="s">
        <v>40</v>
      </c>
      <c r="BQ10" s="2436"/>
      <c r="BR10" s="2360">
        <f>SUM(BR12,BR14,BR16,BR18,BR20)</f>
        <v>3045800</v>
      </c>
      <c r="BS10" s="2360"/>
      <c r="BT10" s="2360"/>
      <c r="BU10" s="2360"/>
      <c r="BV10" s="2360"/>
      <c r="BW10" s="2360"/>
      <c r="BX10" s="2360"/>
      <c r="BY10" s="2360"/>
      <c r="BZ10" s="2360"/>
      <c r="CA10" s="2360"/>
      <c r="CB10" s="2360"/>
      <c r="CC10" s="2360"/>
      <c r="CD10" s="2360"/>
      <c r="CE10" s="2360"/>
      <c r="CF10" s="2361"/>
      <c r="CG10" s="2424" t="s">
        <v>39</v>
      </c>
      <c r="CH10" s="2424"/>
      <c r="CI10" s="2101">
        <f>SUM(CI12,CI14,CI16,CI18,CI20)</f>
        <v>3040523</v>
      </c>
      <c r="CJ10" s="2101"/>
      <c r="CK10" s="2101"/>
      <c r="CL10" s="2101"/>
      <c r="CM10" s="2101"/>
      <c r="CN10" s="2101"/>
      <c r="CO10" s="2101"/>
      <c r="CP10" s="2101"/>
      <c r="CQ10" s="2101"/>
      <c r="CR10" s="2101"/>
      <c r="CS10" s="2434" t="s">
        <v>40</v>
      </c>
      <c r="CT10" s="2434"/>
      <c r="CU10" s="2422">
        <f>SUM(CU12,CU14,CU16,CU18,CU20)</f>
        <v>0</v>
      </c>
      <c r="CV10" s="2360"/>
      <c r="CW10" s="2360"/>
      <c r="CX10" s="2360"/>
      <c r="CY10" s="2360"/>
      <c r="CZ10" s="2360"/>
      <c r="DA10" s="2360"/>
      <c r="DB10" s="2360"/>
      <c r="DC10" s="2360"/>
      <c r="DD10" s="2360"/>
      <c r="DE10" s="2360"/>
      <c r="DF10" s="2360"/>
      <c r="DG10" s="2360"/>
      <c r="DH10" s="2361"/>
      <c r="DI10" s="2422">
        <f>SUM(DI12,DI14,DI16,DI18,DI20)</f>
        <v>0</v>
      </c>
      <c r="DJ10" s="2360"/>
      <c r="DK10" s="2360"/>
      <c r="DL10" s="2360"/>
      <c r="DM10" s="2360"/>
      <c r="DN10" s="2360"/>
      <c r="DO10" s="2360"/>
      <c r="DP10" s="2360"/>
      <c r="DQ10" s="2360"/>
      <c r="DR10" s="2360"/>
      <c r="DS10" s="2360"/>
      <c r="DT10" s="2360"/>
      <c r="DU10" s="2360"/>
      <c r="DV10" s="2361"/>
      <c r="DW10" s="3298" t="s">
        <v>168</v>
      </c>
      <c r="DX10" s="3299"/>
      <c r="DY10" s="3299"/>
      <c r="DZ10" s="3299"/>
      <c r="EA10" s="3299"/>
      <c r="EB10" s="3299"/>
      <c r="EC10" s="3299"/>
      <c r="ED10" s="3299"/>
      <c r="EE10" s="3299"/>
      <c r="EF10" s="3299"/>
      <c r="EG10" s="3299"/>
      <c r="EH10" s="3299"/>
      <c r="EI10" s="3299"/>
      <c r="EJ10" s="3299"/>
      <c r="EK10" s="3299"/>
      <c r="EL10" s="3299"/>
      <c r="EM10" s="3300"/>
      <c r="EN10" s="2422">
        <f>AQ10+BR10-CI10</f>
        <v>1512187</v>
      </c>
      <c r="EO10" s="2360"/>
      <c r="EP10" s="2360"/>
      <c r="EQ10" s="2360"/>
      <c r="ER10" s="2360"/>
      <c r="ES10" s="2360"/>
      <c r="ET10" s="2360"/>
      <c r="EU10" s="2360"/>
      <c r="EV10" s="2360"/>
      <c r="EW10" s="2360"/>
      <c r="EX10" s="2360"/>
      <c r="EY10" s="2360"/>
      <c r="EZ10" s="2361"/>
      <c r="FA10" s="2435" t="s">
        <v>39</v>
      </c>
      <c r="FB10" s="2424"/>
      <c r="FC10" s="2101">
        <f>ABS(BF10+DI10-CU10)</f>
        <v>0</v>
      </c>
      <c r="FD10" s="2101"/>
      <c r="FE10" s="2101"/>
      <c r="FF10" s="2101"/>
      <c r="FG10" s="2101"/>
      <c r="FH10" s="2101"/>
      <c r="FI10" s="2101"/>
      <c r="FJ10" s="2101"/>
      <c r="FK10" s="2101"/>
      <c r="FL10" s="2101"/>
      <c r="FM10" s="2434" t="s">
        <v>40</v>
      </c>
      <c r="FN10" s="3294"/>
      <c r="GC10" s="503"/>
    </row>
    <row r="11" spans="1:185" ht="12.75" customHeight="1">
      <c r="A11" s="697" t="s">
        <v>1373</v>
      </c>
      <c r="C11" s="232"/>
      <c r="D11" s="3301"/>
      <c r="E11" s="3301"/>
      <c r="F11" s="3301"/>
      <c r="G11" s="3301"/>
      <c r="H11" s="3301"/>
      <c r="I11" s="3301"/>
      <c r="J11" s="3301"/>
      <c r="K11" s="3301"/>
      <c r="L11" s="3301"/>
      <c r="M11" s="3301"/>
      <c r="N11" s="3301"/>
      <c r="O11" s="3301"/>
      <c r="P11" s="3301"/>
      <c r="Q11" s="3301"/>
      <c r="R11" s="3301"/>
      <c r="S11" s="3301"/>
      <c r="T11" s="3301"/>
      <c r="U11" s="3301"/>
      <c r="V11" s="3301"/>
      <c r="W11" s="3301"/>
      <c r="X11" s="3302"/>
      <c r="Y11" s="3088">
        <v>5420</v>
      </c>
      <c r="Z11" s="3089"/>
      <c r="AA11" s="3089"/>
      <c r="AB11" s="3089"/>
      <c r="AC11" s="3090"/>
      <c r="AD11" s="2830" t="s">
        <v>1357</v>
      </c>
      <c r="AE11" s="2831"/>
      <c r="AF11" s="2831"/>
      <c r="AG11" s="2831"/>
      <c r="AH11" s="2831"/>
      <c r="AI11" s="2831"/>
      <c r="AJ11" s="2831"/>
      <c r="AK11" s="2831"/>
      <c r="AL11" s="2831"/>
      <c r="AM11" s="2831"/>
      <c r="AN11" s="2831"/>
      <c r="AO11" s="2831"/>
      <c r="AP11" s="2831"/>
      <c r="AQ11" s="2357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48"/>
      <c r="BF11" s="2084">
        <f>SUM(BF13,BF15,BF17,BF19,BF21)</f>
        <v>0</v>
      </c>
      <c r="BG11" s="2084"/>
      <c r="BH11" s="2084"/>
      <c r="BI11" s="2084"/>
      <c r="BJ11" s="2084"/>
      <c r="BK11" s="2084"/>
      <c r="BL11" s="2084"/>
      <c r="BM11" s="2084"/>
      <c r="BN11" s="2084"/>
      <c r="BO11" s="2084"/>
      <c r="BP11" s="2365" t="s">
        <v>40</v>
      </c>
      <c r="BQ11" s="2374"/>
      <c r="BR11" s="2414">
        <f>SUM(BR13,BR15,BR17,BR19,BR21)</f>
        <v>4466243</v>
      </c>
      <c r="BS11" s="2415"/>
      <c r="BT11" s="2415"/>
      <c r="BU11" s="2415"/>
      <c r="BV11" s="2415"/>
      <c r="BW11" s="2415"/>
      <c r="BX11" s="2415"/>
      <c r="BY11" s="2415"/>
      <c r="BZ11" s="2415"/>
      <c r="CA11" s="2415"/>
      <c r="CB11" s="2415"/>
      <c r="CC11" s="2415"/>
      <c r="CD11" s="2415"/>
      <c r="CE11" s="2415"/>
      <c r="CF11" s="2417"/>
      <c r="CG11" s="2348" t="s">
        <v>39</v>
      </c>
      <c r="CH11" s="2348"/>
      <c r="CI11" s="2084">
        <f>SUM(CI13,CI15,CI17,CI19,CI21)</f>
        <v>4461747</v>
      </c>
      <c r="CJ11" s="2084"/>
      <c r="CK11" s="2084"/>
      <c r="CL11" s="2084"/>
      <c r="CM11" s="2084"/>
      <c r="CN11" s="2084"/>
      <c r="CO11" s="2084"/>
      <c r="CP11" s="2084"/>
      <c r="CQ11" s="2084"/>
      <c r="CR11" s="2084"/>
      <c r="CS11" s="2365" t="s">
        <v>40</v>
      </c>
      <c r="CT11" s="2365"/>
      <c r="CU11" s="2414">
        <f>SUM(CU13,CU15,CU17,CU19,CU21)</f>
        <v>0</v>
      </c>
      <c r="CV11" s="2415"/>
      <c r="CW11" s="2415"/>
      <c r="CX11" s="2415"/>
      <c r="CY11" s="2415"/>
      <c r="CZ11" s="2415"/>
      <c r="DA11" s="2415"/>
      <c r="DB11" s="2415"/>
      <c r="DC11" s="2415"/>
      <c r="DD11" s="2415"/>
      <c r="DE11" s="2415"/>
      <c r="DF11" s="2415"/>
      <c r="DG11" s="2415"/>
      <c r="DH11" s="2415"/>
      <c r="DI11" s="2414">
        <f>SUM(DI13,DI15,DI17,DI19,DI21)</f>
        <v>0</v>
      </c>
      <c r="DJ11" s="2415"/>
      <c r="DK11" s="2415"/>
      <c r="DL11" s="2415"/>
      <c r="DM11" s="2415"/>
      <c r="DN11" s="2415"/>
      <c r="DO11" s="2415"/>
      <c r="DP11" s="2415"/>
      <c r="DQ11" s="2415"/>
      <c r="DR11" s="2415"/>
      <c r="DS11" s="2415"/>
      <c r="DT11" s="2415"/>
      <c r="DU11" s="2415"/>
      <c r="DV11" s="2415"/>
      <c r="DW11" s="2860" t="s">
        <v>168</v>
      </c>
      <c r="DX11" s="2858"/>
      <c r="DY11" s="2858"/>
      <c r="DZ11" s="2858"/>
      <c r="EA11" s="2858"/>
      <c r="EB11" s="2858"/>
      <c r="EC11" s="2858"/>
      <c r="ED11" s="2858"/>
      <c r="EE11" s="2858"/>
      <c r="EF11" s="2858"/>
      <c r="EG11" s="2858"/>
      <c r="EH11" s="2858"/>
      <c r="EI11" s="2858"/>
      <c r="EJ11" s="2858"/>
      <c r="EK11" s="2858"/>
      <c r="EL11" s="2858"/>
      <c r="EM11" s="2858"/>
      <c r="EN11" s="2414">
        <f>AQ11+BR11-CI11</f>
        <v>1506910</v>
      </c>
      <c r="EO11" s="2415"/>
      <c r="EP11" s="2415"/>
      <c r="EQ11" s="2415"/>
      <c r="ER11" s="2415"/>
      <c r="ES11" s="2415"/>
      <c r="ET11" s="2415"/>
      <c r="EU11" s="2415"/>
      <c r="EV11" s="2415"/>
      <c r="EW11" s="2415"/>
      <c r="EX11" s="2415"/>
      <c r="EY11" s="2415"/>
      <c r="EZ11" s="2417"/>
      <c r="FA11" s="2369" t="s">
        <v>39</v>
      </c>
      <c r="FB11" s="2348"/>
      <c r="FC11" s="2084">
        <f>ABS(BF11+DI11-CU11)</f>
        <v>0</v>
      </c>
      <c r="FD11" s="2084"/>
      <c r="FE11" s="2084"/>
      <c r="FF11" s="2084"/>
      <c r="FG11" s="2084"/>
      <c r="FH11" s="2084"/>
      <c r="FI11" s="2084"/>
      <c r="FJ11" s="2084"/>
      <c r="FK11" s="2084"/>
      <c r="FL11" s="2084"/>
      <c r="FM11" s="2365" t="s">
        <v>40</v>
      </c>
      <c r="FN11" s="3293"/>
      <c r="GC11" s="503"/>
    </row>
    <row r="12" spans="1:185" ht="13.5" customHeight="1">
      <c r="C12" s="160"/>
      <c r="D12" s="2294" t="s">
        <v>169</v>
      </c>
      <c r="E12" s="2294"/>
      <c r="F12" s="2294"/>
      <c r="G12" s="2294"/>
      <c r="H12" s="2294"/>
      <c r="I12" s="2294"/>
      <c r="J12" s="2294"/>
      <c r="K12" s="2294"/>
      <c r="L12" s="2294"/>
      <c r="M12" s="2294"/>
      <c r="N12" s="2294"/>
      <c r="O12" s="2294"/>
      <c r="P12" s="2294"/>
      <c r="Q12" s="2294"/>
      <c r="R12" s="2294"/>
      <c r="S12" s="2294"/>
      <c r="T12" s="2294"/>
      <c r="U12" s="2294"/>
      <c r="V12" s="2294"/>
      <c r="W12" s="2294"/>
      <c r="X12" s="2295"/>
      <c r="Y12" s="2354">
        <v>5401</v>
      </c>
      <c r="Z12" s="2355"/>
      <c r="AA12" s="2355"/>
      <c r="AB12" s="2355"/>
      <c r="AC12" s="2356"/>
      <c r="AD12" s="2830" t="s">
        <v>1358</v>
      </c>
      <c r="AE12" s="2831"/>
      <c r="AF12" s="2831"/>
      <c r="AG12" s="2831"/>
      <c r="AH12" s="2831"/>
      <c r="AI12" s="2831"/>
      <c r="AJ12" s="2831"/>
      <c r="AK12" s="2831"/>
      <c r="AL12" s="2831"/>
      <c r="AM12" s="2831"/>
      <c r="AN12" s="2831"/>
      <c r="AO12" s="2831"/>
      <c r="AP12" s="2831"/>
      <c r="AQ12" s="2418">
        <f>EN13</f>
        <v>1506199</v>
      </c>
      <c r="AR12" s="2415"/>
      <c r="AS12" s="2415"/>
      <c r="AT12" s="2415"/>
      <c r="AU12" s="2415"/>
      <c r="AV12" s="2415"/>
      <c r="AW12" s="2415"/>
      <c r="AX12" s="2415"/>
      <c r="AY12" s="2415"/>
      <c r="AZ12" s="2415"/>
      <c r="BA12" s="2415"/>
      <c r="BB12" s="2415"/>
      <c r="BC12" s="2415"/>
      <c r="BD12" s="909"/>
      <c r="BE12" s="910" t="s">
        <v>39</v>
      </c>
      <c r="BF12" s="2162">
        <f>FC13</f>
        <v>0</v>
      </c>
      <c r="BG12" s="2162"/>
      <c r="BH12" s="2162"/>
      <c r="BI12" s="2162"/>
      <c r="BJ12" s="2162"/>
      <c r="BK12" s="2162"/>
      <c r="BL12" s="2162"/>
      <c r="BM12" s="2162"/>
      <c r="BN12" s="2162"/>
      <c r="BO12" s="2162"/>
      <c r="BP12" s="482" t="s">
        <v>40</v>
      </c>
      <c r="BQ12" s="483"/>
      <c r="BR12" s="2367">
        <v>3045800</v>
      </c>
      <c r="BS12" s="2367"/>
      <c r="BT12" s="2367"/>
      <c r="BU12" s="2367"/>
      <c r="BV12" s="2367"/>
      <c r="BW12" s="2367"/>
      <c r="BX12" s="2367"/>
      <c r="BY12" s="2367"/>
      <c r="BZ12" s="2367"/>
      <c r="CA12" s="2367"/>
      <c r="CB12" s="2367"/>
      <c r="CC12" s="2367"/>
      <c r="CD12" s="2367"/>
      <c r="CE12" s="2367"/>
      <c r="CF12" s="2368"/>
      <c r="CG12" s="485"/>
      <c r="CH12" s="486" t="s">
        <v>39</v>
      </c>
      <c r="CI12" s="3292">
        <v>3039812</v>
      </c>
      <c r="CJ12" s="3292"/>
      <c r="CK12" s="3292"/>
      <c r="CL12" s="3292"/>
      <c r="CM12" s="3292"/>
      <c r="CN12" s="3292"/>
      <c r="CO12" s="3292"/>
      <c r="CP12" s="3292"/>
      <c r="CQ12" s="3292"/>
      <c r="CR12" s="3292"/>
      <c r="CS12" s="482" t="s">
        <v>40</v>
      </c>
      <c r="CT12" s="483"/>
      <c r="CU12" s="2412"/>
      <c r="CV12" s="2367"/>
      <c r="CW12" s="2367"/>
      <c r="CX12" s="2367"/>
      <c r="CY12" s="2367"/>
      <c r="CZ12" s="2367"/>
      <c r="DA12" s="2367"/>
      <c r="DB12" s="2367"/>
      <c r="DC12" s="2367"/>
      <c r="DD12" s="2367"/>
      <c r="DE12" s="2367"/>
      <c r="DF12" s="2367"/>
      <c r="DG12" s="2367"/>
      <c r="DH12" s="2368"/>
      <c r="DI12" s="2412"/>
      <c r="DJ12" s="2367"/>
      <c r="DK12" s="2367"/>
      <c r="DL12" s="2367"/>
      <c r="DM12" s="2367"/>
      <c r="DN12" s="2367"/>
      <c r="DO12" s="2367"/>
      <c r="DP12" s="2367"/>
      <c r="DQ12" s="2367"/>
      <c r="DR12" s="2367"/>
      <c r="DS12" s="2367"/>
      <c r="DT12" s="2367"/>
      <c r="DU12" s="2367"/>
      <c r="DV12" s="2368"/>
      <c r="DW12" s="3034"/>
      <c r="DX12" s="3035"/>
      <c r="DY12" s="3035"/>
      <c r="DZ12" s="3035"/>
      <c r="EA12" s="3035"/>
      <c r="EB12" s="3035"/>
      <c r="EC12" s="3035"/>
      <c r="ED12" s="3035"/>
      <c r="EE12" s="3035"/>
      <c r="EF12" s="3035"/>
      <c r="EG12" s="3035"/>
      <c r="EH12" s="3035"/>
      <c r="EI12" s="3035"/>
      <c r="EJ12" s="3035"/>
      <c r="EK12" s="3035"/>
      <c r="EL12" s="3035"/>
      <c r="EM12" s="3091"/>
      <c r="EN12" s="2414">
        <f>AQ12+BR12-CI12+DW12</f>
        <v>1512187</v>
      </c>
      <c r="EO12" s="2415"/>
      <c r="EP12" s="2415"/>
      <c r="EQ12" s="2415"/>
      <c r="ER12" s="2415"/>
      <c r="ES12" s="2415"/>
      <c r="ET12" s="2415"/>
      <c r="EU12" s="2415"/>
      <c r="EV12" s="2415"/>
      <c r="EW12" s="2415"/>
      <c r="EX12" s="2415"/>
      <c r="EY12" s="2415"/>
      <c r="EZ12" s="2417"/>
      <c r="FA12" s="485"/>
      <c r="FB12" s="486" t="s">
        <v>39</v>
      </c>
      <c r="FC12" s="2084">
        <f>ABS(BF12+DI12-CU12)</f>
        <v>0</v>
      </c>
      <c r="FD12" s="2084"/>
      <c r="FE12" s="2084"/>
      <c r="FF12" s="2084"/>
      <c r="FG12" s="2084"/>
      <c r="FH12" s="2084"/>
      <c r="FI12" s="2084"/>
      <c r="FJ12" s="2084"/>
      <c r="FK12" s="2084"/>
      <c r="FL12" s="2084"/>
      <c r="FM12" s="482" t="s">
        <v>40</v>
      </c>
      <c r="FN12" s="484"/>
      <c r="GC12" s="503"/>
    </row>
    <row r="13" spans="1:185" ht="13.5" customHeight="1">
      <c r="C13" s="232"/>
      <c r="D13" s="2298"/>
      <c r="E13" s="2298"/>
      <c r="F13" s="2298"/>
      <c r="G13" s="2298"/>
      <c r="H13" s="2298"/>
      <c r="I13" s="2298"/>
      <c r="J13" s="2298"/>
      <c r="K13" s="2298"/>
      <c r="L13" s="2298"/>
      <c r="M13" s="2298"/>
      <c r="N13" s="2298"/>
      <c r="O13" s="2298"/>
      <c r="P13" s="2298"/>
      <c r="Q13" s="2298"/>
      <c r="R13" s="2298"/>
      <c r="S13" s="2298"/>
      <c r="T13" s="2298"/>
      <c r="U13" s="2298"/>
      <c r="V13" s="2298"/>
      <c r="W13" s="2298"/>
      <c r="X13" s="2299"/>
      <c r="Y13" s="2354">
        <v>5421</v>
      </c>
      <c r="Z13" s="2355"/>
      <c r="AA13" s="2355"/>
      <c r="AB13" s="2355"/>
      <c r="AC13" s="2356"/>
      <c r="AD13" s="2830" t="s">
        <v>1357</v>
      </c>
      <c r="AE13" s="2831"/>
      <c r="AF13" s="2831"/>
      <c r="AG13" s="2831"/>
      <c r="AH13" s="2831"/>
      <c r="AI13" s="2831"/>
      <c r="AJ13" s="2831"/>
      <c r="AK13" s="2831"/>
      <c r="AL13" s="2831"/>
      <c r="AM13" s="2831"/>
      <c r="AN13" s="2831"/>
      <c r="AO13" s="2831"/>
      <c r="AP13" s="2831"/>
      <c r="AQ13" s="3289">
        <v>1500610</v>
      </c>
      <c r="AR13" s="3288"/>
      <c r="AS13" s="3288"/>
      <c r="AT13" s="3288"/>
      <c r="AU13" s="3288"/>
      <c r="AV13" s="3288"/>
      <c r="AW13" s="3288"/>
      <c r="AX13" s="3288"/>
      <c r="AY13" s="3288"/>
      <c r="AZ13" s="3288"/>
      <c r="BA13" s="3288"/>
      <c r="BB13" s="3288"/>
      <c r="BC13" s="3288"/>
      <c r="BD13" s="485"/>
      <c r="BE13" s="486" t="s">
        <v>39</v>
      </c>
      <c r="BF13" s="2270"/>
      <c r="BG13" s="2270"/>
      <c r="BH13" s="2270"/>
      <c r="BI13" s="2270"/>
      <c r="BJ13" s="2270"/>
      <c r="BK13" s="2270"/>
      <c r="BL13" s="2270"/>
      <c r="BM13" s="2270"/>
      <c r="BN13" s="2270"/>
      <c r="BO13" s="2270"/>
      <c r="BP13" s="482" t="s">
        <v>40</v>
      </c>
      <c r="BQ13" s="483"/>
      <c r="BR13" s="3288">
        <v>4465532</v>
      </c>
      <c r="BS13" s="3288"/>
      <c r="BT13" s="3288"/>
      <c r="BU13" s="3288"/>
      <c r="BV13" s="3288"/>
      <c r="BW13" s="3288"/>
      <c r="BX13" s="3288"/>
      <c r="BY13" s="3288"/>
      <c r="BZ13" s="3288"/>
      <c r="CA13" s="3288"/>
      <c r="CB13" s="3288"/>
      <c r="CC13" s="3288"/>
      <c r="CD13" s="3288"/>
      <c r="CE13" s="3288"/>
      <c r="CF13" s="3290"/>
      <c r="CG13" s="485"/>
      <c r="CH13" s="486" t="s">
        <v>39</v>
      </c>
      <c r="CI13" s="3292">
        <v>4460637</v>
      </c>
      <c r="CJ13" s="3292"/>
      <c r="CK13" s="3292"/>
      <c r="CL13" s="3292"/>
      <c r="CM13" s="3292"/>
      <c r="CN13" s="3292"/>
      <c r="CO13" s="3292"/>
      <c r="CP13" s="3292"/>
      <c r="CQ13" s="3292"/>
      <c r="CR13" s="3292"/>
      <c r="CS13" s="482" t="s">
        <v>40</v>
      </c>
      <c r="CT13" s="483"/>
      <c r="CU13" s="2412"/>
      <c r="CV13" s="2367"/>
      <c r="CW13" s="2367"/>
      <c r="CX13" s="2367"/>
      <c r="CY13" s="2367"/>
      <c r="CZ13" s="2367"/>
      <c r="DA13" s="2367"/>
      <c r="DB13" s="2367"/>
      <c r="DC13" s="2367"/>
      <c r="DD13" s="2367"/>
      <c r="DE13" s="2367"/>
      <c r="DF13" s="2367"/>
      <c r="DG13" s="2367"/>
      <c r="DH13" s="2368"/>
      <c r="DI13" s="2412"/>
      <c r="DJ13" s="2367"/>
      <c r="DK13" s="2367"/>
      <c r="DL13" s="2367"/>
      <c r="DM13" s="2367"/>
      <c r="DN13" s="2367"/>
      <c r="DO13" s="2367"/>
      <c r="DP13" s="2367"/>
      <c r="DQ13" s="2367"/>
      <c r="DR13" s="2367"/>
      <c r="DS13" s="2367"/>
      <c r="DT13" s="2367"/>
      <c r="DU13" s="2367"/>
      <c r="DV13" s="2368"/>
      <c r="DW13" s="3291">
        <v>694</v>
      </c>
      <c r="DX13" s="3288"/>
      <c r="DY13" s="3288"/>
      <c r="DZ13" s="3288"/>
      <c r="EA13" s="3288"/>
      <c r="EB13" s="3288"/>
      <c r="EC13" s="3288"/>
      <c r="ED13" s="3288"/>
      <c r="EE13" s="3288"/>
      <c r="EF13" s="3288"/>
      <c r="EG13" s="3288"/>
      <c r="EH13" s="3288"/>
      <c r="EI13" s="3288"/>
      <c r="EJ13" s="3288"/>
      <c r="EK13" s="3288"/>
      <c r="EL13" s="3288"/>
      <c r="EM13" s="3290"/>
      <c r="EN13" s="2414">
        <f>AQ13+BR13-CI13+DW13</f>
        <v>1506199</v>
      </c>
      <c r="EO13" s="2415"/>
      <c r="EP13" s="2415"/>
      <c r="EQ13" s="2415"/>
      <c r="ER13" s="2415"/>
      <c r="ES13" s="2415"/>
      <c r="ET13" s="2415"/>
      <c r="EU13" s="2415"/>
      <c r="EV13" s="2415"/>
      <c r="EW13" s="2415"/>
      <c r="EX13" s="2415"/>
      <c r="EY13" s="2415"/>
      <c r="EZ13" s="2417"/>
      <c r="FA13" s="485"/>
      <c r="FB13" s="486" t="s">
        <v>39</v>
      </c>
      <c r="FC13" s="2084">
        <f t="shared" ref="FC13:FC21" si="0">ABS(BF13+DI13-CU13)</f>
        <v>0</v>
      </c>
      <c r="FD13" s="2084"/>
      <c r="FE13" s="2084"/>
      <c r="FF13" s="2084"/>
      <c r="FG13" s="2084"/>
      <c r="FH13" s="2084"/>
      <c r="FI13" s="2084"/>
      <c r="FJ13" s="2084"/>
      <c r="FK13" s="2084"/>
      <c r="FL13" s="2084"/>
      <c r="FM13" s="482" t="s">
        <v>40</v>
      </c>
      <c r="FN13" s="484"/>
      <c r="GC13" s="503"/>
    </row>
    <row r="14" spans="1:185" ht="13.5" customHeight="1">
      <c r="C14" s="160"/>
      <c r="D14" s="2294" t="s">
        <v>170</v>
      </c>
      <c r="E14" s="2294"/>
      <c r="F14" s="2294"/>
      <c r="G14" s="2294"/>
      <c r="H14" s="2294"/>
      <c r="I14" s="2294"/>
      <c r="J14" s="2294"/>
      <c r="K14" s="2294"/>
      <c r="L14" s="2294"/>
      <c r="M14" s="2294"/>
      <c r="N14" s="2294"/>
      <c r="O14" s="2294"/>
      <c r="P14" s="2294"/>
      <c r="Q14" s="2294"/>
      <c r="R14" s="2294"/>
      <c r="S14" s="2294"/>
      <c r="T14" s="2294"/>
      <c r="U14" s="2294"/>
      <c r="V14" s="2294"/>
      <c r="W14" s="2294"/>
      <c r="X14" s="2294"/>
      <c r="Y14" s="2354">
        <v>5402</v>
      </c>
      <c r="Z14" s="2355"/>
      <c r="AA14" s="2355"/>
      <c r="AB14" s="2355"/>
      <c r="AC14" s="2356"/>
      <c r="AD14" s="2830" t="s">
        <v>1358</v>
      </c>
      <c r="AE14" s="2831"/>
      <c r="AF14" s="2831"/>
      <c r="AG14" s="2831"/>
      <c r="AH14" s="2831"/>
      <c r="AI14" s="2831"/>
      <c r="AJ14" s="2831"/>
      <c r="AK14" s="2831"/>
      <c r="AL14" s="2831"/>
      <c r="AM14" s="2831"/>
      <c r="AN14" s="2831"/>
      <c r="AO14" s="2831"/>
      <c r="AP14" s="2831"/>
      <c r="AQ14" s="2418">
        <f>EN15</f>
        <v>0</v>
      </c>
      <c r="AR14" s="2415"/>
      <c r="AS14" s="2415"/>
      <c r="AT14" s="2415"/>
      <c r="AU14" s="2415"/>
      <c r="AV14" s="2415"/>
      <c r="AW14" s="2415"/>
      <c r="AX14" s="2415"/>
      <c r="AY14" s="2415"/>
      <c r="AZ14" s="2415"/>
      <c r="BA14" s="2415"/>
      <c r="BB14" s="2415"/>
      <c r="BC14" s="2415"/>
      <c r="BD14" s="909"/>
      <c r="BE14" s="910" t="s">
        <v>39</v>
      </c>
      <c r="BF14" s="2162">
        <f>FC15</f>
        <v>0</v>
      </c>
      <c r="BG14" s="2162"/>
      <c r="BH14" s="2162"/>
      <c r="BI14" s="2162"/>
      <c r="BJ14" s="2162"/>
      <c r="BK14" s="2162"/>
      <c r="BL14" s="2162"/>
      <c r="BM14" s="2162"/>
      <c r="BN14" s="2162"/>
      <c r="BO14" s="2162"/>
      <c r="BP14" s="482" t="s">
        <v>40</v>
      </c>
      <c r="BQ14" s="483"/>
      <c r="BR14" s="2367"/>
      <c r="BS14" s="2367"/>
      <c r="BT14" s="2367"/>
      <c r="BU14" s="2367"/>
      <c r="BV14" s="2367"/>
      <c r="BW14" s="2367"/>
      <c r="BX14" s="2367"/>
      <c r="BY14" s="2367"/>
      <c r="BZ14" s="2367"/>
      <c r="CA14" s="2367"/>
      <c r="CB14" s="2367"/>
      <c r="CC14" s="2367"/>
      <c r="CD14" s="2367"/>
      <c r="CE14" s="2367"/>
      <c r="CF14" s="2368"/>
      <c r="CG14" s="485"/>
      <c r="CH14" s="486" t="s">
        <v>39</v>
      </c>
      <c r="CI14" s="2270"/>
      <c r="CJ14" s="2270"/>
      <c r="CK14" s="2270"/>
      <c r="CL14" s="2270"/>
      <c r="CM14" s="2270"/>
      <c r="CN14" s="2270"/>
      <c r="CO14" s="2270"/>
      <c r="CP14" s="2270"/>
      <c r="CQ14" s="2270"/>
      <c r="CR14" s="2270"/>
      <c r="CS14" s="482" t="s">
        <v>40</v>
      </c>
      <c r="CT14" s="483"/>
      <c r="CU14" s="2412"/>
      <c r="CV14" s="2367"/>
      <c r="CW14" s="2367"/>
      <c r="CX14" s="2367"/>
      <c r="CY14" s="2367"/>
      <c r="CZ14" s="2367"/>
      <c r="DA14" s="2367"/>
      <c r="DB14" s="2367"/>
      <c r="DC14" s="2367"/>
      <c r="DD14" s="2367"/>
      <c r="DE14" s="2367"/>
      <c r="DF14" s="2367"/>
      <c r="DG14" s="2367"/>
      <c r="DH14" s="2368"/>
      <c r="DI14" s="2412"/>
      <c r="DJ14" s="2367"/>
      <c r="DK14" s="2367"/>
      <c r="DL14" s="2367"/>
      <c r="DM14" s="2367"/>
      <c r="DN14" s="2367"/>
      <c r="DO14" s="2367"/>
      <c r="DP14" s="2367"/>
      <c r="DQ14" s="2367"/>
      <c r="DR14" s="2367"/>
      <c r="DS14" s="2367"/>
      <c r="DT14" s="2367"/>
      <c r="DU14" s="2367"/>
      <c r="DV14" s="2368"/>
      <c r="DW14" s="2412"/>
      <c r="DX14" s="2367"/>
      <c r="DY14" s="2367"/>
      <c r="DZ14" s="2367"/>
      <c r="EA14" s="2367"/>
      <c r="EB14" s="2367"/>
      <c r="EC14" s="2367"/>
      <c r="ED14" s="2367"/>
      <c r="EE14" s="2367"/>
      <c r="EF14" s="2367"/>
      <c r="EG14" s="2367"/>
      <c r="EH14" s="2367"/>
      <c r="EI14" s="2367"/>
      <c r="EJ14" s="2367"/>
      <c r="EK14" s="2367"/>
      <c r="EL14" s="2367"/>
      <c r="EM14" s="2368"/>
      <c r="EN14" s="2414">
        <f t="shared" ref="EN14:EN18" si="1">AQ14+BR14-CI14+DW14</f>
        <v>0</v>
      </c>
      <c r="EO14" s="2415"/>
      <c r="EP14" s="2415"/>
      <c r="EQ14" s="2415"/>
      <c r="ER14" s="2415"/>
      <c r="ES14" s="2415"/>
      <c r="ET14" s="2415"/>
      <c r="EU14" s="2415"/>
      <c r="EV14" s="2415"/>
      <c r="EW14" s="2415"/>
      <c r="EX14" s="2415"/>
      <c r="EY14" s="2415"/>
      <c r="EZ14" s="2417"/>
      <c r="FA14" s="485"/>
      <c r="FB14" s="486" t="s">
        <v>39</v>
      </c>
      <c r="FC14" s="2084">
        <f>ABS(BF14+DI14-CU14)</f>
        <v>0</v>
      </c>
      <c r="FD14" s="2084"/>
      <c r="FE14" s="2084"/>
      <c r="FF14" s="2084"/>
      <c r="FG14" s="2084"/>
      <c r="FH14" s="2084"/>
      <c r="FI14" s="2084"/>
      <c r="FJ14" s="2084"/>
      <c r="FK14" s="2084"/>
      <c r="FL14" s="2084"/>
      <c r="FM14" s="482" t="s">
        <v>40</v>
      </c>
      <c r="FN14" s="484"/>
      <c r="GC14" s="503"/>
    </row>
    <row r="15" spans="1:185" ht="13.5" customHeight="1">
      <c r="C15" s="232"/>
      <c r="D15" s="2298"/>
      <c r="E15" s="2298"/>
      <c r="F15" s="2298"/>
      <c r="G15" s="2298"/>
      <c r="H15" s="2298"/>
      <c r="I15" s="2298"/>
      <c r="J15" s="2298"/>
      <c r="K15" s="2298"/>
      <c r="L15" s="2298"/>
      <c r="M15" s="2298"/>
      <c r="N15" s="2298"/>
      <c r="O15" s="2298"/>
      <c r="P15" s="2298"/>
      <c r="Q15" s="2298"/>
      <c r="R15" s="2298"/>
      <c r="S15" s="2298"/>
      <c r="T15" s="2298"/>
      <c r="U15" s="2298"/>
      <c r="V15" s="2298"/>
      <c r="W15" s="2298"/>
      <c r="X15" s="2298"/>
      <c r="Y15" s="2354">
        <v>5422</v>
      </c>
      <c r="Z15" s="2355"/>
      <c r="AA15" s="2355"/>
      <c r="AB15" s="2355"/>
      <c r="AC15" s="2356"/>
      <c r="AD15" s="2830" t="s">
        <v>1357</v>
      </c>
      <c r="AE15" s="2831"/>
      <c r="AF15" s="2831"/>
      <c r="AG15" s="2831"/>
      <c r="AH15" s="2831"/>
      <c r="AI15" s="2831"/>
      <c r="AJ15" s="2831"/>
      <c r="AK15" s="2831"/>
      <c r="AL15" s="2831"/>
      <c r="AM15" s="2831"/>
      <c r="AN15" s="2831"/>
      <c r="AO15" s="2831"/>
      <c r="AP15" s="2831"/>
      <c r="AQ15" s="2366"/>
      <c r="AR15" s="2367"/>
      <c r="AS15" s="2367"/>
      <c r="AT15" s="2367"/>
      <c r="AU15" s="2367"/>
      <c r="AV15" s="2367"/>
      <c r="AW15" s="2367"/>
      <c r="AX15" s="2367"/>
      <c r="AY15" s="2367"/>
      <c r="AZ15" s="2367"/>
      <c r="BA15" s="2367"/>
      <c r="BB15" s="2367"/>
      <c r="BC15" s="2367"/>
      <c r="BD15" s="485"/>
      <c r="BE15" s="486" t="s">
        <v>39</v>
      </c>
      <c r="BF15" s="2270"/>
      <c r="BG15" s="2270"/>
      <c r="BH15" s="2270"/>
      <c r="BI15" s="2270"/>
      <c r="BJ15" s="2270"/>
      <c r="BK15" s="2270"/>
      <c r="BL15" s="2270"/>
      <c r="BM15" s="2270"/>
      <c r="BN15" s="2270"/>
      <c r="BO15" s="2270"/>
      <c r="BP15" s="482" t="s">
        <v>40</v>
      </c>
      <c r="BQ15" s="483"/>
      <c r="BR15" s="2367"/>
      <c r="BS15" s="2367"/>
      <c r="BT15" s="2367"/>
      <c r="BU15" s="2367"/>
      <c r="BV15" s="2367"/>
      <c r="BW15" s="2367"/>
      <c r="BX15" s="2367"/>
      <c r="BY15" s="2367"/>
      <c r="BZ15" s="2367"/>
      <c r="CA15" s="2367"/>
      <c r="CB15" s="2367"/>
      <c r="CC15" s="2367"/>
      <c r="CD15" s="2367"/>
      <c r="CE15" s="2367"/>
      <c r="CF15" s="2368"/>
      <c r="CG15" s="485"/>
      <c r="CH15" s="486" t="s">
        <v>39</v>
      </c>
      <c r="CI15" s="2270"/>
      <c r="CJ15" s="2270"/>
      <c r="CK15" s="2270"/>
      <c r="CL15" s="2270"/>
      <c r="CM15" s="2270"/>
      <c r="CN15" s="2270"/>
      <c r="CO15" s="2270"/>
      <c r="CP15" s="2270"/>
      <c r="CQ15" s="2270"/>
      <c r="CR15" s="2270"/>
      <c r="CS15" s="482" t="s">
        <v>40</v>
      </c>
      <c r="CT15" s="483"/>
      <c r="CU15" s="2412"/>
      <c r="CV15" s="2367"/>
      <c r="CW15" s="2367"/>
      <c r="CX15" s="2367"/>
      <c r="CY15" s="2367"/>
      <c r="CZ15" s="2367"/>
      <c r="DA15" s="2367"/>
      <c r="DB15" s="2367"/>
      <c r="DC15" s="2367"/>
      <c r="DD15" s="2367"/>
      <c r="DE15" s="2367"/>
      <c r="DF15" s="2367"/>
      <c r="DG15" s="2367"/>
      <c r="DH15" s="2368"/>
      <c r="DI15" s="2412"/>
      <c r="DJ15" s="2367"/>
      <c r="DK15" s="2367"/>
      <c r="DL15" s="2367"/>
      <c r="DM15" s="2367"/>
      <c r="DN15" s="2367"/>
      <c r="DO15" s="2367"/>
      <c r="DP15" s="2367"/>
      <c r="DQ15" s="2367"/>
      <c r="DR15" s="2367"/>
      <c r="DS15" s="2367"/>
      <c r="DT15" s="2367"/>
      <c r="DU15" s="2367"/>
      <c r="DV15" s="2368"/>
      <c r="DW15" s="2412"/>
      <c r="DX15" s="2367"/>
      <c r="DY15" s="2367"/>
      <c r="DZ15" s="2367"/>
      <c r="EA15" s="2367"/>
      <c r="EB15" s="2367"/>
      <c r="EC15" s="2367"/>
      <c r="ED15" s="2367"/>
      <c r="EE15" s="2367"/>
      <c r="EF15" s="2367"/>
      <c r="EG15" s="2367"/>
      <c r="EH15" s="2367"/>
      <c r="EI15" s="2367"/>
      <c r="EJ15" s="2367"/>
      <c r="EK15" s="2367"/>
      <c r="EL15" s="2367"/>
      <c r="EM15" s="2368"/>
      <c r="EN15" s="2414">
        <f t="shared" si="1"/>
        <v>0</v>
      </c>
      <c r="EO15" s="2415"/>
      <c r="EP15" s="2415"/>
      <c r="EQ15" s="2415"/>
      <c r="ER15" s="2415"/>
      <c r="ES15" s="2415"/>
      <c r="ET15" s="2415"/>
      <c r="EU15" s="2415"/>
      <c r="EV15" s="2415"/>
      <c r="EW15" s="2415"/>
      <c r="EX15" s="2415"/>
      <c r="EY15" s="2415"/>
      <c r="EZ15" s="2417"/>
      <c r="FA15" s="485"/>
      <c r="FB15" s="486" t="s">
        <v>39</v>
      </c>
      <c r="FC15" s="2084">
        <f t="shared" si="0"/>
        <v>0</v>
      </c>
      <c r="FD15" s="2084"/>
      <c r="FE15" s="2084"/>
      <c r="FF15" s="2084"/>
      <c r="FG15" s="2084"/>
      <c r="FH15" s="2084"/>
      <c r="FI15" s="2084"/>
      <c r="FJ15" s="2084"/>
      <c r="FK15" s="2084"/>
      <c r="FL15" s="2084"/>
      <c r="FM15" s="482" t="s">
        <v>40</v>
      </c>
      <c r="FN15" s="484"/>
      <c r="GC15" s="503"/>
    </row>
    <row r="16" spans="1:185" ht="13.5" customHeight="1">
      <c r="C16" s="160"/>
      <c r="D16" s="2294" t="s">
        <v>171</v>
      </c>
      <c r="E16" s="2294"/>
      <c r="F16" s="2294"/>
      <c r="G16" s="2294"/>
      <c r="H16" s="2294"/>
      <c r="I16" s="2294"/>
      <c r="J16" s="2294"/>
      <c r="K16" s="2294"/>
      <c r="L16" s="2294"/>
      <c r="M16" s="2294"/>
      <c r="N16" s="2294"/>
      <c r="O16" s="2294"/>
      <c r="P16" s="2294"/>
      <c r="Q16" s="2294"/>
      <c r="R16" s="2294"/>
      <c r="S16" s="2294"/>
      <c r="T16" s="2294"/>
      <c r="U16" s="2294"/>
      <c r="V16" s="2294"/>
      <c r="W16" s="2294"/>
      <c r="X16" s="2295"/>
      <c r="Y16" s="2354">
        <v>5403</v>
      </c>
      <c r="Z16" s="2355"/>
      <c r="AA16" s="2355"/>
      <c r="AB16" s="2355"/>
      <c r="AC16" s="2356"/>
      <c r="AD16" s="2830" t="s">
        <v>1358</v>
      </c>
      <c r="AE16" s="2831"/>
      <c r="AF16" s="2831"/>
      <c r="AG16" s="2831"/>
      <c r="AH16" s="2831"/>
      <c r="AI16" s="2831"/>
      <c r="AJ16" s="2831"/>
      <c r="AK16" s="2831"/>
      <c r="AL16" s="2831"/>
      <c r="AM16" s="2831"/>
      <c r="AN16" s="2831"/>
      <c r="AO16" s="2831"/>
      <c r="AP16" s="2831"/>
      <c r="AQ16" s="2418">
        <f>EN17</f>
        <v>0</v>
      </c>
      <c r="AR16" s="2415"/>
      <c r="AS16" s="2415"/>
      <c r="AT16" s="2415"/>
      <c r="AU16" s="2415"/>
      <c r="AV16" s="2415"/>
      <c r="AW16" s="2415"/>
      <c r="AX16" s="2415"/>
      <c r="AY16" s="2415"/>
      <c r="AZ16" s="2415"/>
      <c r="BA16" s="2415"/>
      <c r="BB16" s="2415"/>
      <c r="BC16" s="2415"/>
      <c r="BD16" s="909"/>
      <c r="BE16" s="910" t="s">
        <v>39</v>
      </c>
      <c r="BF16" s="2162">
        <f>FC17</f>
        <v>0</v>
      </c>
      <c r="BG16" s="2162"/>
      <c r="BH16" s="2162"/>
      <c r="BI16" s="2162"/>
      <c r="BJ16" s="2162"/>
      <c r="BK16" s="2162"/>
      <c r="BL16" s="2162"/>
      <c r="BM16" s="2162"/>
      <c r="BN16" s="2162"/>
      <c r="BO16" s="2162"/>
      <c r="BP16" s="908" t="s">
        <v>40</v>
      </c>
      <c r="BQ16" s="911"/>
      <c r="BR16" s="2367"/>
      <c r="BS16" s="2367"/>
      <c r="BT16" s="2367"/>
      <c r="BU16" s="2367"/>
      <c r="BV16" s="2367"/>
      <c r="BW16" s="2367"/>
      <c r="BX16" s="2367"/>
      <c r="BY16" s="2367"/>
      <c r="BZ16" s="2367"/>
      <c r="CA16" s="2367"/>
      <c r="CB16" s="2367"/>
      <c r="CC16" s="2367"/>
      <c r="CD16" s="2367"/>
      <c r="CE16" s="2367"/>
      <c r="CF16" s="2368"/>
      <c r="CG16" s="485"/>
      <c r="CH16" s="486" t="s">
        <v>39</v>
      </c>
      <c r="CI16" s="2270"/>
      <c r="CJ16" s="2270"/>
      <c r="CK16" s="2270"/>
      <c r="CL16" s="2270"/>
      <c r="CM16" s="2270"/>
      <c r="CN16" s="2270"/>
      <c r="CO16" s="2270"/>
      <c r="CP16" s="2270"/>
      <c r="CQ16" s="2270"/>
      <c r="CR16" s="2270"/>
      <c r="CS16" s="482" t="s">
        <v>40</v>
      </c>
      <c r="CT16" s="483"/>
      <c r="CU16" s="2412"/>
      <c r="CV16" s="2367"/>
      <c r="CW16" s="2367"/>
      <c r="CX16" s="2367"/>
      <c r="CY16" s="2367"/>
      <c r="CZ16" s="2367"/>
      <c r="DA16" s="2367"/>
      <c r="DB16" s="2367"/>
      <c r="DC16" s="2367"/>
      <c r="DD16" s="2367"/>
      <c r="DE16" s="2367"/>
      <c r="DF16" s="2367"/>
      <c r="DG16" s="2367"/>
      <c r="DH16" s="2368"/>
      <c r="DI16" s="2412"/>
      <c r="DJ16" s="2367"/>
      <c r="DK16" s="2367"/>
      <c r="DL16" s="2367"/>
      <c r="DM16" s="2367"/>
      <c r="DN16" s="2367"/>
      <c r="DO16" s="2367"/>
      <c r="DP16" s="2367"/>
      <c r="DQ16" s="2367"/>
      <c r="DR16" s="2367"/>
      <c r="DS16" s="2367"/>
      <c r="DT16" s="2367"/>
      <c r="DU16" s="2367"/>
      <c r="DV16" s="2368"/>
      <c r="DW16" s="2412"/>
      <c r="DX16" s="2367"/>
      <c r="DY16" s="2367"/>
      <c r="DZ16" s="2367"/>
      <c r="EA16" s="2367"/>
      <c r="EB16" s="2367"/>
      <c r="EC16" s="2367"/>
      <c r="ED16" s="2367"/>
      <c r="EE16" s="2367"/>
      <c r="EF16" s="2367"/>
      <c r="EG16" s="2367"/>
      <c r="EH16" s="2367"/>
      <c r="EI16" s="2367"/>
      <c r="EJ16" s="2367"/>
      <c r="EK16" s="2367"/>
      <c r="EL16" s="2367"/>
      <c r="EM16" s="2368"/>
      <c r="EN16" s="2414">
        <f t="shared" si="1"/>
        <v>0</v>
      </c>
      <c r="EO16" s="2415"/>
      <c r="EP16" s="2415"/>
      <c r="EQ16" s="2415"/>
      <c r="ER16" s="2415"/>
      <c r="ES16" s="2415"/>
      <c r="ET16" s="2415"/>
      <c r="EU16" s="2415"/>
      <c r="EV16" s="2415"/>
      <c r="EW16" s="2415"/>
      <c r="EX16" s="2415"/>
      <c r="EY16" s="2415"/>
      <c r="EZ16" s="2417"/>
      <c r="FA16" s="485"/>
      <c r="FB16" s="486" t="s">
        <v>39</v>
      </c>
      <c r="FC16" s="2084">
        <f t="shared" si="0"/>
        <v>0</v>
      </c>
      <c r="FD16" s="2084"/>
      <c r="FE16" s="2084"/>
      <c r="FF16" s="2084"/>
      <c r="FG16" s="2084"/>
      <c r="FH16" s="2084"/>
      <c r="FI16" s="2084"/>
      <c r="FJ16" s="2084"/>
      <c r="FK16" s="2084"/>
      <c r="FL16" s="2084"/>
      <c r="FM16" s="482" t="s">
        <v>40</v>
      </c>
      <c r="FN16" s="484"/>
      <c r="GC16" s="503"/>
    </row>
    <row r="17" spans="1:185" ht="13.5" customHeight="1">
      <c r="C17" s="232"/>
      <c r="D17" s="2298"/>
      <c r="E17" s="2298"/>
      <c r="F17" s="2298"/>
      <c r="G17" s="2298"/>
      <c r="H17" s="2298"/>
      <c r="I17" s="2298"/>
      <c r="J17" s="2298"/>
      <c r="K17" s="2298"/>
      <c r="L17" s="2298"/>
      <c r="M17" s="2298"/>
      <c r="N17" s="2298"/>
      <c r="O17" s="2298"/>
      <c r="P17" s="2298"/>
      <c r="Q17" s="2298"/>
      <c r="R17" s="2298"/>
      <c r="S17" s="2298"/>
      <c r="T17" s="2298"/>
      <c r="U17" s="2298"/>
      <c r="V17" s="2298"/>
      <c r="W17" s="2298"/>
      <c r="X17" s="2299"/>
      <c r="Y17" s="2354">
        <v>5423</v>
      </c>
      <c r="Z17" s="2355"/>
      <c r="AA17" s="2355"/>
      <c r="AB17" s="2355"/>
      <c r="AC17" s="2356"/>
      <c r="AD17" s="2830" t="s">
        <v>1357</v>
      </c>
      <c r="AE17" s="2831"/>
      <c r="AF17" s="2831"/>
      <c r="AG17" s="2831"/>
      <c r="AH17" s="2831"/>
      <c r="AI17" s="2831"/>
      <c r="AJ17" s="2831"/>
      <c r="AK17" s="2831"/>
      <c r="AL17" s="2831"/>
      <c r="AM17" s="2831"/>
      <c r="AN17" s="2831"/>
      <c r="AO17" s="2831"/>
      <c r="AP17" s="2831"/>
      <c r="AQ17" s="2366"/>
      <c r="AR17" s="2367"/>
      <c r="AS17" s="2367"/>
      <c r="AT17" s="2367"/>
      <c r="AU17" s="2367"/>
      <c r="AV17" s="2367"/>
      <c r="AW17" s="2367"/>
      <c r="AX17" s="2367"/>
      <c r="AY17" s="2367"/>
      <c r="AZ17" s="2367"/>
      <c r="BA17" s="2367"/>
      <c r="BB17" s="2367"/>
      <c r="BC17" s="2367"/>
      <c r="BD17" s="485"/>
      <c r="BE17" s="486" t="s">
        <v>39</v>
      </c>
      <c r="BF17" s="2270"/>
      <c r="BG17" s="2270"/>
      <c r="BH17" s="2270"/>
      <c r="BI17" s="2270"/>
      <c r="BJ17" s="2270"/>
      <c r="BK17" s="2270"/>
      <c r="BL17" s="2270"/>
      <c r="BM17" s="2270"/>
      <c r="BN17" s="2270"/>
      <c r="BO17" s="2270"/>
      <c r="BP17" s="482" t="s">
        <v>40</v>
      </c>
      <c r="BQ17" s="483"/>
      <c r="BR17" s="2367"/>
      <c r="BS17" s="2367"/>
      <c r="BT17" s="2367"/>
      <c r="BU17" s="2367"/>
      <c r="BV17" s="2367"/>
      <c r="BW17" s="2367"/>
      <c r="BX17" s="2367"/>
      <c r="BY17" s="2367"/>
      <c r="BZ17" s="2367"/>
      <c r="CA17" s="2367"/>
      <c r="CB17" s="2367"/>
      <c r="CC17" s="2367"/>
      <c r="CD17" s="2367"/>
      <c r="CE17" s="2367"/>
      <c r="CF17" s="2368"/>
      <c r="CG17" s="485"/>
      <c r="CH17" s="486" t="s">
        <v>39</v>
      </c>
      <c r="CI17" s="2270"/>
      <c r="CJ17" s="2270"/>
      <c r="CK17" s="2270"/>
      <c r="CL17" s="2270"/>
      <c r="CM17" s="2270"/>
      <c r="CN17" s="2270"/>
      <c r="CO17" s="2270"/>
      <c r="CP17" s="2270"/>
      <c r="CQ17" s="2270"/>
      <c r="CR17" s="2270"/>
      <c r="CS17" s="482" t="s">
        <v>40</v>
      </c>
      <c r="CT17" s="483"/>
      <c r="CU17" s="2412"/>
      <c r="CV17" s="2367"/>
      <c r="CW17" s="2367"/>
      <c r="CX17" s="2367"/>
      <c r="CY17" s="2367"/>
      <c r="CZ17" s="2367"/>
      <c r="DA17" s="2367"/>
      <c r="DB17" s="2367"/>
      <c r="DC17" s="2367"/>
      <c r="DD17" s="2367"/>
      <c r="DE17" s="2367"/>
      <c r="DF17" s="2367"/>
      <c r="DG17" s="2367"/>
      <c r="DH17" s="2368"/>
      <c r="DI17" s="2412"/>
      <c r="DJ17" s="2367"/>
      <c r="DK17" s="2367"/>
      <c r="DL17" s="2367"/>
      <c r="DM17" s="2367"/>
      <c r="DN17" s="2367"/>
      <c r="DO17" s="2367"/>
      <c r="DP17" s="2367"/>
      <c r="DQ17" s="2367"/>
      <c r="DR17" s="2367"/>
      <c r="DS17" s="2367"/>
      <c r="DT17" s="2367"/>
      <c r="DU17" s="2367"/>
      <c r="DV17" s="2368"/>
      <c r="DW17" s="2412"/>
      <c r="DX17" s="2367"/>
      <c r="DY17" s="2367"/>
      <c r="DZ17" s="2367"/>
      <c r="EA17" s="2367"/>
      <c r="EB17" s="2367"/>
      <c r="EC17" s="2367"/>
      <c r="ED17" s="2367"/>
      <c r="EE17" s="2367"/>
      <c r="EF17" s="2367"/>
      <c r="EG17" s="2367"/>
      <c r="EH17" s="2367"/>
      <c r="EI17" s="2367"/>
      <c r="EJ17" s="2367"/>
      <c r="EK17" s="2367"/>
      <c r="EL17" s="2367"/>
      <c r="EM17" s="2368"/>
      <c r="EN17" s="2414">
        <f t="shared" si="1"/>
        <v>0</v>
      </c>
      <c r="EO17" s="2415"/>
      <c r="EP17" s="2415"/>
      <c r="EQ17" s="2415"/>
      <c r="ER17" s="2415"/>
      <c r="ES17" s="2415"/>
      <c r="ET17" s="2415"/>
      <c r="EU17" s="2415"/>
      <c r="EV17" s="2415"/>
      <c r="EW17" s="2415"/>
      <c r="EX17" s="2415"/>
      <c r="EY17" s="2415"/>
      <c r="EZ17" s="2417"/>
      <c r="FA17" s="485"/>
      <c r="FB17" s="486" t="s">
        <v>39</v>
      </c>
      <c r="FC17" s="2084">
        <f t="shared" si="0"/>
        <v>0</v>
      </c>
      <c r="FD17" s="2084"/>
      <c r="FE17" s="2084"/>
      <c r="FF17" s="2084"/>
      <c r="FG17" s="2084"/>
      <c r="FH17" s="2084"/>
      <c r="FI17" s="2084"/>
      <c r="FJ17" s="2084"/>
      <c r="FK17" s="2084"/>
      <c r="FL17" s="2084"/>
      <c r="FM17" s="482" t="s">
        <v>40</v>
      </c>
      <c r="FN17" s="484"/>
      <c r="GC17" s="503"/>
    </row>
    <row r="18" spans="1:185" ht="13.5" customHeight="1">
      <c r="C18" s="160"/>
      <c r="D18" s="2294" t="s">
        <v>172</v>
      </c>
      <c r="E18" s="2294"/>
      <c r="F18" s="2294"/>
      <c r="G18" s="2294"/>
      <c r="H18" s="2294"/>
      <c r="I18" s="2294"/>
      <c r="J18" s="2294"/>
      <c r="K18" s="2294"/>
      <c r="L18" s="2294"/>
      <c r="M18" s="2294"/>
      <c r="N18" s="2294"/>
      <c r="O18" s="2294"/>
      <c r="P18" s="2294"/>
      <c r="Q18" s="2294"/>
      <c r="R18" s="2294"/>
      <c r="S18" s="2294"/>
      <c r="T18" s="2294"/>
      <c r="U18" s="2294"/>
      <c r="V18" s="2294"/>
      <c r="W18" s="2294"/>
      <c r="X18" s="2295"/>
      <c r="Y18" s="2354">
        <v>5404</v>
      </c>
      <c r="Z18" s="2355"/>
      <c r="AA18" s="2355"/>
      <c r="AB18" s="2355"/>
      <c r="AC18" s="2356"/>
      <c r="AD18" s="2830" t="s">
        <v>1358</v>
      </c>
      <c r="AE18" s="2831"/>
      <c r="AF18" s="2831"/>
      <c r="AG18" s="2831"/>
      <c r="AH18" s="2831"/>
      <c r="AI18" s="2831"/>
      <c r="AJ18" s="2831"/>
      <c r="AK18" s="2831"/>
      <c r="AL18" s="2831"/>
      <c r="AM18" s="2831"/>
      <c r="AN18" s="2831"/>
      <c r="AO18" s="2831"/>
      <c r="AP18" s="2831"/>
      <c r="AQ18" s="2418">
        <f>EN19</f>
        <v>711</v>
      </c>
      <c r="AR18" s="2415"/>
      <c r="AS18" s="2415"/>
      <c r="AT18" s="2415"/>
      <c r="AU18" s="2415"/>
      <c r="AV18" s="2415"/>
      <c r="AW18" s="2415"/>
      <c r="AX18" s="2415"/>
      <c r="AY18" s="2415"/>
      <c r="AZ18" s="2415"/>
      <c r="BA18" s="2415"/>
      <c r="BB18" s="2415"/>
      <c r="BC18" s="2415"/>
      <c r="BD18" s="909"/>
      <c r="BE18" s="910" t="s">
        <v>39</v>
      </c>
      <c r="BF18" s="2162">
        <f>FC19</f>
        <v>0</v>
      </c>
      <c r="BG18" s="2162"/>
      <c r="BH18" s="2162"/>
      <c r="BI18" s="2162"/>
      <c r="BJ18" s="2162"/>
      <c r="BK18" s="2162"/>
      <c r="BL18" s="2162"/>
      <c r="BM18" s="2162"/>
      <c r="BN18" s="2162"/>
      <c r="BO18" s="2162"/>
      <c r="BP18" s="908" t="s">
        <v>40</v>
      </c>
      <c r="BQ18" s="483"/>
      <c r="BR18" s="2367"/>
      <c r="BS18" s="2367"/>
      <c r="BT18" s="2367"/>
      <c r="BU18" s="2367"/>
      <c r="BV18" s="2367"/>
      <c r="BW18" s="2367"/>
      <c r="BX18" s="2367"/>
      <c r="BY18" s="2367"/>
      <c r="BZ18" s="2367"/>
      <c r="CA18" s="2367"/>
      <c r="CB18" s="2367"/>
      <c r="CC18" s="2367"/>
      <c r="CD18" s="2367"/>
      <c r="CE18" s="2367"/>
      <c r="CF18" s="2368"/>
      <c r="CG18" s="485"/>
      <c r="CH18" s="486" t="s">
        <v>39</v>
      </c>
      <c r="CI18" s="2270">
        <v>711</v>
      </c>
      <c r="CJ18" s="2270"/>
      <c r="CK18" s="2270"/>
      <c r="CL18" s="2270"/>
      <c r="CM18" s="2270"/>
      <c r="CN18" s="2270"/>
      <c r="CO18" s="2270"/>
      <c r="CP18" s="2270"/>
      <c r="CQ18" s="2270"/>
      <c r="CR18" s="2270"/>
      <c r="CS18" s="482" t="s">
        <v>40</v>
      </c>
      <c r="CT18" s="483"/>
      <c r="CU18" s="2412"/>
      <c r="CV18" s="2367"/>
      <c r="CW18" s="2367"/>
      <c r="CX18" s="2367"/>
      <c r="CY18" s="2367"/>
      <c r="CZ18" s="2367"/>
      <c r="DA18" s="2367"/>
      <c r="DB18" s="2367"/>
      <c r="DC18" s="2367"/>
      <c r="DD18" s="2367"/>
      <c r="DE18" s="2367"/>
      <c r="DF18" s="2367"/>
      <c r="DG18" s="2367"/>
      <c r="DH18" s="2368"/>
      <c r="DI18" s="2412"/>
      <c r="DJ18" s="2367"/>
      <c r="DK18" s="2367"/>
      <c r="DL18" s="2367"/>
      <c r="DM18" s="2367"/>
      <c r="DN18" s="2367"/>
      <c r="DO18" s="2367"/>
      <c r="DP18" s="2367"/>
      <c r="DQ18" s="2367"/>
      <c r="DR18" s="2367"/>
      <c r="DS18" s="2367"/>
      <c r="DT18" s="2367"/>
      <c r="DU18" s="2367"/>
      <c r="DV18" s="2368"/>
      <c r="DW18" s="2412"/>
      <c r="DX18" s="2367"/>
      <c r="DY18" s="2367"/>
      <c r="DZ18" s="2367"/>
      <c r="EA18" s="2367"/>
      <c r="EB18" s="2367"/>
      <c r="EC18" s="2367"/>
      <c r="ED18" s="2367"/>
      <c r="EE18" s="2367"/>
      <c r="EF18" s="2367"/>
      <c r="EG18" s="2367"/>
      <c r="EH18" s="2367"/>
      <c r="EI18" s="2367"/>
      <c r="EJ18" s="2367"/>
      <c r="EK18" s="2367"/>
      <c r="EL18" s="2367"/>
      <c r="EM18" s="2368"/>
      <c r="EN18" s="2414">
        <f t="shared" si="1"/>
        <v>0</v>
      </c>
      <c r="EO18" s="2415"/>
      <c r="EP18" s="2415"/>
      <c r="EQ18" s="2415"/>
      <c r="ER18" s="2415"/>
      <c r="ES18" s="2415"/>
      <c r="ET18" s="2415"/>
      <c r="EU18" s="2415"/>
      <c r="EV18" s="2415"/>
      <c r="EW18" s="2415"/>
      <c r="EX18" s="2415"/>
      <c r="EY18" s="2415"/>
      <c r="EZ18" s="2417"/>
      <c r="FA18" s="485"/>
      <c r="FB18" s="486" t="s">
        <v>39</v>
      </c>
      <c r="FC18" s="2084">
        <f t="shared" si="0"/>
        <v>0</v>
      </c>
      <c r="FD18" s="2084"/>
      <c r="FE18" s="2084"/>
      <c r="FF18" s="2084"/>
      <c r="FG18" s="2084"/>
      <c r="FH18" s="2084"/>
      <c r="FI18" s="2084"/>
      <c r="FJ18" s="2084"/>
      <c r="FK18" s="2084"/>
      <c r="FL18" s="2084"/>
      <c r="FM18" s="482" t="s">
        <v>40</v>
      </c>
      <c r="FN18" s="484"/>
      <c r="GC18" s="503"/>
    </row>
    <row r="19" spans="1:185" ht="13.5" customHeight="1">
      <c r="C19" s="232"/>
      <c r="D19" s="2298"/>
      <c r="E19" s="2298"/>
      <c r="F19" s="2298"/>
      <c r="G19" s="2298"/>
      <c r="H19" s="2298"/>
      <c r="I19" s="2298"/>
      <c r="J19" s="2298"/>
      <c r="K19" s="2298"/>
      <c r="L19" s="2298"/>
      <c r="M19" s="2298"/>
      <c r="N19" s="2298"/>
      <c r="O19" s="2298"/>
      <c r="P19" s="2298"/>
      <c r="Q19" s="2298"/>
      <c r="R19" s="2298"/>
      <c r="S19" s="2298"/>
      <c r="T19" s="2298"/>
      <c r="U19" s="2298"/>
      <c r="V19" s="2298"/>
      <c r="W19" s="2298"/>
      <c r="X19" s="2299"/>
      <c r="Y19" s="2354">
        <v>5424</v>
      </c>
      <c r="Z19" s="2355"/>
      <c r="AA19" s="2355"/>
      <c r="AB19" s="2355"/>
      <c r="AC19" s="2356"/>
      <c r="AD19" s="2830" t="s">
        <v>1357</v>
      </c>
      <c r="AE19" s="2831"/>
      <c r="AF19" s="2831"/>
      <c r="AG19" s="2831"/>
      <c r="AH19" s="2831"/>
      <c r="AI19" s="2831"/>
      <c r="AJ19" s="2831"/>
      <c r="AK19" s="2831"/>
      <c r="AL19" s="2831"/>
      <c r="AM19" s="2831"/>
      <c r="AN19" s="2831"/>
      <c r="AO19" s="2831"/>
      <c r="AP19" s="2831"/>
      <c r="AQ19" s="3289">
        <v>1804</v>
      </c>
      <c r="AR19" s="3288"/>
      <c r="AS19" s="3288"/>
      <c r="AT19" s="3288"/>
      <c r="AU19" s="3288"/>
      <c r="AV19" s="3288"/>
      <c r="AW19" s="3288"/>
      <c r="AX19" s="3288"/>
      <c r="AY19" s="3288"/>
      <c r="AZ19" s="3288"/>
      <c r="BA19" s="3288"/>
      <c r="BB19" s="3288"/>
      <c r="BC19" s="3288"/>
      <c r="BD19" s="485"/>
      <c r="BE19" s="486" t="s">
        <v>39</v>
      </c>
      <c r="BF19" s="2270"/>
      <c r="BG19" s="2270"/>
      <c r="BH19" s="2270"/>
      <c r="BI19" s="2270"/>
      <c r="BJ19" s="2270"/>
      <c r="BK19" s="2270"/>
      <c r="BL19" s="2270"/>
      <c r="BM19" s="2270"/>
      <c r="BN19" s="2270"/>
      <c r="BO19" s="2270"/>
      <c r="BP19" s="482" t="s">
        <v>40</v>
      </c>
      <c r="BQ19" s="483"/>
      <c r="BR19" s="3288">
        <v>711</v>
      </c>
      <c r="BS19" s="3288"/>
      <c r="BT19" s="3288"/>
      <c r="BU19" s="3288"/>
      <c r="BV19" s="3288"/>
      <c r="BW19" s="3288"/>
      <c r="BX19" s="3288"/>
      <c r="BY19" s="3288"/>
      <c r="BZ19" s="3288"/>
      <c r="CA19" s="3288"/>
      <c r="CB19" s="3288"/>
      <c r="CC19" s="3288"/>
      <c r="CD19" s="3288"/>
      <c r="CE19" s="3288"/>
      <c r="CF19" s="3290"/>
      <c r="CG19" s="485"/>
      <c r="CH19" s="486" t="s">
        <v>39</v>
      </c>
      <c r="CI19" s="3288">
        <v>1110</v>
      </c>
      <c r="CJ19" s="3288"/>
      <c r="CK19" s="3288"/>
      <c r="CL19" s="3288"/>
      <c r="CM19" s="3288"/>
      <c r="CN19" s="3288"/>
      <c r="CO19" s="3288"/>
      <c r="CP19" s="3288"/>
      <c r="CQ19" s="3288"/>
      <c r="CR19" s="3288"/>
      <c r="CS19" s="482" t="s">
        <v>40</v>
      </c>
      <c r="CT19" s="483"/>
      <c r="CU19" s="2412"/>
      <c r="CV19" s="2367"/>
      <c r="CW19" s="2367"/>
      <c r="CX19" s="2367"/>
      <c r="CY19" s="2367"/>
      <c r="CZ19" s="2367"/>
      <c r="DA19" s="2367"/>
      <c r="DB19" s="2367"/>
      <c r="DC19" s="2367"/>
      <c r="DD19" s="2367"/>
      <c r="DE19" s="2367"/>
      <c r="DF19" s="2367"/>
      <c r="DG19" s="2367"/>
      <c r="DH19" s="2368"/>
      <c r="DI19" s="2412"/>
      <c r="DJ19" s="2367"/>
      <c r="DK19" s="2367"/>
      <c r="DL19" s="2367"/>
      <c r="DM19" s="2367"/>
      <c r="DN19" s="2367"/>
      <c r="DO19" s="2367"/>
      <c r="DP19" s="2367"/>
      <c r="DQ19" s="2367"/>
      <c r="DR19" s="2367"/>
      <c r="DS19" s="2367"/>
      <c r="DT19" s="2367"/>
      <c r="DU19" s="2367"/>
      <c r="DV19" s="2368"/>
      <c r="DW19" s="3291">
        <v>-694</v>
      </c>
      <c r="DX19" s="3288"/>
      <c r="DY19" s="3288"/>
      <c r="DZ19" s="3288"/>
      <c r="EA19" s="3288"/>
      <c r="EB19" s="3288"/>
      <c r="EC19" s="3288"/>
      <c r="ED19" s="3288"/>
      <c r="EE19" s="3288"/>
      <c r="EF19" s="3288"/>
      <c r="EG19" s="3288"/>
      <c r="EH19" s="3288"/>
      <c r="EI19" s="3288"/>
      <c r="EJ19" s="3288"/>
      <c r="EK19" s="3288"/>
      <c r="EL19" s="3288"/>
      <c r="EM19" s="3290"/>
      <c r="EN19" s="2414">
        <f>AQ19+BR19-CI19+DW19</f>
        <v>711</v>
      </c>
      <c r="EO19" s="2415"/>
      <c r="EP19" s="2415"/>
      <c r="EQ19" s="2415"/>
      <c r="ER19" s="2415"/>
      <c r="ES19" s="2415"/>
      <c r="ET19" s="2415"/>
      <c r="EU19" s="2415"/>
      <c r="EV19" s="2415"/>
      <c r="EW19" s="2415"/>
      <c r="EX19" s="2415"/>
      <c r="EY19" s="2415"/>
      <c r="EZ19" s="2417"/>
      <c r="FA19" s="485"/>
      <c r="FB19" s="486" t="s">
        <v>39</v>
      </c>
      <c r="FC19" s="2084">
        <f t="shared" si="0"/>
        <v>0</v>
      </c>
      <c r="FD19" s="2084"/>
      <c r="FE19" s="2084"/>
      <c r="FF19" s="2084"/>
      <c r="FG19" s="2084"/>
      <c r="FH19" s="2084"/>
      <c r="FI19" s="2084"/>
      <c r="FJ19" s="2084"/>
      <c r="FK19" s="2084"/>
      <c r="FL19" s="2084"/>
      <c r="FM19" s="482" t="s">
        <v>40</v>
      </c>
      <c r="FN19" s="484"/>
      <c r="GC19" s="503"/>
    </row>
    <row r="20" spans="1:185" ht="13.5" customHeight="1">
      <c r="C20" s="160"/>
      <c r="D20" s="2294" t="s">
        <v>173</v>
      </c>
      <c r="E20" s="2294"/>
      <c r="F20" s="2294"/>
      <c r="G20" s="2294"/>
      <c r="H20" s="2294"/>
      <c r="I20" s="2294"/>
      <c r="J20" s="2294"/>
      <c r="K20" s="2294"/>
      <c r="L20" s="2294"/>
      <c r="M20" s="2294"/>
      <c r="N20" s="2294"/>
      <c r="O20" s="2294"/>
      <c r="P20" s="2294"/>
      <c r="Q20" s="2294"/>
      <c r="R20" s="2294"/>
      <c r="S20" s="2294"/>
      <c r="T20" s="2294"/>
      <c r="U20" s="2294"/>
      <c r="V20" s="2294"/>
      <c r="W20" s="2294"/>
      <c r="X20" s="2295"/>
      <c r="Y20" s="2354">
        <v>5405</v>
      </c>
      <c r="Z20" s="2355"/>
      <c r="AA20" s="2355"/>
      <c r="AB20" s="2355"/>
      <c r="AC20" s="2356"/>
      <c r="AD20" s="2830" t="s">
        <v>1358</v>
      </c>
      <c r="AE20" s="2831"/>
      <c r="AF20" s="2831"/>
      <c r="AG20" s="2831"/>
      <c r="AH20" s="2831"/>
      <c r="AI20" s="2831"/>
      <c r="AJ20" s="2831"/>
      <c r="AK20" s="2831"/>
      <c r="AL20" s="2831"/>
      <c r="AM20" s="2831"/>
      <c r="AN20" s="2831"/>
      <c r="AO20" s="2831"/>
      <c r="AP20" s="2831"/>
      <c r="AQ20" s="2418">
        <f>EN21</f>
        <v>0</v>
      </c>
      <c r="AR20" s="2415"/>
      <c r="AS20" s="2415"/>
      <c r="AT20" s="2415"/>
      <c r="AU20" s="2415"/>
      <c r="AV20" s="2415"/>
      <c r="AW20" s="2415"/>
      <c r="AX20" s="2415"/>
      <c r="AY20" s="2415"/>
      <c r="AZ20" s="2415"/>
      <c r="BA20" s="2415"/>
      <c r="BB20" s="2415"/>
      <c r="BC20" s="2415"/>
      <c r="BD20" s="909"/>
      <c r="BE20" s="910" t="s">
        <v>39</v>
      </c>
      <c r="BF20" s="2162">
        <f>FC21</f>
        <v>0</v>
      </c>
      <c r="BG20" s="2162"/>
      <c r="BH20" s="2162"/>
      <c r="BI20" s="2162"/>
      <c r="BJ20" s="2162"/>
      <c r="BK20" s="2162"/>
      <c r="BL20" s="2162"/>
      <c r="BM20" s="2162"/>
      <c r="BN20" s="2162"/>
      <c r="BO20" s="2162"/>
      <c r="BP20" s="908" t="s">
        <v>40</v>
      </c>
      <c r="BQ20" s="911"/>
      <c r="BR20" s="2367"/>
      <c r="BS20" s="2367"/>
      <c r="BT20" s="2367"/>
      <c r="BU20" s="2367"/>
      <c r="BV20" s="2367"/>
      <c r="BW20" s="2367"/>
      <c r="BX20" s="2367"/>
      <c r="BY20" s="2367"/>
      <c r="BZ20" s="2367"/>
      <c r="CA20" s="2367"/>
      <c r="CB20" s="2367"/>
      <c r="CC20" s="2367"/>
      <c r="CD20" s="2367"/>
      <c r="CE20" s="2367"/>
      <c r="CF20" s="2368"/>
      <c r="CG20" s="485"/>
      <c r="CH20" s="486" t="s">
        <v>39</v>
      </c>
      <c r="CI20" s="2270"/>
      <c r="CJ20" s="2270"/>
      <c r="CK20" s="2270"/>
      <c r="CL20" s="2270"/>
      <c r="CM20" s="2270"/>
      <c r="CN20" s="2270"/>
      <c r="CO20" s="2270"/>
      <c r="CP20" s="2270"/>
      <c r="CQ20" s="2270"/>
      <c r="CR20" s="2270"/>
      <c r="CS20" s="482" t="s">
        <v>40</v>
      </c>
      <c r="CT20" s="483"/>
      <c r="CU20" s="2412"/>
      <c r="CV20" s="2367"/>
      <c r="CW20" s="2367"/>
      <c r="CX20" s="2367"/>
      <c r="CY20" s="2367"/>
      <c r="CZ20" s="2367"/>
      <c r="DA20" s="2367"/>
      <c r="DB20" s="2367"/>
      <c r="DC20" s="2367"/>
      <c r="DD20" s="2367"/>
      <c r="DE20" s="2367"/>
      <c r="DF20" s="2367"/>
      <c r="DG20" s="2367"/>
      <c r="DH20" s="2368"/>
      <c r="DI20" s="2412"/>
      <c r="DJ20" s="2367"/>
      <c r="DK20" s="2367"/>
      <c r="DL20" s="2367"/>
      <c r="DM20" s="2367"/>
      <c r="DN20" s="2367"/>
      <c r="DO20" s="2367"/>
      <c r="DP20" s="2367"/>
      <c r="DQ20" s="2367"/>
      <c r="DR20" s="2367"/>
      <c r="DS20" s="2367"/>
      <c r="DT20" s="2367"/>
      <c r="DU20" s="2367"/>
      <c r="DV20" s="2368"/>
      <c r="DW20" s="2412"/>
      <c r="DX20" s="2367"/>
      <c r="DY20" s="2367"/>
      <c r="DZ20" s="2367"/>
      <c r="EA20" s="2367"/>
      <c r="EB20" s="2367"/>
      <c r="EC20" s="2367"/>
      <c r="ED20" s="2367"/>
      <c r="EE20" s="2367"/>
      <c r="EF20" s="2367"/>
      <c r="EG20" s="2367"/>
      <c r="EH20" s="2367"/>
      <c r="EI20" s="2367"/>
      <c r="EJ20" s="2367"/>
      <c r="EK20" s="2367"/>
      <c r="EL20" s="2367"/>
      <c r="EM20" s="2368"/>
      <c r="EN20" s="2414">
        <f>AQ20+BR20-CI20+DW20</f>
        <v>0</v>
      </c>
      <c r="EO20" s="2415"/>
      <c r="EP20" s="2415"/>
      <c r="EQ20" s="2415"/>
      <c r="ER20" s="2415"/>
      <c r="ES20" s="2415"/>
      <c r="ET20" s="2415"/>
      <c r="EU20" s="2415"/>
      <c r="EV20" s="2415"/>
      <c r="EW20" s="2415"/>
      <c r="EX20" s="2415"/>
      <c r="EY20" s="2415"/>
      <c r="EZ20" s="2417"/>
      <c r="FA20" s="485"/>
      <c r="FB20" s="486" t="s">
        <v>39</v>
      </c>
      <c r="FC20" s="2084">
        <f t="shared" si="0"/>
        <v>0</v>
      </c>
      <c r="FD20" s="2084"/>
      <c r="FE20" s="2084"/>
      <c r="FF20" s="2084"/>
      <c r="FG20" s="2084"/>
      <c r="FH20" s="2084"/>
      <c r="FI20" s="2084"/>
      <c r="FJ20" s="2084"/>
      <c r="FK20" s="2084"/>
      <c r="FL20" s="2084"/>
      <c r="FM20" s="482" t="s">
        <v>40</v>
      </c>
      <c r="FN20" s="484"/>
      <c r="GC20" s="503"/>
    </row>
    <row r="21" spans="1:185" ht="13.5" customHeight="1" thickBot="1">
      <c r="C21" s="162"/>
      <c r="D21" s="2296"/>
      <c r="E21" s="2296"/>
      <c r="F21" s="2296"/>
      <c r="G21" s="2296"/>
      <c r="H21" s="2296"/>
      <c r="I21" s="2296"/>
      <c r="J21" s="2296"/>
      <c r="K21" s="2296"/>
      <c r="L21" s="2296"/>
      <c r="M21" s="2296"/>
      <c r="N21" s="2296"/>
      <c r="O21" s="2296"/>
      <c r="P21" s="2296"/>
      <c r="Q21" s="2296"/>
      <c r="R21" s="2296"/>
      <c r="S21" s="2296"/>
      <c r="T21" s="2296"/>
      <c r="U21" s="2296"/>
      <c r="V21" s="2296"/>
      <c r="W21" s="2296"/>
      <c r="X21" s="2297"/>
      <c r="Y21" s="2395">
        <v>5425</v>
      </c>
      <c r="Z21" s="2396"/>
      <c r="AA21" s="2396"/>
      <c r="AB21" s="2396"/>
      <c r="AC21" s="2397"/>
      <c r="AD21" s="3286" t="s">
        <v>1357</v>
      </c>
      <c r="AE21" s="3287"/>
      <c r="AF21" s="3287"/>
      <c r="AG21" s="3287"/>
      <c r="AH21" s="3287"/>
      <c r="AI21" s="3287"/>
      <c r="AJ21" s="3287"/>
      <c r="AK21" s="3287"/>
      <c r="AL21" s="3287"/>
      <c r="AM21" s="3287"/>
      <c r="AN21" s="3287"/>
      <c r="AO21" s="3287"/>
      <c r="AP21" s="3287"/>
      <c r="AQ21" s="2371"/>
      <c r="AR21" s="2372"/>
      <c r="AS21" s="2372"/>
      <c r="AT21" s="2372"/>
      <c r="AU21" s="2372"/>
      <c r="AV21" s="2372"/>
      <c r="AW21" s="2372"/>
      <c r="AX21" s="2372"/>
      <c r="AY21" s="2372"/>
      <c r="AZ21" s="2372"/>
      <c r="BA21" s="2372"/>
      <c r="BB21" s="2372"/>
      <c r="BC21" s="2372"/>
      <c r="BD21" s="479"/>
      <c r="BE21" s="480" t="s">
        <v>39</v>
      </c>
      <c r="BF21" s="1532"/>
      <c r="BG21" s="1532"/>
      <c r="BH21" s="1532"/>
      <c r="BI21" s="1532"/>
      <c r="BJ21" s="1532"/>
      <c r="BK21" s="1532"/>
      <c r="BL21" s="1532"/>
      <c r="BM21" s="1532"/>
      <c r="BN21" s="1532"/>
      <c r="BO21" s="1532"/>
      <c r="BP21" s="477" t="s">
        <v>40</v>
      </c>
      <c r="BQ21" s="481"/>
      <c r="BR21" s="2372"/>
      <c r="BS21" s="2372"/>
      <c r="BT21" s="2372"/>
      <c r="BU21" s="2372"/>
      <c r="BV21" s="2372"/>
      <c r="BW21" s="2372"/>
      <c r="BX21" s="2372"/>
      <c r="BY21" s="2372"/>
      <c r="BZ21" s="2372"/>
      <c r="CA21" s="2372"/>
      <c r="CB21" s="2372"/>
      <c r="CC21" s="2372"/>
      <c r="CD21" s="2372"/>
      <c r="CE21" s="2372"/>
      <c r="CF21" s="2373"/>
      <c r="CG21" s="479"/>
      <c r="CH21" s="480" t="s">
        <v>39</v>
      </c>
      <c r="CI21" s="1532"/>
      <c r="CJ21" s="1532"/>
      <c r="CK21" s="1532"/>
      <c r="CL21" s="1532"/>
      <c r="CM21" s="1532"/>
      <c r="CN21" s="1532"/>
      <c r="CO21" s="1532"/>
      <c r="CP21" s="1532"/>
      <c r="CQ21" s="1532"/>
      <c r="CR21" s="1532"/>
      <c r="CS21" s="477" t="s">
        <v>40</v>
      </c>
      <c r="CT21" s="481"/>
      <c r="CU21" s="3285"/>
      <c r="CV21" s="2372"/>
      <c r="CW21" s="2372"/>
      <c r="CX21" s="2372"/>
      <c r="CY21" s="2372"/>
      <c r="CZ21" s="2372"/>
      <c r="DA21" s="2372"/>
      <c r="DB21" s="2372"/>
      <c r="DC21" s="2372"/>
      <c r="DD21" s="2372"/>
      <c r="DE21" s="2372"/>
      <c r="DF21" s="2372"/>
      <c r="DG21" s="2372"/>
      <c r="DH21" s="2373"/>
      <c r="DI21" s="3285"/>
      <c r="DJ21" s="2372"/>
      <c r="DK21" s="2372"/>
      <c r="DL21" s="2372"/>
      <c r="DM21" s="2372"/>
      <c r="DN21" s="2372"/>
      <c r="DO21" s="2372"/>
      <c r="DP21" s="2372"/>
      <c r="DQ21" s="2372"/>
      <c r="DR21" s="2372"/>
      <c r="DS21" s="2372"/>
      <c r="DT21" s="2372"/>
      <c r="DU21" s="2372"/>
      <c r="DV21" s="2373"/>
      <c r="DW21" s="3285"/>
      <c r="DX21" s="2372"/>
      <c r="DY21" s="2372"/>
      <c r="DZ21" s="2372"/>
      <c r="EA21" s="2372"/>
      <c r="EB21" s="2372"/>
      <c r="EC21" s="2372"/>
      <c r="ED21" s="2372"/>
      <c r="EE21" s="2372"/>
      <c r="EF21" s="2372"/>
      <c r="EG21" s="2372"/>
      <c r="EH21" s="2372"/>
      <c r="EI21" s="2372"/>
      <c r="EJ21" s="2372"/>
      <c r="EK21" s="2372"/>
      <c r="EL21" s="2372"/>
      <c r="EM21" s="2373"/>
      <c r="EN21" s="2404">
        <f>AQ21+BR21-CI21+DW21</f>
        <v>0</v>
      </c>
      <c r="EO21" s="2405"/>
      <c r="EP21" s="2405"/>
      <c r="EQ21" s="2405"/>
      <c r="ER21" s="2405"/>
      <c r="ES21" s="2405"/>
      <c r="ET21" s="2405"/>
      <c r="EU21" s="2405"/>
      <c r="EV21" s="2405"/>
      <c r="EW21" s="2405"/>
      <c r="EX21" s="2405"/>
      <c r="EY21" s="2405"/>
      <c r="EZ21" s="3001"/>
      <c r="FA21" s="479"/>
      <c r="FB21" s="480" t="s">
        <v>39</v>
      </c>
      <c r="FC21" s="2278">
        <f t="shared" si="0"/>
        <v>0</v>
      </c>
      <c r="FD21" s="2278"/>
      <c r="FE21" s="2278"/>
      <c r="FF21" s="2278"/>
      <c r="FG21" s="2278"/>
      <c r="FH21" s="2278"/>
      <c r="FI21" s="2278"/>
      <c r="FJ21" s="2278"/>
      <c r="FK21" s="2278"/>
      <c r="FL21" s="2278"/>
      <c r="FM21" s="477" t="s">
        <v>40</v>
      </c>
      <c r="FN21" s="478"/>
      <c r="GC21" s="503"/>
    </row>
    <row r="22" spans="1:185" ht="12" customHeight="1">
      <c r="A22" s="697" t="s">
        <v>1374</v>
      </c>
      <c r="FP22" s="500"/>
    </row>
    <row r="23" spans="1:185" s="500" customFormat="1" ht="15.75" customHeight="1">
      <c r="A23" s="699"/>
      <c r="G23" s="1392" t="s">
        <v>431</v>
      </c>
      <c r="H23" s="1392"/>
      <c r="I23" s="1392"/>
      <c r="J23" s="1392"/>
      <c r="K23" s="1392"/>
      <c r="L23" s="1392"/>
      <c r="M23" s="1392"/>
      <c r="N23" s="1392"/>
      <c r="O23" s="1392"/>
      <c r="P23" s="1392"/>
      <c r="Q23" s="1392"/>
      <c r="R23" s="1392"/>
      <c r="S23" s="1392"/>
      <c r="T23" s="1392"/>
      <c r="U23" s="1392"/>
      <c r="V23" s="1392"/>
      <c r="W23" s="1392"/>
      <c r="X23" s="1392"/>
      <c r="Y23" s="1392"/>
      <c r="Z23" s="1392"/>
      <c r="AA23" s="1392"/>
      <c r="AB23" s="1392"/>
      <c r="AC23" s="1392"/>
      <c r="AD23" s="1392"/>
      <c r="AE23" s="1392"/>
      <c r="AF23" s="1392"/>
      <c r="AG23" s="1392"/>
      <c r="AH23" s="1392"/>
      <c r="AI23" s="1392"/>
      <c r="AJ23" s="1392"/>
      <c r="AK23" s="1392"/>
      <c r="AL23" s="1392"/>
      <c r="AM23" s="1392"/>
      <c r="AN23" s="1392"/>
      <c r="AO23" s="1392"/>
      <c r="AP23" s="1392"/>
      <c r="AQ23" s="1392"/>
      <c r="AR23" s="1392"/>
      <c r="AS23" s="1392"/>
      <c r="AT23" s="1392"/>
      <c r="AU23" s="1392"/>
      <c r="AV23" s="1392"/>
      <c r="AW23" s="1392"/>
      <c r="AX23" s="1392"/>
      <c r="AY23" s="1392"/>
      <c r="AZ23" s="1392"/>
      <c r="BA23" s="1392"/>
      <c r="BB23" s="1392"/>
      <c r="BC23" s="1392"/>
      <c r="BD23" s="1392"/>
      <c r="BE23" s="1392"/>
      <c r="BF23" s="1392"/>
      <c r="BG23" s="1392"/>
      <c r="BH23" s="1392"/>
      <c r="BI23" s="1392"/>
      <c r="BJ23" s="1392"/>
      <c r="BK23" s="1392"/>
      <c r="BL23" s="1392"/>
      <c r="BM23" s="1392"/>
      <c r="BN23" s="1392"/>
      <c r="BO23" s="1392"/>
      <c r="BP23" s="1392"/>
      <c r="BQ23" s="1392"/>
      <c r="BR23" s="1392"/>
      <c r="BS23" s="1392"/>
      <c r="BT23" s="1392"/>
      <c r="BU23" s="1392"/>
      <c r="BV23" s="1392"/>
      <c r="BW23" s="1392"/>
      <c r="BX23" s="1392"/>
      <c r="BY23" s="1392"/>
      <c r="BZ23" s="1392"/>
      <c r="CA23" s="1392"/>
      <c r="CB23" s="1392"/>
      <c r="CC23" s="1392"/>
      <c r="CD23" s="1392"/>
      <c r="CE23" s="1392"/>
      <c r="CF23" s="1392"/>
      <c r="CG23" s="1392"/>
      <c r="CH23" s="1392"/>
      <c r="CI23" s="1392"/>
      <c r="CJ23" s="1392"/>
      <c r="CK23" s="1392"/>
      <c r="CL23" s="1392"/>
      <c r="CM23" s="1392"/>
      <c r="CN23" s="1392"/>
      <c r="CO23" s="1392"/>
      <c r="CP23" s="1392"/>
      <c r="CQ23" s="1392"/>
      <c r="CR23" s="1392"/>
      <c r="CS23" s="1392"/>
      <c r="CT23" s="1392"/>
      <c r="CU23" s="1392"/>
      <c r="CV23" s="1392"/>
      <c r="CW23" s="1392"/>
      <c r="CX23" s="1392"/>
      <c r="CY23" s="1392"/>
      <c r="CZ23" s="1392"/>
      <c r="DA23" s="1392"/>
      <c r="FI23" s="501"/>
    </row>
    <row r="24" spans="1:185" s="110" customFormat="1" ht="12.75" customHeight="1">
      <c r="A24" s="701"/>
      <c r="G24" s="1392" t="s">
        <v>432</v>
      </c>
      <c r="H24" s="1392"/>
      <c r="I24" s="1392"/>
      <c r="J24" s="1392"/>
      <c r="K24" s="1392"/>
      <c r="L24" s="1392"/>
      <c r="M24" s="1392"/>
      <c r="N24" s="1392"/>
      <c r="O24" s="1392"/>
      <c r="P24" s="1392"/>
      <c r="Q24" s="1392"/>
      <c r="R24" s="1392"/>
      <c r="S24" s="1392"/>
      <c r="T24" s="1392"/>
      <c r="U24" s="1392"/>
      <c r="V24" s="1392"/>
      <c r="W24" s="1392"/>
      <c r="X24" s="1392"/>
      <c r="Y24" s="1392"/>
      <c r="Z24" s="1392"/>
      <c r="AA24" s="1392"/>
      <c r="AB24" s="1392"/>
      <c r="AC24" s="1392"/>
      <c r="AD24" s="1392"/>
      <c r="AE24" s="1392"/>
      <c r="AF24" s="1392"/>
      <c r="AG24" s="1392"/>
      <c r="AH24" s="1392"/>
      <c r="AI24" s="1392"/>
      <c r="AJ24" s="1392"/>
      <c r="AK24" s="1392"/>
      <c r="AL24" s="1392"/>
      <c r="AM24" s="1392"/>
      <c r="AN24" s="1392"/>
      <c r="AO24" s="1392"/>
      <c r="AP24" s="1392"/>
      <c r="AQ24" s="1392"/>
      <c r="AR24" s="1392"/>
      <c r="AS24" s="1392"/>
      <c r="AT24" s="1392"/>
      <c r="AU24" s="1392"/>
      <c r="AV24" s="1392"/>
      <c r="AW24" s="1392"/>
      <c r="AX24" s="1392"/>
      <c r="AY24" s="1392"/>
      <c r="AZ24" s="1392"/>
      <c r="BA24" s="1392"/>
      <c r="BB24" s="1392"/>
      <c r="BC24" s="1392"/>
      <c r="BD24" s="1392"/>
      <c r="BE24" s="1392"/>
      <c r="BF24" s="1392"/>
      <c r="BG24" s="1392"/>
      <c r="BH24" s="1392"/>
      <c r="BI24" s="1392"/>
      <c r="BJ24" s="1392"/>
      <c r="BK24" s="1392"/>
      <c r="BL24" s="1392"/>
      <c r="BM24" s="1392"/>
      <c r="BN24" s="1392"/>
      <c r="BO24" s="1392"/>
      <c r="BP24" s="1392"/>
      <c r="BQ24" s="1392"/>
      <c r="BR24" s="1392"/>
      <c r="BS24" s="1392"/>
      <c r="BT24" s="1392"/>
      <c r="BU24" s="1392"/>
      <c r="BV24" s="1392"/>
      <c r="BW24" s="1392"/>
      <c r="BX24" s="1392"/>
      <c r="BY24" s="1392"/>
      <c r="BZ24" s="1392"/>
      <c r="CA24" s="1392"/>
      <c r="CB24" s="1392"/>
      <c r="CC24" s="1392"/>
      <c r="CD24" s="1392"/>
      <c r="CE24" s="1392"/>
      <c r="CF24" s="1392"/>
      <c r="CG24" s="1392"/>
      <c r="CH24" s="1392"/>
      <c r="CI24" s="1392"/>
      <c r="CJ24" s="1392"/>
      <c r="CK24" s="1392"/>
      <c r="CL24" s="1392"/>
      <c r="CM24" s="1392"/>
      <c r="CN24" s="1392"/>
      <c r="CO24" s="1392"/>
      <c r="CP24" s="1392"/>
      <c r="CQ24" s="1392"/>
      <c r="CR24" s="1392"/>
      <c r="CS24" s="1392"/>
      <c r="CT24" s="1392"/>
      <c r="CU24" s="1392"/>
      <c r="CV24" s="1392"/>
      <c r="CW24" s="1392"/>
      <c r="CX24" s="1392"/>
      <c r="CY24" s="1392"/>
      <c r="CZ24" s="1392"/>
      <c r="DA24" s="1392"/>
    </row>
    <row r="25" spans="1:185" s="143" customFormat="1" ht="12.75" customHeight="1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>
      <c r="A28" s="585"/>
    </row>
    <row r="29" spans="1:185" s="52" customFormat="1" ht="12.75" customHeight="1">
      <c r="A29" s="585"/>
    </row>
    <row r="30" spans="1:185" s="583" customFormat="1" ht="12.75" customHeight="1">
      <c r="A30" s="554"/>
    </row>
  </sheetData>
  <sheetProtection password="CF7A" sheet="1" objects="1" scenarios="1" formatCells="0" formatColumns="0" autoFilter="0"/>
  <mergeCells count="182"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>
      <c r="A1" s="700"/>
    </row>
    <row r="2" spans="1:133" s="708" customFormat="1" ht="15">
      <c r="A2" s="707"/>
      <c r="C2" s="2317" t="s">
        <v>174</v>
      </c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  <c r="P2" s="2317"/>
      <c r="Q2" s="2317"/>
      <c r="R2" s="2317"/>
      <c r="S2" s="2317"/>
      <c r="T2" s="2317"/>
      <c r="U2" s="2317"/>
      <c r="V2" s="2317"/>
      <c r="W2" s="2317"/>
      <c r="X2" s="2317"/>
      <c r="Y2" s="2317"/>
      <c r="Z2" s="2317"/>
      <c r="AA2" s="2317"/>
      <c r="AB2" s="2317"/>
      <c r="AC2" s="2317"/>
      <c r="AD2" s="2317"/>
      <c r="AE2" s="2317"/>
      <c r="AF2" s="2317"/>
      <c r="AG2" s="2317"/>
      <c r="AH2" s="2317"/>
      <c r="AI2" s="2317"/>
      <c r="AJ2" s="2317"/>
      <c r="AK2" s="2317"/>
      <c r="AL2" s="2317"/>
      <c r="AM2" s="2317"/>
      <c r="AN2" s="2317"/>
      <c r="AO2" s="2317"/>
      <c r="AP2" s="2317"/>
      <c r="AQ2" s="2317"/>
      <c r="AR2" s="2317"/>
      <c r="AS2" s="2317"/>
      <c r="AT2" s="2317"/>
      <c r="AU2" s="2317"/>
      <c r="AV2" s="2317"/>
      <c r="AW2" s="2317"/>
      <c r="AX2" s="2317"/>
      <c r="AY2" s="2317"/>
      <c r="AZ2" s="2317"/>
      <c r="BA2" s="2317"/>
      <c r="BB2" s="2317"/>
      <c r="BC2" s="2317"/>
      <c r="BD2" s="2317"/>
      <c r="BE2" s="2317"/>
      <c r="BF2" s="2317"/>
      <c r="BG2" s="2317"/>
      <c r="BH2" s="2317"/>
      <c r="BI2" s="2317"/>
      <c r="BJ2" s="2317"/>
      <c r="BK2" s="2317"/>
      <c r="BL2" s="2317"/>
      <c r="BM2" s="2317"/>
      <c r="BN2" s="2317"/>
      <c r="BO2" s="2317"/>
      <c r="BP2" s="2317"/>
      <c r="BQ2" s="2317"/>
      <c r="BR2" s="2317"/>
      <c r="BS2" s="2317"/>
      <c r="BT2" s="2317"/>
      <c r="BU2" s="2317"/>
      <c r="BV2" s="2317"/>
      <c r="BW2" s="2317"/>
      <c r="BX2" s="2317"/>
      <c r="BY2" s="2317"/>
      <c r="BZ2" s="2317"/>
      <c r="CA2" s="2317"/>
      <c r="CB2" s="2317"/>
      <c r="CC2" s="2317"/>
      <c r="CD2" s="2317"/>
      <c r="CE2" s="2317"/>
      <c r="CF2" s="2317"/>
      <c r="CG2" s="2317"/>
      <c r="CH2" s="2317"/>
      <c r="CI2" s="2317"/>
      <c r="CJ2" s="2317"/>
      <c r="CK2" s="2317"/>
      <c r="CL2" s="2317"/>
      <c r="CM2" s="2317"/>
      <c r="CN2" s="2317"/>
      <c r="CO2" s="2317"/>
      <c r="CP2" s="2317"/>
      <c r="CQ2" s="2317"/>
      <c r="CR2" s="2317"/>
      <c r="CS2" s="2317"/>
      <c r="CT2" s="2317"/>
      <c r="CU2" s="2317"/>
      <c r="CV2" s="2317"/>
      <c r="CW2" s="2317"/>
      <c r="CX2" s="2317"/>
      <c r="CY2" s="2317"/>
      <c r="CZ2" s="2317"/>
      <c r="DA2" s="2317"/>
      <c r="DB2" s="2317"/>
      <c r="DC2" s="2317"/>
      <c r="DD2" s="2317"/>
      <c r="DE2" s="2317"/>
      <c r="DF2" s="2317"/>
      <c r="DG2" s="2317"/>
      <c r="DH2" s="2317"/>
      <c r="DI2" s="2317"/>
      <c r="DJ2" s="2317"/>
      <c r="DK2" s="2317"/>
      <c r="DL2" s="2317"/>
      <c r="DM2" s="2317"/>
      <c r="DN2" s="2317"/>
      <c r="DO2" s="2317"/>
      <c r="DP2" s="2317"/>
      <c r="DQ2" s="2317"/>
      <c r="DR2" s="2317"/>
      <c r="DS2" s="2317"/>
      <c r="DT2" s="2317"/>
      <c r="DU2" s="2317"/>
      <c r="DV2" s="2317"/>
      <c r="DW2" s="2317"/>
      <c r="DX2" s="2317"/>
      <c r="DY2" s="2317"/>
      <c r="DZ2" s="2317"/>
      <c r="EA2" s="2317"/>
      <c r="EB2" s="2317"/>
      <c r="EC2" s="2317"/>
    </row>
    <row r="3" spans="1:133" ht="12" customHeight="1" thickBot="1"/>
    <row r="4" spans="1:133" s="173" customFormat="1" ht="13.5" customHeight="1">
      <c r="A4" s="700"/>
      <c r="C4" s="3271" t="s">
        <v>26</v>
      </c>
      <c r="D4" s="3272"/>
      <c r="E4" s="3272"/>
      <c r="F4" s="3272"/>
      <c r="G4" s="3272"/>
      <c r="H4" s="3272"/>
      <c r="I4" s="3272"/>
      <c r="J4" s="3272"/>
      <c r="K4" s="3272"/>
      <c r="L4" s="3272"/>
      <c r="M4" s="3272"/>
      <c r="N4" s="3272"/>
      <c r="O4" s="3272"/>
      <c r="P4" s="3272"/>
      <c r="Q4" s="3272"/>
      <c r="R4" s="3272"/>
      <c r="S4" s="3272"/>
      <c r="T4" s="3272"/>
      <c r="U4" s="3272"/>
      <c r="V4" s="3272"/>
      <c r="W4" s="3272"/>
      <c r="X4" s="3272"/>
      <c r="Y4" s="3272"/>
      <c r="Z4" s="3272"/>
      <c r="AA4" s="3272"/>
      <c r="AB4" s="3272"/>
      <c r="AC4" s="3272"/>
      <c r="AD4" s="3272"/>
      <c r="AE4" s="3272"/>
      <c r="AF4" s="3272"/>
      <c r="AG4" s="3272"/>
      <c r="AH4" s="3272"/>
      <c r="AI4" s="3272"/>
      <c r="AJ4" s="3272"/>
      <c r="AK4" s="3272"/>
      <c r="AL4" s="3272"/>
      <c r="AM4" s="3272"/>
      <c r="AN4" s="3272"/>
      <c r="AO4" s="3272"/>
      <c r="AP4" s="3272"/>
      <c r="AQ4" s="3272"/>
      <c r="AR4" s="3273"/>
      <c r="AS4" s="3277" t="s">
        <v>10</v>
      </c>
      <c r="AT4" s="3272"/>
      <c r="AU4" s="3272"/>
      <c r="AV4" s="3272"/>
      <c r="AW4" s="3273"/>
      <c r="AX4" s="727"/>
      <c r="AY4" s="728"/>
      <c r="AZ4" s="728"/>
      <c r="BA4" s="728"/>
      <c r="BB4" s="728" t="s">
        <v>89</v>
      </c>
      <c r="BC4" s="728"/>
      <c r="BD4" s="409"/>
      <c r="BE4" s="409"/>
      <c r="BF4" s="1512" t="s">
        <v>989</v>
      </c>
      <c r="BG4" s="1512"/>
      <c r="BH4" s="1512"/>
      <c r="BI4" s="1512"/>
      <c r="BJ4" s="1512"/>
      <c r="BK4" s="1512"/>
      <c r="BL4" s="1512"/>
      <c r="BM4" s="1512"/>
      <c r="BN4" s="1512"/>
      <c r="BO4" s="1512"/>
      <c r="BP4" s="1512"/>
      <c r="BQ4" s="1512"/>
      <c r="BR4" s="1512"/>
      <c r="BS4" s="1512"/>
      <c r="BT4" s="1512"/>
      <c r="BU4" s="1512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79" t="s">
        <v>989</v>
      </c>
      <c r="CI4" s="3279"/>
      <c r="CJ4" s="3279"/>
      <c r="CK4" s="3279"/>
      <c r="CL4" s="3279"/>
      <c r="CM4" s="3279"/>
      <c r="CN4" s="3279"/>
      <c r="CO4" s="3279"/>
      <c r="CP4" s="3279"/>
      <c r="CQ4" s="3279"/>
      <c r="CR4" s="3279"/>
      <c r="CS4" s="3279"/>
      <c r="CT4" s="3279"/>
      <c r="CU4" s="3279"/>
      <c r="CV4" s="3279"/>
      <c r="CW4" s="3279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79" t="s">
        <v>989</v>
      </c>
      <c r="DK4" s="3279"/>
      <c r="DL4" s="3279"/>
      <c r="DM4" s="3279"/>
      <c r="DN4" s="3279"/>
      <c r="DO4" s="3279"/>
      <c r="DP4" s="3279"/>
      <c r="DQ4" s="3279"/>
      <c r="DR4" s="3279"/>
      <c r="DS4" s="3279"/>
      <c r="DT4" s="3279"/>
      <c r="DU4" s="3279"/>
      <c r="DV4" s="3279"/>
      <c r="DW4" s="3279"/>
      <c r="DX4" s="3279"/>
      <c r="DY4" s="3279"/>
      <c r="DZ4" s="409"/>
      <c r="EA4" s="728"/>
      <c r="EB4" s="728"/>
      <c r="EC4" s="730"/>
    </row>
    <row r="5" spans="1:133" s="173" customFormat="1" ht="14.25" customHeight="1">
      <c r="A5" s="700"/>
      <c r="C5" s="3274"/>
      <c r="D5" s="3275"/>
      <c r="E5" s="3275"/>
      <c r="F5" s="3275"/>
      <c r="G5" s="3275"/>
      <c r="H5" s="3275"/>
      <c r="I5" s="3275"/>
      <c r="J5" s="3275"/>
      <c r="K5" s="3275"/>
      <c r="L5" s="3275"/>
      <c r="M5" s="3275"/>
      <c r="N5" s="3275"/>
      <c r="O5" s="3275"/>
      <c r="P5" s="3275"/>
      <c r="Q5" s="3275"/>
      <c r="R5" s="3275"/>
      <c r="S5" s="3275"/>
      <c r="T5" s="3275"/>
      <c r="U5" s="3275"/>
      <c r="V5" s="3275"/>
      <c r="W5" s="3275"/>
      <c r="X5" s="3275"/>
      <c r="Y5" s="3275"/>
      <c r="Z5" s="3275"/>
      <c r="AA5" s="3275"/>
      <c r="AB5" s="3275"/>
      <c r="AC5" s="3275"/>
      <c r="AD5" s="3275"/>
      <c r="AE5" s="3275"/>
      <c r="AF5" s="3275"/>
      <c r="AG5" s="3275"/>
      <c r="AH5" s="3275"/>
      <c r="AI5" s="3275"/>
      <c r="AJ5" s="3275"/>
      <c r="AK5" s="3275"/>
      <c r="AL5" s="3275"/>
      <c r="AM5" s="3275"/>
      <c r="AN5" s="3275"/>
      <c r="AO5" s="3275"/>
      <c r="AP5" s="3275"/>
      <c r="AQ5" s="3275"/>
      <c r="AR5" s="3276"/>
      <c r="AS5" s="3278"/>
      <c r="AT5" s="3275"/>
      <c r="AU5" s="3275"/>
      <c r="AV5" s="3275"/>
      <c r="AW5" s="3276"/>
      <c r="AX5" s="731"/>
      <c r="BF5" s="3280">
        <v>20</v>
      </c>
      <c r="BG5" s="3280"/>
      <c r="BH5" s="3280"/>
      <c r="BI5" s="3280"/>
      <c r="BJ5" s="3339" t="s">
        <v>1350</v>
      </c>
      <c r="BK5" s="3339"/>
      <c r="BL5" s="3339"/>
      <c r="BM5" s="3339"/>
      <c r="BN5" s="173" t="s">
        <v>175</v>
      </c>
      <c r="BR5" s="1209" t="s">
        <v>438</v>
      </c>
      <c r="BS5" s="1209"/>
      <c r="BT5" s="1209"/>
      <c r="BY5" s="732"/>
      <c r="BZ5" s="731"/>
      <c r="CH5" s="3280">
        <v>20</v>
      </c>
      <c r="CI5" s="3280"/>
      <c r="CJ5" s="3280"/>
      <c r="CK5" s="3280"/>
      <c r="CL5" s="3269" t="s">
        <v>1351</v>
      </c>
      <c r="CM5" s="3269"/>
      <c r="CN5" s="3269"/>
      <c r="CO5" s="3269"/>
      <c r="CP5" s="173" t="s">
        <v>175</v>
      </c>
      <c r="CT5" s="1209" t="s">
        <v>436</v>
      </c>
      <c r="CU5" s="1209"/>
      <c r="CV5" s="1209"/>
      <c r="DA5" s="732"/>
      <c r="DB5" s="731"/>
      <c r="DJ5" s="3280">
        <v>20</v>
      </c>
      <c r="DK5" s="3280"/>
      <c r="DL5" s="3280"/>
      <c r="DM5" s="3280"/>
      <c r="DN5" s="3269" t="s">
        <v>1352</v>
      </c>
      <c r="DO5" s="3269"/>
      <c r="DP5" s="3269"/>
      <c r="DQ5" s="3269"/>
      <c r="DR5" s="173" t="s">
        <v>175</v>
      </c>
      <c r="DV5" s="1209" t="s">
        <v>437</v>
      </c>
      <c r="DW5" s="1209"/>
      <c r="DX5" s="1209"/>
      <c r="EC5" s="733"/>
    </row>
    <row r="6" spans="1:133" s="173" customFormat="1" ht="6" customHeight="1">
      <c r="A6" s="700"/>
      <c r="C6" s="3033"/>
      <c r="D6" s="3016"/>
      <c r="E6" s="3016"/>
      <c r="F6" s="3016"/>
      <c r="G6" s="3016"/>
      <c r="H6" s="3016"/>
      <c r="I6" s="3016"/>
      <c r="J6" s="3016"/>
      <c r="K6" s="3016"/>
      <c r="L6" s="3016"/>
      <c r="M6" s="3016"/>
      <c r="N6" s="3016"/>
      <c r="O6" s="3016"/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6"/>
      <c r="AQ6" s="3016"/>
      <c r="AR6" s="3017"/>
      <c r="AS6" s="3015"/>
      <c r="AT6" s="3016"/>
      <c r="AU6" s="3016"/>
      <c r="AV6" s="3016"/>
      <c r="AW6" s="3017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>
      <c r="A7" s="699"/>
      <c r="C7" s="3340">
        <v>1</v>
      </c>
      <c r="D7" s="2513"/>
      <c r="E7" s="2513"/>
      <c r="F7" s="2513"/>
      <c r="G7" s="2513"/>
      <c r="H7" s="2513"/>
      <c r="I7" s="2513"/>
      <c r="J7" s="2513"/>
      <c r="K7" s="2513"/>
      <c r="L7" s="2513"/>
      <c r="M7" s="2513"/>
      <c r="N7" s="2513"/>
      <c r="O7" s="2513"/>
      <c r="P7" s="2513"/>
      <c r="Q7" s="2513"/>
      <c r="R7" s="2513"/>
      <c r="S7" s="2513"/>
      <c r="T7" s="2513"/>
      <c r="U7" s="2513"/>
      <c r="V7" s="2513"/>
      <c r="W7" s="2513"/>
      <c r="X7" s="2513"/>
      <c r="Y7" s="2513"/>
      <c r="Z7" s="2513"/>
      <c r="AA7" s="2513"/>
      <c r="AB7" s="2513"/>
      <c r="AC7" s="2513"/>
      <c r="AD7" s="2513"/>
      <c r="AE7" s="2513"/>
      <c r="AF7" s="2513"/>
      <c r="AG7" s="2513"/>
      <c r="AH7" s="2513"/>
      <c r="AI7" s="2513"/>
      <c r="AJ7" s="2513"/>
      <c r="AK7" s="2513"/>
      <c r="AL7" s="2513"/>
      <c r="AM7" s="2513"/>
      <c r="AN7" s="2513"/>
      <c r="AO7" s="2513"/>
      <c r="AP7" s="2513"/>
      <c r="AQ7" s="2513"/>
      <c r="AR7" s="3341"/>
      <c r="AS7" s="3018">
        <v>2</v>
      </c>
      <c r="AT7" s="3019"/>
      <c r="AU7" s="3019"/>
      <c r="AV7" s="3019"/>
      <c r="AW7" s="3342"/>
      <c r="AX7" s="3337">
        <v>3</v>
      </c>
      <c r="AY7" s="3337"/>
      <c r="AZ7" s="3337"/>
      <c r="BA7" s="3337"/>
      <c r="BB7" s="3337"/>
      <c r="BC7" s="3337"/>
      <c r="BD7" s="3337"/>
      <c r="BE7" s="3337"/>
      <c r="BF7" s="3337"/>
      <c r="BG7" s="3337"/>
      <c r="BH7" s="3337"/>
      <c r="BI7" s="3337"/>
      <c r="BJ7" s="3337"/>
      <c r="BK7" s="3337"/>
      <c r="BL7" s="3337"/>
      <c r="BM7" s="3337"/>
      <c r="BN7" s="3337"/>
      <c r="BO7" s="3337"/>
      <c r="BP7" s="3337"/>
      <c r="BQ7" s="3337"/>
      <c r="BR7" s="3337"/>
      <c r="BS7" s="3337"/>
      <c r="BT7" s="3337"/>
      <c r="BU7" s="3337"/>
      <c r="BV7" s="3337"/>
      <c r="BW7" s="3337"/>
      <c r="BX7" s="3337"/>
      <c r="BY7" s="3343"/>
      <c r="BZ7" s="3336">
        <v>4</v>
      </c>
      <c r="CA7" s="3337"/>
      <c r="CB7" s="3337"/>
      <c r="CC7" s="3337"/>
      <c r="CD7" s="3337"/>
      <c r="CE7" s="3337"/>
      <c r="CF7" s="3337"/>
      <c r="CG7" s="3337"/>
      <c r="CH7" s="3337"/>
      <c r="CI7" s="3337"/>
      <c r="CJ7" s="3337"/>
      <c r="CK7" s="3337"/>
      <c r="CL7" s="3337"/>
      <c r="CM7" s="3337"/>
      <c r="CN7" s="3337"/>
      <c r="CO7" s="3337"/>
      <c r="CP7" s="3337"/>
      <c r="CQ7" s="3337"/>
      <c r="CR7" s="3337"/>
      <c r="CS7" s="3337"/>
      <c r="CT7" s="3337"/>
      <c r="CU7" s="3337"/>
      <c r="CV7" s="3337"/>
      <c r="CW7" s="3337"/>
      <c r="CX7" s="3337"/>
      <c r="CY7" s="3337"/>
      <c r="CZ7" s="3337"/>
      <c r="DA7" s="3343"/>
      <c r="DB7" s="3336">
        <v>5</v>
      </c>
      <c r="DC7" s="3337"/>
      <c r="DD7" s="3337"/>
      <c r="DE7" s="3337"/>
      <c r="DF7" s="3337"/>
      <c r="DG7" s="3337"/>
      <c r="DH7" s="3337"/>
      <c r="DI7" s="3337"/>
      <c r="DJ7" s="3337"/>
      <c r="DK7" s="3337"/>
      <c r="DL7" s="3337"/>
      <c r="DM7" s="3337"/>
      <c r="DN7" s="3337"/>
      <c r="DO7" s="3337"/>
      <c r="DP7" s="3337"/>
      <c r="DQ7" s="3337"/>
      <c r="DR7" s="3337"/>
      <c r="DS7" s="3337"/>
      <c r="DT7" s="3337"/>
      <c r="DU7" s="3337"/>
      <c r="DV7" s="3337"/>
      <c r="DW7" s="3337"/>
      <c r="DX7" s="3337"/>
      <c r="DY7" s="3337"/>
      <c r="DZ7" s="3337"/>
      <c r="EA7" s="3337"/>
      <c r="EB7" s="3337"/>
      <c r="EC7" s="3338"/>
    </row>
    <row r="8" spans="1:133" s="210" customFormat="1" ht="28.5" customHeight="1">
      <c r="A8" s="720"/>
      <c r="C8" s="175"/>
      <c r="D8" s="3252" t="s">
        <v>982</v>
      </c>
      <c r="E8" s="3252"/>
      <c r="F8" s="3252"/>
      <c r="G8" s="3252"/>
      <c r="H8" s="3252"/>
      <c r="I8" s="3252"/>
      <c r="J8" s="3252"/>
      <c r="K8" s="3252"/>
      <c r="L8" s="3252"/>
      <c r="M8" s="3252"/>
      <c r="N8" s="3252"/>
      <c r="O8" s="3252"/>
      <c r="P8" s="3252"/>
      <c r="Q8" s="3252"/>
      <c r="R8" s="3252"/>
      <c r="S8" s="3252"/>
      <c r="T8" s="3252"/>
      <c r="U8" s="3252"/>
      <c r="V8" s="3252"/>
      <c r="W8" s="3252"/>
      <c r="X8" s="3252"/>
      <c r="Y8" s="3252"/>
      <c r="Z8" s="3252"/>
      <c r="AA8" s="3252"/>
      <c r="AB8" s="3252"/>
      <c r="AC8" s="3252"/>
      <c r="AD8" s="3252"/>
      <c r="AE8" s="3252"/>
      <c r="AF8" s="3252"/>
      <c r="AG8" s="3252"/>
      <c r="AH8" s="3252"/>
      <c r="AI8" s="3252"/>
      <c r="AJ8" s="3252"/>
      <c r="AK8" s="3252"/>
      <c r="AL8" s="3252"/>
      <c r="AM8" s="3252"/>
      <c r="AN8" s="3252"/>
      <c r="AO8" s="3252"/>
      <c r="AP8" s="3252"/>
      <c r="AQ8" s="3252"/>
      <c r="AR8" s="3252"/>
      <c r="AS8" s="2930">
        <v>5440</v>
      </c>
      <c r="AT8" s="2931"/>
      <c r="AU8" s="2931"/>
      <c r="AV8" s="2931"/>
      <c r="AW8" s="2932"/>
      <c r="AX8" s="2742">
        <f>SUM(AX10:BY14)</f>
        <v>0</v>
      </c>
      <c r="AY8" s="2743"/>
      <c r="AZ8" s="2743"/>
      <c r="BA8" s="2743"/>
      <c r="BB8" s="2743"/>
      <c r="BC8" s="2743"/>
      <c r="BD8" s="2743"/>
      <c r="BE8" s="2743"/>
      <c r="BF8" s="2743"/>
      <c r="BG8" s="2743"/>
      <c r="BH8" s="2743"/>
      <c r="BI8" s="2743"/>
      <c r="BJ8" s="2743"/>
      <c r="BK8" s="2743"/>
      <c r="BL8" s="2743"/>
      <c r="BM8" s="2743"/>
      <c r="BN8" s="2743"/>
      <c r="BO8" s="2743"/>
      <c r="BP8" s="2743"/>
      <c r="BQ8" s="2743"/>
      <c r="BR8" s="2743"/>
      <c r="BS8" s="2743"/>
      <c r="BT8" s="2743"/>
      <c r="BU8" s="2743"/>
      <c r="BV8" s="2743"/>
      <c r="BW8" s="2743"/>
      <c r="BX8" s="2743"/>
      <c r="BY8" s="2744"/>
      <c r="BZ8" s="2745">
        <f>SUM(BZ10:DA14)</f>
        <v>0</v>
      </c>
      <c r="CA8" s="2743"/>
      <c r="CB8" s="2743"/>
      <c r="CC8" s="2743"/>
      <c r="CD8" s="2743"/>
      <c r="CE8" s="2743"/>
      <c r="CF8" s="2743"/>
      <c r="CG8" s="2743"/>
      <c r="CH8" s="2743"/>
      <c r="CI8" s="2743"/>
      <c r="CJ8" s="2743"/>
      <c r="CK8" s="2743"/>
      <c r="CL8" s="2743"/>
      <c r="CM8" s="2743"/>
      <c r="CN8" s="2743"/>
      <c r="CO8" s="2743"/>
      <c r="CP8" s="2743"/>
      <c r="CQ8" s="2743"/>
      <c r="CR8" s="2743"/>
      <c r="CS8" s="2743"/>
      <c r="CT8" s="2743"/>
      <c r="CU8" s="2743"/>
      <c r="CV8" s="2743"/>
      <c r="CW8" s="2743"/>
      <c r="CX8" s="2743"/>
      <c r="CY8" s="2743"/>
      <c r="CZ8" s="2743"/>
      <c r="DA8" s="2744"/>
      <c r="DB8" s="2745">
        <f>SUM(DB10:EC14)</f>
        <v>0</v>
      </c>
      <c r="DC8" s="2743"/>
      <c r="DD8" s="2743"/>
      <c r="DE8" s="2743"/>
      <c r="DF8" s="2743"/>
      <c r="DG8" s="2743"/>
      <c r="DH8" s="2743"/>
      <c r="DI8" s="2743"/>
      <c r="DJ8" s="2743"/>
      <c r="DK8" s="2743"/>
      <c r="DL8" s="2743"/>
      <c r="DM8" s="2743"/>
      <c r="DN8" s="2743"/>
      <c r="DO8" s="2743"/>
      <c r="DP8" s="2743"/>
      <c r="DQ8" s="2743"/>
      <c r="DR8" s="2743"/>
      <c r="DS8" s="2743"/>
      <c r="DT8" s="2743"/>
      <c r="DU8" s="2743"/>
      <c r="DV8" s="2743"/>
      <c r="DW8" s="2743"/>
      <c r="DX8" s="2743"/>
      <c r="DY8" s="2743"/>
      <c r="DZ8" s="2743"/>
      <c r="EA8" s="2743"/>
      <c r="EB8" s="2743"/>
      <c r="EC8" s="2746"/>
    </row>
    <row r="9" spans="1:133" s="210" customFormat="1" ht="14.25" customHeight="1">
      <c r="A9" s="720" t="s">
        <v>1373</v>
      </c>
      <c r="C9" s="176"/>
      <c r="D9" s="3327" t="s">
        <v>17</v>
      </c>
      <c r="E9" s="3327"/>
      <c r="F9" s="3327"/>
      <c r="G9" s="3327"/>
      <c r="H9" s="3327"/>
      <c r="I9" s="3327"/>
      <c r="J9" s="3327"/>
      <c r="K9" s="3327"/>
      <c r="L9" s="3327"/>
      <c r="M9" s="3327"/>
      <c r="N9" s="3327"/>
      <c r="O9" s="3327"/>
      <c r="P9" s="3327"/>
      <c r="Q9" s="3327"/>
      <c r="R9" s="3327"/>
      <c r="S9" s="3327"/>
      <c r="T9" s="3327"/>
      <c r="U9" s="3327"/>
      <c r="V9" s="3327"/>
      <c r="W9" s="3327"/>
      <c r="X9" s="3327"/>
      <c r="Y9" s="3327"/>
      <c r="Z9" s="3327"/>
      <c r="AA9" s="3327"/>
      <c r="AB9" s="3327"/>
      <c r="AC9" s="3327"/>
      <c r="AD9" s="3327"/>
      <c r="AE9" s="3327"/>
      <c r="AF9" s="3327"/>
      <c r="AG9" s="3327"/>
      <c r="AH9" s="3327"/>
      <c r="AI9" s="3327"/>
      <c r="AJ9" s="3327"/>
      <c r="AK9" s="3327"/>
      <c r="AL9" s="3327"/>
      <c r="AM9" s="3327"/>
      <c r="AN9" s="3327"/>
      <c r="AO9" s="3327"/>
      <c r="AP9" s="3327"/>
      <c r="AQ9" s="3327"/>
      <c r="AR9" s="3327"/>
      <c r="AS9" s="2820"/>
      <c r="AT9" s="2821"/>
      <c r="AU9" s="2821"/>
      <c r="AV9" s="2821"/>
      <c r="AW9" s="3256"/>
      <c r="AX9" s="3328"/>
      <c r="AY9" s="3329"/>
      <c r="AZ9" s="3329"/>
      <c r="BA9" s="3329"/>
      <c r="BB9" s="3329"/>
      <c r="BC9" s="3329"/>
      <c r="BD9" s="3329"/>
      <c r="BE9" s="3329"/>
      <c r="BF9" s="3329"/>
      <c r="BG9" s="3329"/>
      <c r="BH9" s="3329"/>
      <c r="BI9" s="3329"/>
      <c r="BJ9" s="3329"/>
      <c r="BK9" s="3329"/>
      <c r="BL9" s="3329"/>
      <c r="BM9" s="3329"/>
      <c r="BN9" s="3329"/>
      <c r="BO9" s="3329"/>
      <c r="BP9" s="3329"/>
      <c r="BQ9" s="3329"/>
      <c r="BR9" s="3329"/>
      <c r="BS9" s="3329"/>
      <c r="BT9" s="3329"/>
      <c r="BU9" s="3329"/>
      <c r="BV9" s="3329"/>
      <c r="BW9" s="3329"/>
      <c r="BX9" s="3329"/>
      <c r="BY9" s="3330"/>
      <c r="BZ9" s="3331"/>
      <c r="CA9" s="3329"/>
      <c r="CB9" s="3329"/>
      <c r="CC9" s="3329"/>
      <c r="CD9" s="3329"/>
      <c r="CE9" s="3329"/>
      <c r="CF9" s="3329"/>
      <c r="CG9" s="3329"/>
      <c r="CH9" s="3329"/>
      <c r="CI9" s="3329"/>
      <c r="CJ9" s="3329"/>
      <c r="CK9" s="3329"/>
      <c r="CL9" s="3329"/>
      <c r="CM9" s="3329"/>
      <c r="CN9" s="3329"/>
      <c r="CO9" s="3329"/>
      <c r="CP9" s="3329"/>
      <c r="CQ9" s="3329"/>
      <c r="CR9" s="3329"/>
      <c r="CS9" s="3329"/>
      <c r="CT9" s="3329"/>
      <c r="CU9" s="3329"/>
      <c r="CV9" s="3329"/>
      <c r="CW9" s="3329"/>
      <c r="CX9" s="3329"/>
      <c r="CY9" s="3329"/>
      <c r="CZ9" s="3329"/>
      <c r="DA9" s="3330"/>
      <c r="DB9" s="3331"/>
      <c r="DC9" s="3329"/>
      <c r="DD9" s="3329"/>
      <c r="DE9" s="3329"/>
      <c r="DF9" s="3329"/>
      <c r="DG9" s="3329"/>
      <c r="DH9" s="3329"/>
      <c r="DI9" s="3329"/>
      <c r="DJ9" s="3329"/>
      <c r="DK9" s="3329"/>
      <c r="DL9" s="3329"/>
      <c r="DM9" s="3329"/>
      <c r="DN9" s="3329"/>
      <c r="DO9" s="3329"/>
      <c r="DP9" s="3329"/>
      <c r="DQ9" s="3329"/>
      <c r="DR9" s="3329"/>
      <c r="DS9" s="3329"/>
      <c r="DT9" s="3329"/>
      <c r="DU9" s="3329"/>
      <c r="DV9" s="3329"/>
      <c r="DW9" s="3329"/>
      <c r="DX9" s="3329"/>
      <c r="DY9" s="3329"/>
      <c r="DZ9" s="3329"/>
      <c r="EA9" s="3329"/>
      <c r="EB9" s="3329"/>
      <c r="EC9" s="3332"/>
    </row>
    <row r="10" spans="1:133" s="210" customFormat="1" ht="14.25" customHeight="1">
      <c r="A10" s="720"/>
      <c r="C10" s="228"/>
      <c r="D10" s="3333" t="s">
        <v>176</v>
      </c>
      <c r="E10" s="3333"/>
      <c r="F10" s="3333"/>
      <c r="G10" s="3333"/>
      <c r="H10" s="3333"/>
      <c r="I10" s="3333"/>
      <c r="J10" s="3333"/>
      <c r="K10" s="3333"/>
      <c r="L10" s="3333"/>
      <c r="M10" s="3333"/>
      <c r="N10" s="3333"/>
      <c r="O10" s="3333"/>
      <c r="P10" s="3333"/>
      <c r="Q10" s="3333"/>
      <c r="R10" s="3333"/>
      <c r="S10" s="3333"/>
      <c r="T10" s="3333"/>
      <c r="U10" s="3333"/>
      <c r="V10" s="3333"/>
      <c r="W10" s="3333"/>
      <c r="X10" s="3333"/>
      <c r="Y10" s="3333"/>
      <c r="Z10" s="3333"/>
      <c r="AA10" s="3333"/>
      <c r="AB10" s="3333"/>
      <c r="AC10" s="3333"/>
      <c r="AD10" s="3333"/>
      <c r="AE10" s="3333"/>
      <c r="AF10" s="3333"/>
      <c r="AG10" s="3333"/>
      <c r="AH10" s="3333"/>
      <c r="AI10" s="3333"/>
      <c r="AJ10" s="3333"/>
      <c r="AK10" s="3333"/>
      <c r="AL10" s="3333"/>
      <c r="AM10" s="3333"/>
      <c r="AN10" s="3333"/>
      <c r="AO10" s="3333"/>
      <c r="AP10" s="3333"/>
      <c r="AQ10" s="3333"/>
      <c r="AR10" s="3334"/>
      <c r="AS10" s="3113">
        <v>5441</v>
      </c>
      <c r="AT10" s="2929"/>
      <c r="AU10" s="2929"/>
      <c r="AV10" s="2929"/>
      <c r="AW10" s="3283"/>
      <c r="AX10" s="3318">
        <v>0</v>
      </c>
      <c r="AY10" s="3305"/>
      <c r="AZ10" s="3305"/>
      <c r="BA10" s="3305"/>
      <c r="BB10" s="3305"/>
      <c r="BC10" s="3305"/>
      <c r="BD10" s="3305"/>
      <c r="BE10" s="3305"/>
      <c r="BF10" s="3305"/>
      <c r="BG10" s="3305"/>
      <c r="BH10" s="3305"/>
      <c r="BI10" s="3305"/>
      <c r="BJ10" s="3305"/>
      <c r="BK10" s="3305"/>
      <c r="BL10" s="3305"/>
      <c r="BM10" s="3305"/>
      <c r="BN10" s="3305"/>
      <c r="BO10" s="3305"/>
      <c r="BP10" s="3305"/>
      <c r="BQ10" s="3305"/>
      <c r="BR10" s="3305"/>
      <c r="BS10" s="3305"/>
      <c r="BT10" s="3305"/>
      <c r="BU10" s="3305"/>
      <c r="BV10" s="3305"/>
      <c r="BW10" s="3305"/>
      <c r="BX10" s="3305"/>
      <c r="BY10" s="3319"/>
      <c r="BZ10" s="3304">
        <v>0</v>
      </c>
      <c r="CA10" s="3305"/>
      <c r="CB10" s="3305"/>
      <c r="CC10" s="3305"/>
      <c r="CD10" s="3305"/>
      <c r="CE10" s="3305"/>
      <c r="CF10" s="3305"/>
      <c r="CG10" s="3305"/>
      <c r="CH10" s="3305"/>
      <c r="CI10" s="3305"/>
      <c r="CJ10" s="3305"/>
      <c r="CK10" s="3305"/>
      <c r="CL10" s="3305"/>
      <c r="CM10" s="3305"/>
      <c r="CN10" s="3305"/>
      <c r="CO10" s="3305"/>
      <c r="CP10" s="3305"/>
      <c r="CQ10" s="3305"/>
      <c r="CR10" s="3305"/>
      <c r="CS10" s="3305"/>
      <c r="CT10" s="3305"/>
      <c r="CU10" s="3305"/>
      <c r="CV10" s="3305"/>
      <c r="CW10" s="3305"/>
      <c r="CX10" s="3305"/>
      <c r="CY10" s="3305"/>
      <c r="CZ10" s="3305"/>
      <c r="DA10" s="3319"/>
      <c r="DB10" s="3304">
        <v>0</v>
      </c>
      <c r="DC10" s="3305"/>
      <c r="DD10" s="3305"/>
      <c r="DE10" s="3305"/>
      <c r="DF10" s="3305"/>
      <c r="DG10" s="3305"/>
      <c r="DH10" s="3305"/>
      <c r="DI10" s="3305"/>
      <c r="DJ10" s="3305"/>
      <c r="DK10" s="3305"/>
      <c r="DL10" s="3305"/>
      <c r="DM10" s="3305"/>
      <c r="DN10" s="3305"/>
      <c r="DO10" s="3305"/>
      <c r="DP10" s="3305"/>
      <c r="DQ10" s="3305"/>
      <c r="DR10" s="3305"/>
      <c r="DS10" s="3305"/>
      <c r="DT10" s="3305"/>
      <c r="DU10" s="3305"/>
      <c r="DV10" s="3305"/>
      <c r="DW10" s="3305"/>
      <c r="DX10" s="3305"/>
      <c r="DY10" s="3305"/>
      <c r="DZ10" s="3305"/>
      <c r="EA10" s="3305"/>
      <c r="EB10" s="3305"/>
      <c r="EC10" s="3306"/>
    </row>
    <row r="11" spans="1:133" s="210" customFormat="1" ht="14.25" customHeight="1">
      <c r="A11" s="720"/>
      <c r="C11" s="229"/>
      <c r="D11" s="3317" t="s">
        <v>170</v>
      </c>
      <c r="E11" s="3317"/>
      <c r="F11" s="3317"/>
      <c r="G11" s="3317"/>
      <c r="H11" s="3317"/>
      <c r="I11" s="3317"/>
      <c r="J11" s="3317"/>
      <c r="K11" s="3317"/>
      <c r="L11" s="3317"/>
      <c r="M11" s="3317"/>
      <c r="N11" s="3317"/>
      <c r="O11" s="3317"/>
      <c r="P11" s="3317"/>
      <c r="Q11" s="3317"/>
      <c r="R11" s="3317"/>
      <c r="S11" s="3317"/>
      <c r="T11" s="3317"/>
      <c r="U11" s="3317"/>
      <c r="V11" s="3317"/>
      <c r="W11" s="3317"/>
      <c r="X11" s="3317"/>
      <c r="Y11" s="3317"/>
      <c r="Z11" s="3317"/>
      <c r="AA11" s="3317"/>
      <c r="AB11" s="3317"/>
      <c r="AC11" s="3317"/>
      <c r="AD11" s="3317"/>
      <c r="AE11" s="3317"/>
      <c r="AF11" s="3317"/>
      <c r="AG11" s="3317"/>
      <c r="AH11" s="3317"/>
      <c r="AI11" s="3317"/>
      <c r="AJ11" s="3317"/>
      <c r="AK11" s="3317"/>
      <c r="AL11" s="3317"/>
      <c r="AM11" s="3317"/>
      <c r="AN11" s="3317"/>
      <c r="AO11" s="3317"/>
      <c r="AP11" s="3317"/>
      <c r="AQ11" s="3317"/>
      <c r="AR11" s="3335"/>
      <c r="AS11" s="3113">
        <v>5442</v>
      </c>
      <c r="AT11" s="2929"/>
      <c r="AU11" s="2929"/>
      <c r="AV11" s="2929"/>
      <c r="AW11" s="3283"/>
      <c r="AX11" s="3318">
        <v>0</v>
      </c>
      <c r="AY11" s="3305"/>
      <c r="AZ11" s="3305"/>
      <c r="BA11" s="3305"/>
      <c r="BB11" s="3305"/>
      <c r="BC11" s="3305"/>
      <c r="BD11" s="3305"/>
      <c r="BE11" s="3305"/>
      <c r="BF11" s="3305"/>
      <c r="BG11" s="3305"/>
      <c r="BH11" s="3305"/>
      <c r="BI11" s="3305"/>
      <c r="BJ11" s="3305"/>
      <c r="BK11" s="3305"/>
      <c r="BL11" s="3305"/>
      <c r="BM11" s="3305"/>
      <c r="BN11" s="3305"/>
      <c r="BO11" s="3305"/>
      <c r="BP11" s="3305"/>
      <c r="BQ11" s="3305"/>
      <c r="BR11" s="3305"/>
      <c r="BS11" s="3305"/>
      <c r="BT11" s="3305"/>
      <c r="BU11" s="3305"/>
      <c r="BV11" s="3305"/>
      <c r="BW11" s="3305"/>
      <c r="BX11" s="3305"/>
      <c r="BY11" s="3319"/>
      <c r="BZ11" s="3304">
        <v>0</v>
      </c>
      <c r="CA11" s="3305"/>
      <c r="CB11" s="3305"/>
      <c r="CC11" s="3305"/>
      <c r="CD11" s="3305"/>
      <c r="CE11" s="3305"/>
      <c r="CF11" s="3305"/>
      <c r="CG11" s="3305"/>
      <c r="CH11" s="3305"/>
      <c r="CI11" s="3305"/>
      <c r="CJ11" s="3305"/>
      <c r="CK11" s="3305"/>
      <c r="CL11" s="3305"/>
      <c r="CM11" s="3305"/>
      <c r="CN11" s="3305"/>
      <c r="CO11" s="3305"/>
      <c r="CP11" s="3305"/>
      <c r="CQ11" s="3305"/>
      <c r="CR11" s="3305"/>
      <c r="CS11" s="3305"/>
      <c r="CT11" s="3305"/>
      <c r="CU11" s="3305"/>
      <c r="CV11" s="3305"/>
      <c r="CW11" s="3305"/>
      <c r="CX11" s="3305"/>
      <c r="CY11" s="3305"/>
      <c r="CZ11" s="3305"/>
      <c r="DA11" s="3319"/>
      <c r="DB11" s="3304">
        <v>0</v>
      </c>
      <c r="DC11" s="3305"/>
      <c r="DD11" s="3305"/>
      <c r="DE11" s="3305"/>
      <c r="DF11" s="3305"/>
      <c r="DG11" s="3305"/>
      <c r="DH11" s="3305"/>
      <c r="DI11" s="3305"/>
      <c r="DJ11" s="3305"/>
      <c r="DK11" s="3305"/>
      <c r="DL11" s="3305"/>
      <c r="DM11" s="3305"/>
      <c r="DN11" s="3305"/>
      <c r="DO11" s="3305"/>
      <c r="DP11" s="3305"/>
      <c r="DQ11" s="3305"/>
      <c r="DR11" s="3305"/>
      <c r="DS11" s="3305"/>
      <c r="DT11" s="3305"/>
      <c r="DU11" s="3305"/>
      <c r="DV11" s="3305"/>
      <c r="DW11" s="3305"/>
      <c r="DX11" s="3305"/>
      <c r="DY11" s="3305"/>
      <c r="DZ11" s="3305"/>
      <c r="EA11" s="3305"/>
      <c r="EB11" s="3305"/>
      <c r="EC11" s="3306"/>
    </row>
    <row r="12" spans="1:133" s="210" customFormat="1" ht="14.25" customHeight="1">
      <c r="A12" s="720"/>
      <c r="C12" s="229"/>
      <c r="D12" s="3320" t="s">
        <v>171</v>
      </c>
      <c r="E12" s="3320"/>
      <c r="F12" s="3320"/>
      <c r="G12" s="3320"/>
      <c r="H12" s="3320"/>
      <c r="I12" s="3320"/>
      <c r="J12" s="3320"/>
      <c r="K12" s="3320"/>
      <c r="L12" s="3320"/>
      <c r="M12" s="3320"/>
      <c r="N12" s="3320"/>
      <c r="O12" s="3320"/>
      <c r="P12" s="3320"/>
      <c r="Q12" s="3320"/>
      <c r="R12" s="3320"/>
      <c r="S12" s="3320"/>
      <c r="T12" s="3320"/>
      <c r="U12" s="3320"/>
      <c r="V12" s="3320"/>
      <c r="W12" s="3320"/>
      <c r="X12" s="3320"/>
      <c r="Y12" s="3320"/>
      <c r="Z12" s="3320"/>
      <c r="AA12" s="3320"/>
      <c r="AB12" s="3320"/>
      <c r="AC12" s="3320"/>
      <c r="AD12" s="3320"/>
      <c r="AE12" s="3320"/>
      <c r="AF12" s="3320"/>
      <c r="AG12" s="3320"/>
      <c r="AH12" s="3320"/>
      <c r="AI12" s="3320"/>
      <c r="AJ12" s="3320"/>
      <c r="AK12" s="3320"/>
      <c r="AL12" s="3320"/>
      <c r="AM12" s="3320"/>
      <c r="AN12" s="3320"/>
      <c r="AO12" s="3320"/>
      <c r="AP12" s="3320"/>
      <c r="AQ12" s="3320"/>
      <c r="AR12" s="3321"/>
      <c r="AS12" s="3113">
        <v>5443</v>
      </c>
      <c r="AT12" s="2929"/>
      <c r="AU12" s="2929"/>
      <c r="AV12" s="2929"/>
      <c r="AW12" s="3283"/>
      <c r="AX12" s="3318">
        <v>0</v>
      </c>
      <c r="AY12" s="3305"/>
      <c r="AZ12" s="3305"/>
      <c r="BA12" s="3305"/>
      <c r="BB12" s="3305"/>
      <c r="BC12" s="3305"/>
      <c r="BD12" s="3305"/>
      <c r="BE12" s="3305"/>
      <c r="BF12" s="3305"/>
      <c r="BG12" s="3305"/>
      <c r="BH12" s="3305"/>
      <c r="BI12" s="3305"/>
      <c r="BJ12" s="3305"/>
      <c r="BK12" s="3305"/>
      <c r="BL12" s="3305"/>
      <c r="BM12" s="3305"/>
      <c r="BN12" s="3305"/>
      <c r="BO12" s="3305"/>
      <c r="BP12" s="3305"/>
      <c r="BQ12" s="3305"/>
      <c r="BR12" s="3305"/>
      <c r="BS12" s="3305"/>
      <c r="BT12" s="3305"/>
      <c r="BU12" s="3305"/>
      <c r="BV12" s="3305"/>
      <c r="BW12" s="3305"/>
      <c r="BX12" s="3305"/>
      <c r="BY12" s="3319"/>
      <c r="BZ12" s="3304">
        <v>0</v>
      </c>
      <c r="CA12" s="3305"/>
      <c r="CB12" s="3305"/>
      <c r="CC12" s="3305"/>
      <c r="CD12" s="3305"/>
      <c r="CE12" s="3305"/>
      <c r="CF12" s="3305"/>
      <c r="CG12" s="3305"/>
      <c r="CH12" s="3305"/>
      <c r="CI12" s="3305"/>
      <c r="CJ12" s="3305"/>
      <c r="CK12" s="3305"/>
      <c r="CL12" s="3305"/>
      <c r="CM12" s="3305"/>
      <c r="CN12" s="3305"/>
      <c r="CO12" s="3305"/>
      <c r="CP12" s="3305"/>
      <c r="CQ12" s="3305"/>
      <c r="CR12" s="3305"/>
      <c r="CS12" s="3305"/>
      <c r="CT12" s="3305"/>
      <c r="CU12" s="3305"/>
      <c r="CV12" s="3305"/>
      <c r="CW12" s="3305"/>
      <c r="CX12" s="3305"/>
      <c r="CY12" s="3305"/>
      <c r="CZ12" s="3305"/>
      <c r="DA12" s="3319"/>
      <c r="DB12" s="3304">
        <v>0</v>
      </c>
      <c r="DC12" s="3305"/>
      <c r="DD12" s="3305"/>
      <c r="DE12" s="3305"/>
      <c r="DF12" s="3305"/>
      <c r="DG12" s="3305"/>
      <c r="DH12" s="3305"/>
      <c r="DI12" s="3305"/>
      <c r="DJ12" s="3305"/>
      <c r="DK12" s="3305"/>
      <c r="DL12" s="3305"/>
      <c r="DM12" s="3305"/>
      <c r="DN12" s="3305"/>
      <c r="DO12" s="3305"/>
      <c r="DP12" s="3305"/>
      <c r="DQ12" s="3305"/>
      <c r="DR12" s="3305"/>
      <c r="DS12" s="3305"/>
      <c r="DT12" s="3305"/>
      <c r="DU12" s="3305"/>
      <c r="DV12" s="3305"/>
      <c r="DW12" s="3305"/>
      <c r="DX12" s="3305"/>
      <c r="DY12" s="3305"/>
      <c r="DZ12" s="3305"/>
      <c r="EA12" s="3305"/>
      <c r="EB12" s="3305"/>
      <c r="EC12" s="3306"/>
    </row>
    <row r="13" spans="1:133" s="210" customFormat="1" ht="14.25" customHeight="1">
      <c r="A13" s="720"/>
      <c r="C13" s="229"/>
      <c r="D13" s="3317" t="s">
        <v>172</v>
      </c>
      <c r="E13" s="3317"/>
      <c r="F13" s="3317"/>
      <c r="G13" s="3317"/>
      <c r="H13" s="3317"/>
      <c r="I13" s="3317"/>
      <c r="J13" s="3317"/>
      <c r="K13" s="3317"/>
      <c r="L13" s="3317"/>
      <c r="M13" s="3317"/>
      <c r="N13" s="3317"/>
      <c r="O13" s="3317"/>
      <c r="P13" s="3317"/>
      <c r="Q13" s="3317"/>
      <c r="R13" s="3317"/>
      <c r="S13" s="3317"/>
      <c r="T13" s="3317"/>
      <c r="U13" s="3317"/>
      <c r="V13" s="3317"/>
      <c r="W13" s="3317"/>
      <c r="X13" s="3317"/>
      <c r="Y13" s="3317"/>
      <c r="Z13" s="3317"/>
      <c r="AA13" s="3317"/>
      <c r="AB13" s="3317"/>
      <c r="AC13" s="3317"/>
      <c r="AD13" s="3317"/>
      <c r="AE13" s="3317"/>
      <c r="AF13" s="3317"/>
      <c r="AG13" s="3317"/>
      <c r="AH13" s="3317"/>
      <c r="AI13" s="3317"/>
      <c r="AJ13" s="3317"/>
      <c r="AK13" s="3317"/>
      <c r="AL13" s="3317"/>
      <c r="AM13" s="3317"/>
      <c r="AN13" s="3317"/>
      <c r="AO13" s="3317"/>
      <c r="AP13" s="3317"/>
      <c r="AQ13" s="3317"/>
      <c r="AR13" s="3317"/>
      <c r="AS13" s="3113">
        <v>54441</v>
      </c>
      <c r="AT13" s="2929"/>
      <c r="AU13" s="2929"/>
      <c r="AV13" s="2929"/>
      <c r="AW13" s="3283"/>
      <c r="AX13" s="3318">
        <v>0</v>
      </c>
      <c r="AY13" s="3305"/>
      <c r="AZ13" s="3305"/>
      <c r="BA13" s="3305"/>
      <c r="BB13" s="3305"/>
      <c r="BC13" s="3305"/>
      <c r="BD13" s="3305"/>
      <c r="BE13" s="3305"/>
      <c r="BF13" s="3305"/>
      <c r="BG13" s="3305"/>
      <c r="BH13" s="3305"/>
      <c r="BI13" s="3305"/>
      <c r="BJ13" s="3305"/>
      <c r="BK13" s="3305"/>
      <c r="BL13" s="3305"/>
      <c r="BM13" s="3305"/>
      <c r="BN13" s="3305"/>
      <c r="BO13" s="3305"/>
      <c r="BP13" s="3305"/>
      <c r="BQ13" s="3305"/>
      <c r="BR13" s="3305"/>
      <c r="BS13" s="3305"/>
      <c r="BT13" s="3305"/>
      <c r="BU13" s="3305"/>
      <c r="BV13" s="3305"/>
      <c r="BW13" s="3305"/>
      <c r="BX13" s="3305"/>
      <c r="BY13" s="3319"/>
      <c r="BZ13" s="3304">
        <v>0</v>
      </c>
      <c r="CA13" s="3305"/>
      <c r="CB13" s="3305"/>
      <c r="CC13" s="3305"/>
      <c r="CD13" s="3305"/>
      <c r="CE13" s="3305"/>
      <c r="CF13" s="3305"/>
      <c r="CG13" s="3305"/>
      <c r="CH13" s="3305"/>
      <c r="CI13" s="3305"/>
      <c r="CJ13" s="3305"/>
      <c r="CK13" s="3305"/>
      <c r="CL13" s="3305"/>
      <c r="CM13" s="3305"/>
      <c r="CN13" s="3305"/>
      <c r="CO13" s="3305"/>
      <c r="CP13" s="3305"/>
      <c r="CQ13" s="3305"/>
      <c r="CR13" s="3305"/>
      <c r="CS13" s="3305"/>
      <c r="CT13" s="3305"/>
      <c r="CU13" s="3305"/>
      <c r="CV13" s="3305"/>
      <c r="CW13" s="3305"/>
      <c r="CX13" s="3305"/>
      <c r="CY13" s="3305"/>
      <c r="CZ13" s="3305"/>
      <c r="DA13" s="3319"/>
      <c r="DB13" s="3304">
        <v>0</v>
      </c>
      <c r="DC13" s="3305"/>
      <c r="DD13" s="3305"/>
      <c r="DE13" s="3305"/>
      <c r="DF13" s="3305"/>
      <c r="DG13" s="3305"/>
      <c r="DH13" s="3305"/>
      <c r="DI13" s="3305"/>
      <c r="DJ13" s="3305"/>
      <c r="DK13" s="3305"/>
      <c r="DL13" s="3305"/>
      <c r="DM13" s="3305"/>
      <c r="DN13" s="3305"/>
      <c r="DO13" s="3305"/>
      <c r="DP13" s="3305"/>
      <c r="DQ13" s="3305"/>
      <c r="DR13" s="3305"/>
      <c r="DS13" s="3305"/>
      <c r="DT13" s="3305"/>
      <c r="DU13" s="3305"/>
      <c r="DV13" s="3305"/>
      <c r="DW13" s="3305"/>
      <c r="DX13" s="3305"/>
      <c r="DY13" s="3305"/>
      <c r="DZ13" s="3305"/>
      <c r="EA13" s="3305"/>
      <c r="EB13" s="3305"/>
      <c r="EC13" s="3306"/>
    </row>
    <row r="14" spans="1:133" s="210" customFormat="1" ht="12.75">
      <c r="A14" s="720"/>
      <c r="C14" s="177"/>
      <c r="D14" s="3317" t="s">
        <v>173</v>
      </c>
      <c r="E14" s="3317"/>
      <c r="F14" s="3317"/>
      <c r="G14" s="3317"/>
      <c r="H14" s="3317"/>
      <c r="I14" s="3317"/>
      <c r="J14" s="3317"/>
      <c r="K14" s="3317"/>
      <c r="L14" s="3317"/>
      <c r="M14" s="3317"/>
      <c r="N14" s="3317"/>
      <c r="O14" s="3317"/>
      <c r="P14" s="3317"/>
      <c r="Q14" s="3317"/>
      <c r="R14" s="3317"/>
      <c r="S14" s="3317"/>
      <c r="T14" s="3317"/>
      <c r="U14" s="3317"/>
      <c r="V14" s="3317"/>
      <c r="W14" s="3317"/>
      <c r="X14" s="3317"/>
      <c r="Y14" s="3317"/>
      <c r="Z14" s="3317"/>
      <c r="AA14" s="3317"/>
      <c r="AB14" s="3317"/>
      <c r="AC14" s="3317"/>
      <c r="AD14" s="3317"/>
      <c r="AE14" s="3317"/>
      <c r="AF14" s="3317"/>
      <c r="AG14" s="3317"/>
      <c r="AH14" s="3317"/>
      <c r="AI14" s="3317"/>
      <c r="AJ14" s="3317"/>
      <c r="AK14" s="3317"/>
      <c r="AL14" s="3317"/>
      <c r="AM14" s="3317"/>
      <c r="AN14" s="3317"/>
      <c r="AO14" s="3317"/>
      <c r="AP14" s="3317"/>
      <c r="AQ14" s="3317"/>
      <c r="AR14" s="3317"/>
      <c r="AS14" s="2837">
        <v>54442</v>
      </c>
      <c r="AT14" s="2838"/>
      <c r="AU14" s="2838"/>
      <c r="AV14" s="2838"/>
      <c r="AW14" s="2951"/>
      <c r="AX14" s="3318">
        <v>0</v>
      </c>
      <c r="AY14" s="3305"/>
      <c r="AZ14" s="3305"/>
      <c r="BA14" s="3305"/>
      <c r="BB14" s="3305"/>
      <c r="BC14" s="3305"/>
      <c r="BD14" s="3305"/>
      <c r="BE14" s="3305"/>
      <c r="BF14" s="3305"/>
      <c r="BG14" s="3305"/>
      <c r="BH14" s="3305"/>
      <c r="BI14" s="3305"/>
      <c r="BJ14" s="3305"/>
      <c r="BK14" s="3305"/>
      <c r="BL14" s="3305"/>
      <c r="BM14" s="3305"/>
      <c r="BN14" s="3305"/>
      <c r="BO14" s="3305"/>
      <c r="BP14" s="3305"/>
      <c r="BQ14" s="3305"/>
      <c r="BR14" s="3305"/>
      <c r="BS14" s="3305"/>
      <c r="BT14" s="3305"/>
      <c r="BU14" s="3305"/>
      <c r="BV14" s="3305"/>
      <c r="BW14" s="3305"/>
      <c r="BX14" s="3305"/>
      <c r="BY14" s="3319"/>
      <c r="BZ14" s="3304">
        <v>0</v>
      </c>
      <c r="CA14" s="3305"/>
      <c r="CB14" s="3305"/>
      <c r="CC14" s="3305"/>
      <c r="CD14" s="3305"/>
      <c r="CE14" s="3305"/>
      <c r="CF14" s="3305"/>
      <c r="CG14" s="3305"/>
      <c r="CH14" s="3305"/>
      <c r="CI14" s="3305"/>
      <c r="CJ14" s="3305"/>
      <c r="CK14" s="3305"/>
      <c r="CL14" s="3305"/>
      <c r="CM14" s="3305"/>
      <c r="CN14" s="3305"/>
      <c r="CO14" s="3305"/>
      <c r="CP14" s="3305"/>
      <c r="CQ14" s="3305"/>
      <c r="CR14" s="3305"/>
      <c r="CS14" s="3305"/>
      <c r="CT14" s="3305"/>
      <c r="CU14" s="3305"/>
      <c r="CV14" s="3305"/>
      <c r="CW14" s="3305"/>
      <c r="CX14" s="3305"/>
      <c r="CY14" s="3305"/>
      <c r="CZ14" s="3305"/>
      <c r="DA14" s="3319"/>
      <c r="DB14" s="3304">
        <v>0</v>
      </c>
      <c r="DC14" s="3305"/>
      <c r="DD14" s="3305"/>
      <c r="DE14" s="3305"/>
      <c r="DF14" s="3305"/>
      <c r="DG14" s="3305"/>
      <c r="DH14" s="3305"/>
      <c r="DI14" s="3305"/>
      <c r="DJ14" s="3305"/>
      <c r="DK14" s="3305"/>
      <c r="DL14" s="3305"/>
      <c r="DM14" s="3305"/>
      <c r="DN14" s="3305"/>
      <c r="DO14" s="3305"/>
      <c r="DP14" s="3305"/>
      <c r="DQ14" s="3305"/>
      <c r="DR14" s="3305"/>
      <c r="DS14" s="3305"/>
      <c r="DT14" s="3305"/>
      <c r="DU14" s="3305"/>
      <c r="DV14" s="3305"/>
      <c r="DW14" s="3305"/>
      <c r="DX14" s="3305"/>
      <c r="DY14" s="3305"/>
      <c r="DZ14" s="3305"/>
      <c r="EA14" s="3305"/>
      <c r="EB14" s="3305"/>
      <c r="EC14" s="3306"/>
    </row>
    <row r="15" spans="1:133" s="210" customFormat="1" ht="28.5" customHeight="1">
      <c r="A15" s="720"/>
      <c r="C15" s="175"/>
      <c r="D15" s="3252" t="s">
        <v>983</v>
      </c>
      <c r="E15" s="3252"/>
      <c r="F15" s="3252"/>
      <c r="G15" s="3252"/>
      <c r="H15" s="3252"/>
      <c r="I15" s="3252"/>
      <c r="J15" s="3252"/>
      <c r="K15" s="3252"/>
      <c r="L15" s="3252"/>
      <c r="M15" s="3252"/>
      <c r="N15" s="3252"/>
      <c r="O15" s="3252"/>
      <c r="P15" s="3252"/>
      <c r="Q15" s="3252"/>
      <c r="R15" s="3252"/>
      <c r="S15" s="3252"/>
      <c r="T15" s="3252"/>
      <c r="U15" s="3252"/>
      <c r="V15" s="3252"/>
      <c r="W15" s="3252"/>
      <c r="X15" s="3252"/>
      <c r="Y15" s="3252"/>
      <c r="Z15" s="3252"/>
      <c r="AA15" s="3252"/>
      <c r="AB15" s="3252"/>
      <c r="AC15" s="3252"/>
      <c r="AD15" s="3252"/>
      <c r="AE15" s="3252"/>
      <c r="AF15" s="3252"/>
      <c r="AG15" s="3252"/>
      <c r="AH15" s="3252"/>
      <c r="AI15" s="3252"/>
      <c r="AJ15" s="3252"/>
      <c r="AK15" s="3252"/>
      <c r="AL15" s="3252"/>
      <c r="AM15" s="3252"/>
      <c r="AN15" s="3252"/>
      <c r="AO15" s="3252"/>
      <c r="AP15" s="3252"/>
      <c r="AQ15" s="3252"/>
      <c r="AR15" s="3252"/>
      <c r="AS15" s="2930">
        <v>5445</v>
      </c>
      <c r="AT15" s="2931"/>
      <c r="AU15" s="2931"/>
      <c r="AV15" s="2931"/>
      <c r="AW15" s="2932"/>
      <c r="AX15" s="2731">
        <f>SUM(AX17:BY20)</f>
        <v>0</v>
      </c>
      <c r="AY15" s="2732"/>
      <c r="AZ15" s="2732"/>
      <c r="BA15" s="2732"/>
      <c r="BB15" s="2732"/>
      <c r="BC15" s="2732"/>
      <c r="BD15" s="2732"/>
      <c r="BE15" s="2732"/>
      <c r="BF15" s="2732"/>
      <c r="BG15" s="2732"/>
      <c r="BH15" s="2732"/>
      <c r="BI15" s="2732"/>
      <c r="BJ15" s="2732"/>
      <c r="BK15" s="2732"/>
      <c r="BL15" s="2732"/>
      <c r="BM15" s="2732"/>
      <c r="BN15" s="2732"/>
      <c r="BO15" s="2732"/>
      <c r="BP15" s="2732"/>
      <c r="BQ15" s="2732"/>
      <c r="BR15" s="2732"/>
      <c r="BS15" s="2732"/>
      <c r="BT15" s="2732"/>
      <c r="BU15" s="2732"/>
      <c r="BV15" s="2732"/>
      <c r="BW15" s="2732"/>
      <c r="BX15" s="2732"/>
      <c r="BY15" s="2733"/>
      <c r="BZ15" s="2734">
        <f>SUM(BZ17:DA20)</f>
        <v>0</v>
      </c>
      <c r="CA15" s="2732"/>
      <c r="CB15" s="2732"/>
      <c r="CC15" s="2732"/>
      <c r="CD15" s="2732"/>
      <c r="CE15" s="2732"/>
      <c r="CF15" s="2732"/>
      <c r="CG15" s="2732"/>
      <c r="CH15" s="2732"/>
      <c r="CI15" s="2732"/>
      <c r="CJ15" s="2732"/>
      <c r="CK15" s="2732"/>
      <c r="CL15" s="2732"/>
      <c r="CM15" s="2732"/>
      <c r="CN15" s="2732"/>
      <c r="CO15" s="2732"/>
      <c r="CP15" s="2732"/>
      <c r="CQ15" s="2732"/>
      <c r="CR15" s="2732"/>
      <c r="CS15" s="2732"/>
      <c r="CT15" s="2732"/>
      <c r="CU15" s="2732"/>
      <c r="CV15" s="2732"/>
      <c r="CW15" s="2732"/>
      <c r="CX15" s="2732"/>
      <c r="CY15" s="2732"/>
      <c r="CZ15" s="2732"/>
      <c r="DA15" s="2733"/>
      <c r="DB15" s="2734">
        <f>SUM(DB17:EC20)</f>
        <v>0</v>
      </c>
      <c r="DC15" s="2732"/>
      <c r="DD15" s="2732"/>
      <c r="DE15" s="2732"/>
      <c r="DF15" s="2732"/>
      <c r="DG15" s="2732"/>
      <c r="DH15" s="2732"/>
      <c r="DI15" s="2732"/>
      <c r="DJ15" s="2732"/>
      <c r="DK15" s="2732"/>
      <c r="DL15" s="2732"/>
      <c r="DM15" s="2732"/>
      <c r="DN15" s="2732"/>
      <c r="DO15" s="2732"/>
      <c r="DP15" s="2732"/>
      <c r="DQ15" s="2732"/>
      <c r="DR15" s="2732"/>
      <c r="DS15" s="2732"/>
      <c r="DT15" s="2732"/>
      <c r="DU15" s="2732"/>
      <c r="DV15" s="2732"/>
      <c r="DW15" s="2732"/>
      <c r="DX15" s="2732"/>
      <c r="DY15" s="2732"/>
      <c r="DZ15" s="2732"/>
      <c r="EA15" s="2732"/>
      <c r="EB15" s="2732"/>
      <c r="EC15" s="2735"/>
    </row>
    <row r="16" spans="1:133" s="210" customFormat="1" ht="14.25" customHeight="1">
      <c r="A16" s="720"/>
      <c r="C16" s="176"/>
      <c r="D16" s="3327" t="s">
        <v>17</v>
      </c>
      <c r="E16" s="3327"/>
      <c r="F16" s="3327"/>
      <c r="G16" s="3327"/>
      <c r="H16" s="3327"/>
      <c r="I16" s="3327"/>
      <c r="J16" s="3327"/>
      <c r="K16" s="3327"/>
      <c r="L16" s="3327"/>
      <c r="M16" s="3327"/>
      <c r="N16" s="3327"/>
      <c r="O16" s="3327"/>
      <c r="P16" s="3327"/>
      <c r="Q16" s="3327"/>
      <c r="R16" s="3327"/>
      <c r="S16" s="3327"/>
      <c r="T16" s="3327"/>
      <c r="U16" s="3327"/>
      <c r="V16" s="3327"/>
      <c r="W16" s="3327"/>
      <c r="X16" s="3327"/>
      <c r="Y16" s="3327"/>
      <c r="Z16" s="3327"/>
      <c r="AA16" s="3327"/>
      <c r="AB16" s="3327"/>
      <c r="AC16" s="3327"/>
      <c r="AD16" s="3327"/>
      <c r="AE16" s="3327"/>
      <c r="AF16" s="3327"/>
      <c r="AG16" s="3327"/>
      <c r="AH16" s="3327"/>
      <c r="AI16" s="3327"/>
      <c r="AJ16" s="3327"/>
      <c r="AK16" s="3327"/>
      <c r="AL16" s="3327"/>
      <c r="AM16" s="3327"/>
      <c r="AN16" s="3327"/>
      <c r="AO16" s="3327"/>
      <c r="AP16" s="3327"/>
      <c r="AQ16" s="3327"/>
      <c r="AR16" s="3327"/>
      <c r="AS16" s="2820"/>
      <c r="AT16" s="2821"/>
      <c r="AU16" s="2821"/>
      <c r="AV16" s="2821"/>
      <c r="AW16" s="3256"/>
      <c r="AX16" s="3328"/>
      <c r="AY16" s="3329"/>
      <c r="AZ16" s="3329"/>
      <c r="BA16" s="3329"/>
      <c r="BB16" s="3329"/>
      <c r="BC16" s="3329"/>
      <c r="BD16" s="3329"/>
      <c r="BE16" s="3329"/>
      <c r="BF16" s="3329"/>
      <c r="BG16" s="3329"/>
      <c r="BH16" s="3329"/>
      <c r="BI16" s="3329"/>
      <c r="BJ16" s="3329"/>
      <c r="BK16" s="3329"/>
      <c r="BL16" s="3329"/>
      <c r="BM16" s="3329"/>
      <c r="BN16" s="3329"/>
      <c r="BO16" s="3329"/>
      <c r="BP16" s="3329"/>
      <c r="BQ16" s="3329"/>
      <c r="BR16" s="3329"/>
      <c r="BS16" s="3329"/>
      <c r="BT16" s="3329"/>
      <c r="BU16" s="3329"/>
      <c r="BV16" s="3329"/>
      <c r="BW16" s="3329"/>
      <c r="BX16" s="3329"/>
      <c r="BY16" s="3330"/>
      <c r="BZ16" s="3331"/>
      <c r="CA16" s="3329"/>
      <c r="CB16" s="3329"/>
      <c r="CC16" s="3329"/>
      <c r="CD16" s="3329"/>
      <c r="CE16" s="3329"/>
      <c r="CF16" s="3329"/>
      <c r="CG16" s="3329"/>
      <c r="CH16" s="3329"/>
      <c r="CI16" s="3329"/>
      <c r="CJ16" s="3329"/>
      <c r="CK16" s="3329"/>
      <c r="CL16" s="3329"/>
      <c r="CM16" s="3329"/>
      <c r="CN16" s="3329"/>
      <c r="CO16" s="3329"/>
      <c r="CP16" s="3329"/>
      <c r="CQ16" s="3329"/>
      <c r="CR16" s="3329"/>
      <c r="CS16" s="3329"/>
      <c r="CT16" s="3329"/>
      <c r="CU16" s="3329"/>
      <c r="CV16" s="3329"/>
      <c r="CW16" s="3329"/>
      <c r="CX16" s="3329"/>
      <c r="CY16" s="3329"/>
      <c r="CZ16" s="3329"/>
      <c r="DA16" s="3330"/>
      <c r="DB16" s="3331"/>
      <c r="DC16" s="3329"/>
      <c r="DD16" s="3329"/>
      <c r="DE16" s="3329"/>
      <c r="DF16" s="3329"/>
      <c r="DG16" s="3329"/>
      <c r="DH16" s="3329"/>
      <c r="DI16" s="3329"/>
      <c r="DJ16" s="3329"/>
      <c r="DK16" s="3329"/>
      <c r="DL16" s="3329"/>
      <c r="DM16" s="3329"/>
      <c r="DN16" s="3329"/>
      <c r="DO16" s="3329"/>
      <c r="DP16" s="3329"/>
      <c r="DQ16" s="3329"/>
      <c r="DR16" s="3329"/>
      <c r="DS16" s="3329"/>
      <c r="DT16" s="3329"/>
      <c r="DU16" s="3329"/>
      <c r="DV16" s="3329"/>
      <c r="DW16" s="3329"/>
      <c r="DX16" s="3329"/>
      <c r="DY16" s="3329"/>
      <c r="DZ16" s="3329"/>
      <c r="EA16" s="3329"/>
      <c r="EB16" s="3329"/>
      <c r="EC16" s="3332"/>
    </row>
    <row r="17" spans="1:165" s="210" customFormat="1" ht="14.25" customHeight="1">
      <c r="A17" s="720"/>
      <c r="C17" s="229"/>
      <c r="D17" s="3317" t="s">
        <v>169</v>
      </c>
      <c r="E17" s="3317"/>
      <c r="F17" s="3317"/>
      <c r="G17" s="3317"/>
      <c r="H17" s="3317"/>
      <c r="I17" s="3317"/>
      <c r="J17" s="3317"/>
      <c r="K17" s="3317"/>
      <c r="L17" s="3317"/>
      <c r="M17" s="3317"/>
      <c r="N17" s="3317"/>
      <c r="O17" s="3317"/>
      <c r="P17" s="3317"/>
      <c r="Q17" s="3317"/>
      <c r="R17" s="3317"/>
      <c r="S17" s="3317"/>
      <c r="T17" s="3317"/>
      <c r="U17" s="3317"/>
      <c r="V17" s="3317"/>
      <c r="W17" s="3317"/>
      <c r="X17" s="3317"/>
      <c r="Y17" s="3317"/>
      <c r="Z17" s="3317"/>
      <c r="AA17" s="3317"/>
      <c r="AB17" s="3317"/>
      <c r="AC17" s="3317"/>
      <c r="AD17" s="3317"/>
      <c r="AE17" s="3317"/>
      <c r="AF17" s="3317"/>
      <c r="AG17" s="3317"/>
      <c r="AH17" s="3317"/>
      <c r="AI17" s="3317"/>
      <c r="AJ17" s="3317"/>
      <c r="AK17" s="3317"/>
      <c r="AL17" s="3317"/>
      <c r="AM17" s="3317"/>
      <c r="AN17" s="3317"/>
      <c r="AO17" s="3317"/>
      <c r="AP17" s="3317"/>
      <c r="AQ17" s="3317"/>
      <c r="AR17" s="3317"/>
      <c r="AS17" s="3113">
        <v>5446</v>
      </c>
      <c r="AT17" s="2929"/>
      <c r="AU17" s="2929"/>
      <c r="AV17" s="2929"/>
      <c r="AW17" s="3283"/>
      <c r="AX17" s="3318">
        <v>0</v>
      </c>
      <c r="AY17" s="3305"/>
      <c r="AZ17" s="3305"/>
      <c r="BA17" s="3305"/>
      <c r="BB17" s="3305"/>
      <c r="BC17" s="3305"/>
      <c r="BD17" s="3305"/>
      <c r="BE17" s="3305"/>
      <c r="BF17" s="3305"/>
      <c r="BG17" s="3305"/>
      <c r="BH17" s="3305"/>
      <c r="BI17" s="3305"/>
      <c r="BJ17" s="3305"/>
      <c r="BK17" s="3305"/>
      <c r="BL17" s="3305"/>
      <c r="BM17" s="3305"/>
      <c r="BN17" s="3305"/>
      <c r="BO17" s="3305"/>
      <c r="BP17" s="3305"/>
      <c r="BQ17" s="3305"/>
      <c r="BR17" s="3305"/>
      <c r="BS17" s="3305"/>
      <c r="BT17" s="3305"/>
      <c r="BU17" s="3305"/>
      <c r="BV17" s="3305"/>
      <c r="BW17" s="3305"/>
      <c r="BX17" s="3305"/>
      <c r="BY17" s="3319"/>
      <c r="BZ17" s="3304">
        <v>0</v>
      </c>
      <c r="CA17" s="3305"/>
      <c r="CB17" s="3305"/>
      <c r="CC17" s="3305"/>
      <c r="CD17" s="3305"/>
      <c r="CE17" s="3305"/>
      <c r="CF17" s="3305"/>
      <c r="CG17" s="3305"/>
      <c r="CH17" s="3305"/>
      <c r="CI17" s="3305"/>
      <c r="CJ17" s="3305"/>
      <c r="CK17" s="3305"/>
      <c r="CL17" s="3305"/>
      <c r="CM17" s="3305"/>
      <c r="CN17" s="3305"/>
      <c r="CO17" s="3305"/>
      <c r="CP17" s="3305"/>
      <c r="CQ17" s="3305"/>
      <c r="CR17" s="3305"/>
      <c r="CS17" s="3305"/>
      <c r="CT17" s="3305"/>
      <c r="CU17" s="3305"/>
      <c r="CV17" s="3305"/>
      <c r="CW17" s="3305"/>
      <c r="CX17" s="3305"/>
      <c r="CY17" s="3305"/>
      <c r="CZ17" s="3305"/>
      <c r="DA17" s="3319"/>
      <c r="DB17" s="3304">
        <v>0</v>
      </c>
      <c r="DC17" s="3305"/>
      <c r="DD17" s="3305"/>
      <c r="DE17" s="3305"/>
      <c r="DF17" s="3305"/>
      <c r="DG17" s="3305"/>
      <c r="DH17" s="3305"/>
      <c r="DI17" s="3305"/>
      <c r="DJ17" s="3305"/>
      <c r="DK17" s="3305"/>
      <c r="DL17" s="3305"/>
      <c r="DM17" s="3305"/>
      <c r="DN17" s="3305"/>
      <c r="DO17" s="3305"/>
      <c r="DP17" s="3305"/>
      <c r="DQ17" s="3305"/>
      <c r="DR17" s="3305"/>
      <c r="DS17" s="3305"/>
      <c r="DT17" s="3305"/>
      <c r="DU17" s="3305"/>
      <c r="DV17" s="3305"/>
      <c r="DW17" s="3305"/>
      <c r="DX17" s="3305"/>
      <c r="DY17" s="3305"/>
      <c r="DZ17" s="3305"/>
      <c r="EA17" s="3305"/>
      <c r="EB17" s="3305"/>
      <c r="EC17" s="3306"/>
    </row>
    <row r="18" spans="1:165" s="210" customFormat="1" ht="14.25" customHeight="1">
      <c r="A18" s="720"/>
      <c r="C18" s="229"/>
      <c r="D18" s="3320" t="s">
        <v>171</v>
      </c>
      <c r="E18" s="3320"/>
      <c r="F18" s="3320"/>
      <c r="G18" s="3320"/>
      <c r="H18" s="3320"/>
      <c r="I18" s="3320"/>
      <c r="J18" s="3320"/>
      <c r="K18" s="3320"/>
      <c r="L18" s="3320"/>
      <c r="M18" s="3320"/>
      <c r="N18" s="3320"/>
      <c r="O18" s="3320"/>
      <c r="P18" s="3320"/>
      <c r="Q18" s="3320"/>
      <c r="R18" s="3320"/>
      <c r="S18" s="3320"/>
      <c r="T18" s="3320"/>
      <c r="U18" s="3320"/>
      <c r="V18" s="3320"/>
      <c r="W18" s="3320"/>
      <c r="X18" s="3320"/>
      <c r="Y18" s="3320"/>
      <c r="Z18" s="3320"/>
      <c r="AA18" s="3320"/>
      <c r="AB18" s="3320"/>
      <c r="AC18" s="3320"/>
      <c r="AD18" s="3320"/>
      <c r="AE18" s="3320"/>
      <c r="AF18" s="3320"/>
      <c r="AG18" s="3320"/>
      <c r="AH18" s="3320"/>
      <c r="AI18" s="3320"/>
      <c r="AJ18" s="3320"/>
      <c r="AK18" s="3320"/>
      <c r="AL18" s="3320"/>
      <c r="AM18" s="3320"/>
      <c r="AN18" s="3320"/>
      <c r="AO18" s="3320"/>
      <c r="AP18" s="3320"/>
      <c r="AQ18" s="3320"/>
      <c r="AR18" s="3321"/>
      <c r="AS18" s="2930">
        <v>5447</v>
      </c>
      <c r="AT18" s="2931"/>
      <c r="AU18" s="2931"/>
      <c r="AV18" s="2931"/>
      <c r="AW18" s="2932"/>
      <c r="AX18" s="3322">
        <v>0</v>
      </c>
      <c r="AY18" s="3323"/>
      <c r="AZ18" s="3323"/>
      <c r="BA18" s="3323"/>
      <c r="BB18" s="3323"/>
      <c r="BC18" s="3323"/>
      <c r="BD18" s="3323"/>
      <c r="BE18" s="3323"/>
      <c r="BF18" s="3323"/>
      <c r="BG18" s="3323"/>
      <c r="BH18" s="3323"/>
      <c r="BI18" s="3323"/>
      <c r="BJ18" s="3323"/>
      <c r="BK18" s="3323"/>
      <c r="BL18" s="3323"/>
      <c r="BM18" s="3323"/>
      <c r="BN18" s="3323"/>
      <c r="BO18" s="3323"/>
      <c r="BP18" s="3323"/>
      <c r="BQ18" s="3323"/>
      <c r="BR18" s="3323"/>
      <c r="BS18" s="3323"/>
      <c r="BT18" s="3323"/>
      <c r="BU18" s="3323"/>
      <c r="BV18" s="3323"/>
      <c r="BW18" s="3323"/>
      <c r="BX18" s="3323"/>
      <c r="BY18" s="3324"/>
      <c r="BZ18" s="3325">
        <v>0</v>
      </c>
      <c r="CA18" s="3323"/>
      <c r="CB18" s="3323"/>
      <c r="CC18" s="3323"/>
      <c r="CD18" s="3323"/>
      <c r="CE18" s="3323"/>
      <c r="CF18" s="3323"/>
      <c r="CG18" s="3323"/>
      <c r="CH18" s="3323"/>
      <c r="CI18" s="3323"/>
      <c r="CJ18" s="3323"/>
      <c r="CK18" s="3323"/>
      <c r="CL18" s="3323"/>
      <c r="CM18" s="3323"/>
      <c r="CN18" s="3323"/>
      <c r="CO18" s="3323"/>
      <c r="CP18" s="3323"/>
      <c r="CQ18" s="3323"/>
      <c r="CR18" s="3323"/>
      <c r="CS18" s="3323"/>
      <c r="CT18" s="3323"/>
      <c r="CU18" s="3323"/>
      <c r="CV18" s="3323"/>
      <c r="CW18" s="3323"/>
      <c r="CX18" s="3323"/>
      <c r="CY18" s="3323"/>
      <c r="CZ18" s="3323"/>
      <c r="DA18" s="3324"/>
      <c r="DB18" s="3325">
        <v>0</v>
      </c>
      <c r="DC18" s="3323"/>
      <c r="DD18" s="3323"/>
      <c r="DE18" s="3323"/>
      <c r="DF18" s="3323"/>
      <c r="DG18" s="3323"/>
      <c r="DH18" s="3323"/>
      <c r="DI18" s="3323"/>
      <c r="DJ18" s="3323"/>
      <c r="DK18" s="3323"/>
      <c r="DL18" s="3323"/>
      <c r="DM18" s="3323"/>
      <c r="DN18" s="3323"/>
      <c r="DO18" s="3323"/>
      <c r="DP18" s="3323"/>
      <c r="DQ18" s="3323"/>
      <c r="DR18" s="3323"/>
      <c r="DS18" s="3323"/>
      <c r="DT18" s="3323"/>
      <c r="DU18" s="3323"/>
      <c r="DV18" s="3323"/>
      <c r="DW18" s="3323"/>
      <c r="DX18" s="3323"/>
      <c r="DY18" s="3323"/>
      <c r="DZ18" s="3323"/>
      <c r="EA18" s="3323"/>
      <c r="EB18" s="3323"/>
      <c r="EC18" s="3326"/>
    </row>
    <row r="19" spans="1:165" s="210" customFormat="1" ht="14.25" customHeight="1">
      <c r="A19" s="720"/>
      <c r="C19" s="229"/>
      <c r="D19" s="3317" t="s">
        <v>172</v>
      </c>
      <c r="E19" s="3317"/>
      <c r="F19" s="3317"/>
      <c r="G19" s="3317"/>
      <c r="H19" s="3317"/>
      <c r="I19" s="3317"/>
      <c r="J19" s="3317"/>
      <c r="K19" s="3317"/>
      <c r="L19" s="3317"/>
      <c r="M19" s="3317"/>
      <c r="N19" s="3317"/>
      <c r="O19" s="3317"/>
      <c r="P19" s="3317"/>
      <c r="Q19" s="3317"/>
      <c r="R19" s="3317"/>
      <c r="S19" s="3317"/>
      <c r="T19" s="3317"/>
      <c r="U19" s="3317"/>
      <c r="V19" s="3317"/>
      <c r="W19" s="3317"/>
      <c r="X19" s="3317"/>
      <c r="Y19" s="3317"/>
      <c r="Z19" s="3317"/>
      <c r="AA19" s="3317"/>
      <c r="AB19" s="3317"/>
      <c r="AC19" s="3317"/>
      <c r="AD19" s="3317"/>
      <c r="AE19" s="3317"/>
      <c r="AF19" s="3317"/>
      <c r="AG19" s="3317"/>
      <c r="AH19" s="3317"/>
      <c r="AI19" s="3317"/>
      <c r="AJ19" s="3317"/>
      <c r="AK19" s="3317"/>
      <c r="AL19" s="3317"/>
      <c r="AM19" s="3317"/>
      <c r="AN19" s="3317"/>
      <c r="AO19" s="3317"/>
      <c r="AP19" s="3317"/>
      <c r="AQ19" s="3317"/>
      <c r="AR19" s="3317"/>
      <c r="AS19" s="3113">
        <v>5448</v>
      </c>
      <c r="AT19" s="2929"/>
      <c r="AU19" s="2929"/>
      <c r="AV19" s="2929"/>
      <c r="AW19" s="3283"/>
      <c r="AX19" s="3318">
        <v>0</v>
      </c>
      <c r="AY19" s="3305"/>
      <c r="AZ19" s="3305"/>
      <c r="BA19" s="3305"/>
      <c r="BB19" s="3305"/>
      <c r="BC19" s="3305"/>
      <c r="BD19" s="3305"/>
      <c r="BE19" s="3305"/>
      <c r="BF19" s="3305"/>
      <c r="BG19" s="3305"/>
      <c r="BH19" s="3305"/>
      <c r="BI19" s="3305"/>
      <c r="BJ19" s="3305"/>
      <c r="BK19" s="3305"/>
      <c r="BL19" s="3305"/>
      <c r="BM19" s="3305"/>
      <c r="BN19" s="3305"/>
      <c r="BO19" s="3305"/>
      <c r="BP19" s="3305"/>
      <c r="BQ19" s="3305"/>
      <c r="BR19" s="3305"/>
      <c r="BS19" s="3305"/>
      <c r="BT19" s="3305"/>
      <c r="BU19" s="3305"/>
      <c r="BV19" s="3305"/>
      <c r="BW19" s="3305"/>
      <c r="BX19" s="3305"/>
      <c r="BY19" s="3319"/>
      <c r="BZ19" s="3304">
        <v>0</v>
      </c>
      <c r="CA19" s="3305"/>
      <c r="CB19" s="3305"/>
      <c r="CC19" s="3305"/>
      <c r="CD19" s="3305"/>
      <c r="CE19" s="3305"/>
      <c r="CF19" s="3305"/>
      <c r="CG19" s="3305"/>
      <c r="CH19" s="3305"/>
      <c r="CI19" s="3305"/>
      <c r="CJ19" s="3305"/>
      <c r="CK19" s="3305"/>
      <c r="CL19" s="3305"/>
      <c r="CM19" s="3305"/>
      <c r="CN19" s="3305"/>
      <c r="CO19" s="3305"/>
      <c r="CP19" s="3305"/>
      <c r="CQ19" s="3305"/>
      <c r="CR19" s="3305"/>
      <c r="CS19" s="3305"/>
      <c r="CT19" s="3305"/>
      <c r="CU19" s="3305"/>
      <c r="CV19" s="3305"/>
      <c r="CW19" s="3305"/>
      <c r="CX19" s="3305"/>
      <c r="CY19" s="3305"/>
      <c r="CZ19" s="3305"/>
      <c r="DA19" s="3319"/>
      <c r="DB19" s="3304">
        <v>0</v>
      </c>
      <c r="DC19" s="3305"/>
      <c r="DD19" s="3305"/>
      <c r="DE19" s="3305"/>
      <c r="DF19" s="3305"/>
      <c r="DG19" s="3305"/>
      <c r="DH19" s="3305"/>
      <c r="DI19" s="3305"/>
      <c r="DJ19" s="3305"/>
      <c r="DK19" s="3305"/>
      <c r="DL19" s="3305"/>
      <c r="DM19" s="3305"/>
      <c r="DN19" s="3305"/>
      <c r="DO19" s="3305"/>
      <c r="DP19" s="3305"/>
      <c r="DQ19" s="3305"/>
      <c r="DR19" s="3305"/>
      <c r="DS19" s="3305"/>
      <c r="DT19" s="3305"/>
      <c r="DU19" s="3305"/>
      <c r="DV19" s="3305"/>
      <c r="DW19" s="3305"/>
      <c r="DX19" s="3305"/>
      <c r="DY19" s="3305"/>
      <c r="DZ19" s="3305"/>
      <c r="EA19" s="3305"/>
      <c r="EB19" s="3305"/>
      <c r="EC19" s="3306"/>
    </row>
    <row r="20" spans="1:165" s="210" customFormat="1" ht="14.25" customHeight="1" thickBot="1">
      <c r="A20" s="720"/>
      <c r="C20" s="178"/>
      <c r="D20" s="3307" t="s">
        <v>173</v>
      </c>
      <c r="E20" s="3308"/>
      <c r="F20" s="3308"/>
      <c r="G20" s="3308"/>
      <c r="H20" s="3308"/>
      <c r="I20" s="3308"/>
      <c r="J20" s="3308"/>
      <c r="K20" s="3308"/>
      <c r="L20" s="3308"/>
      <c r="M20" s="3308"/>
      <c r="N20" s="3308"/>
      <c r="O20" s="3308"/>
      <c r="P20" s="3308"/>
      <c r="Q20" s="3308"/>
      <c r="R20" s="3308"/>
      <c r="S20" s="3308"/>
      <c r="T20" s="3308"/>
      <c r="U20" s="3308"/>
      <c r="V20" s="3308"/>
      <c r="W20" s="3308"/>
      <c r="X20" s="3308"/>
      <c r="Y20" s="3308"/>
      <c r="Z20" s="3308"/>
      <c r="AA20" s="3308"/>
      <c r="AB20" s="3308"/>
      <c r="AC20" s="3308"/>
      <c r="AD20" s="3308"/>
      <c r="AE20" s="3308"/>
      <c r="AF20" s="3308"/>
      <c r="AG20" s="3308"/>
      <c r="AH20" s="3308"/>
      <c r="AI20" s="3308"/>
      <c r="AJ20" s="3308"/>
      <c r="AK20" s="3308"/>
      <c r="AL20" s="3308"/>
      <c r="AM20" s="3308"/>
      <c r="AN20" s="3308"/>
      <c r="AO20" s="3308"/>
      <c r="AP20" s="3308"/>
      <c r="AQ20" s="3308"/>
      <c r="AR20" s="3308"/>
      <c r="AS20" s="3309">
        <v>5449</v>
      </c>
      <c r="AT20" s="3310"/>
      <c r="AU20" s="3310"/>
      <c r="AV20" s="3310"/>
      <c r="AW20" s="3311"/>
      <c r="AX20" s="3312">
        <v>0</v>
      </c>
      <c r="AY20" s="3313"/>
      <c r="AZ20" s="3313"/>
      <c r="BA20" s="3313"/>
      <c r="BB20" s="3313"/>
      <c r="BC20" s="3313"/>
      <c r="BD20" s="3313"/>
      <c r="BE20" s="3313"/>
      <c r="BF20" s="3313"/>
      <c r="BG20" s="3313"/>
      <c r="BH20" s="3313"/>
      <c r="BI20" s="3313"/>
      <c r="BJ20" s="3313"/>
      <c r="BK20" s="3313"/>
      <c r="BL20" s="3313"/>
      <c r="BM20" s="3313"/>
      <c r="BN20" s="3313"/>
      <c r="BO20" s="3313"/>
      <c r="BP20" s="3313"/>
      <c r="BQ20" s="3313"/>
      <c r="BR20" s="3313"/>
      <c r="BS20" s="3313"/>
      <c r="BT20" s="3313"/>
      <c r="BU20" s="3313"/>
      <c r="BV20" s="3313"/>
      <c r="BW20" s="3313"/>
      <c r="BX20" s="3313"/>
      <c r="BY20" s="3314"/>
      <c r="BZ20" s="3315">
        <v>0</v>
      </c>
      <c r="CA20" s="3313"/>
      <c r="CB20" s="3313"/>
      <c r="CC20" s="3313"/>
      <c r="CD20" s="3313"/>
      <c r="CE20" s="3313"/>
      <c r="CF20" s="3313"/>
      <c r="CG20" s="3313"/>
      <c r="CH20" s="3313"/>
      <c r="CI20" s="3313"/>
      <c r="CJ20" s="3313"/>
      <c r="CK20" s="3313"/>
      <c r="CL20" s="3313"/>
      <c r="CM20" s="3313"/>
      <c r="CN20" s="3313"/>
      <c r="CO20" s="3313"/>
      <c r="CP20" s="3313"/>
      <c r="CQ20" s="3313"/>
      <c r="CR20" s="3313"/>
      <c r="CS20" s="3313"/>
      <c r="CT20" s="3313"/>
      <c r="CU20" s="3313"/>
      <c r="CV20" s="3313"/>
      <c r="CW20" s="3313"/>
      <c r="CX20" s="3313"/>
      <c r="CY20" s="3313"/>
      <c r="CZ20" s="3313"/>
      <c r="DA20" s="3314"/>
      <c r="DB20" s="3315">
        <v>0</v>
      </c>
      <c r="DC20" s="3313"/>
      <c r="DD20" s="3313"/>
      <c r="DE20" s="3313"/>
      <c r="DF20" s="3313"/>
      <c r="DG20" s="3313"/>
      <c r="DH20" s="3313"/>
      <c r="DI20" s="3313"/>
      <c r="DJ20" s="3313"/>
      <c r="DK20" s="3313"/>
      <c r="DL20" s="3313"/>
      <c r="DM20" s="3313"/>
      <c r="DN20" s="3313"/>
      <c r="DO20" s="3313"/>
      <c r="DP20" s="3313"/>
      <c r="DQ20" s="3313"/>
      <c r="DR20" s="3313"/>
      <c r="DS20" s="3313"/>
      <c r="DT20" s="3313"/>
      <c r="DU20" s="3313"/>
      <c r="DV20" s="3313"/>
      <c r="DW20" s="3313"/>
      <c r="DX20" s="3313"/>
      <c r="DY20" s="3313"/>
      <c r="DZ20" s="3313"/>
      <c r="EA20" s="3313"/>
      <c r="EB20" s="3313"/>
      <c r="EC20" s="3316"/>
    </row>
    <row r="21" spans="1:165" ht="12" customHeight="1">
      <c r="A21" s="697" t="s">
        <v>1374</v>
      </c>
    </row>
    <row r="22" spans="1:165" s="500" customFormat="1" ht="15.75" customHeight="1">
      <c r="A22" s="699"/>
      <c r="G22" s="1392" t="s">
        <v>439</v>
      </c>
      <c r="H22" s="1392"/>
      <c r="I22" s="1392"/>
      <c r="J22" s="1392"/>
      <c r="K22" s="1392"/>
      <c r="L22" s="1392"/>
      <c r="M22" s="1392"/>
      <c r="N22" s="1392"/>
      <c r="O22" s="1392"/>
      <c r="P22" s="1392"/>
      <c r="Q22" s="1392"/>
      <c r="R22" s="1392"/>
      <c r="S22" s="1392"/>
      <c r="T22" s="1392"/>
      <c r="U22" s="1392"/>
      <c r="V22" s="1392"/>
      <c r="W22" s="1392"/>
      <c r="X22" s="1392"/>
      <c r="Y22" s="1392"/>
      <c r="Z22" s="1392"/>
      <c r="AA22" s="1392"/>
      <c r="AB22" s="1392"/>
      <c r="AC22" s="1392"/>
      <c r="AD22" s="1392"/>
      <c r="AE22" s="1392"/>
      <c r="AF22" s="1392"/>
      <c r="AG22" s="1392"/>
      <c r="AH22" s="1392"/>
      <c r="AI22" s="1392"/>
      <c r="AJ22" s="1392"/>
      <c r="AK22" s="1392"/>
      <c r="AL22" s="1392"/>
      <c r="AM22" s="1392"/>
      <c r="AN22" s="1392"/>
      <c r="AO22" s="1392"/>
      <c r="AP22" s="1392"/>
      <c r="AQ22" s="1392"/>
      <c r="AR22" s="1392"/>
      <c r="AS22" s="1392"/>
      <c r="AT22" s="1392"/>
      <c r="AU22" s="1392"/>
      <c r="AV22" s="1392"/>
      <c r="AW22" s="1392"/>
      <c r="AX22" s="1392"/>
      <c r="AY22" s="1392"/>
      <c r="AZ22" s="1392"/>
      <c r="BA22" s="1392"/>
      <c r="BB22" s="1392"/>
      <c r="BC22" s="1392"/>
      <c r="BD22" s="1392"/>
      <c r="BE22" s="1392"/>
      <c r="BF22" s="1392"/>
      <c r="BG22" s="1392"/>
      <c r="BH22" s="1392"/>
      <c r="BI22" s="1392"/>
      <c r="BJ22" s="1392"/>
      <c r="BK22" s="1392"/>
      <c r="BL22" s="1392"/>
      <c r="BM22" s="1392"/>
      <c r="BN22" s="1392"/>
      <c r="BO22" s="1392"/>
      <c r="BP22" s="1392"/>
      <c r="BQ22" s="1392"/>
      <c r="BR22" s="1392"/>
      <c r="BS22" s="1392"/>
      <c r="BT22" s="1392"/>
      <c r="BU22" s="1392"/>
      <c r="BV22" s="1392"/>
      <c r="BW22" s="1392"/>
      <c r="BX22" s="1392"/>
      <c r="BY22" s="1392"/>
      <c r="BZ22" s="1392"/>
      <c r="CA22" s="1392"/>
      <c r="CB22" s="1392"/>
      <c r="CC22" s="1392"/>
      <c r="CD22" s="1392"/>
      <c r="CE22" s="1392"/>
      <c r="CF22" s="1392"/>
      <c r="CG22" s="1392"/>
      <c r="CH22" s="1392"/>
      <c r="CI22" s="1392"/>
      <c r="CJ22" s="1392"/>
      <c r="CK22" s="1392"/>
      <c r="CL22" s="1392"/>
      <c r="CM22" s="1392"/>
      <c r="CN22" s="1392"/>
      <c r="CO22" s="1392"/>
      <c r="CP22" s="1392"/>
      <c r="CQ22" s="1392"/>
      <c r="CR22" s="1392"/>
      <c r="CS22" s="1392"/>
      <c r="CT22" s="1392"/>
      <c r="CU22" s="1392"/>
      <c r="CV22" s="1392"/>
      <c r="CW22" s="1392"/>
      <c r="CX22" s="1392"/>
      <c r="CY22" s="1392"/>
      <c r="CZ22" s="1392"/>
      <c r="DA22" s="1392"/>
      <c r="FI22" s="501"/>
    </row>
    <row r="23" spans="1:165" s="110" customFormat="1" ht="12.75" customHeight="1">
      <c r="A23" s="701"/>
      <c r="G23" s="1392" t="s">
        <v>432</v>
      </c>
      <c r="H23" s="1392"/>
      <c r="I23" s="1392"/>
      <c r="J23" s="1392"/>
      <c r="K23" s="1392"/>
      <c r="L23" s="1392"/>
      <c r="M23" s="1392"/>
      <c r="N23" s="1392"/>
      <c r="O23" s="1392"/>
      <c r="P23" s="1392"/>
      <c r="Q23" s="1392"/>
      <c r="R23" s="1392"/>
      <c r="S23" s="1392"/>
      <c r="T23" s="1392"/>
      <c r="U23" s="1392"/>
      <c r="V23" s="1392"/>
      <c r="W23" s="1392"/>
      <c r="X23" s="1392"/>
      <c r="Y23" s="1392"/>
      <c r="Z23" s="1392"/>
      <c r="AA23" s="1392"/>
      <c r="AB23" s="1392"/>
      <c r="AC23" s="1392"/>
      <c r="AD23" s="1392"/>
      <c r="AE23" s="1392"/>
      <c r="AF23" s="1392"/>
      <c r="AG23" s="1392"/>
      <c r="AH23" s="1392"/>
      <c r="AI23" s="1392"/>
      <c r="AJ23" s="1392"/>
      <c r="AK23" s="1392"/>
      <c r="AL23" s="1392"/>
      <c r="AM23" s="1392"/>
      <c r="AN23" s="1392"/>
      <c r="AO23" s="1392"/>
      <c r="AP23" s="1392"/>
      <c r="AQ23" s="1392"/>
      <c r="AR23" s="1392"/>
      <c r="AS23" s="1392"/>
      <c r="AT23" s="1392"/>
      <c r="AU23" s="1392"/>
      <c r="AV23" s="1392"/>
      <c r="AW23" s="1392"/>
      <c r="AX23" s="1392"/>
      <c r="AY23" s="1392"/>
      <c r="AZ23" s="1392"/>
      <c r="BA23" s="1392"/>
      <c r="BB23" s="1392"/>
      <c r="BC23" s="1392"/>
      <c r="BD23" s="1392"/>
      <c r="BE23" s="1392"/>
      <c r="BF23" s="1392"/>
      <c r="BG23" s="1392"/>
      <c r="BH23" s="1392"/>
      <c r="BI23" s="1392"/>
      <c r="BJ23" s="1392"/>
      <c r="BK23" s="1392"/>
      <c r="BL23" s="1392"/>
      <c r="BM23" s="1392"/>
      <c r="BN23" s="1392"/>
      <c r="BO23" s="1392"/>
      <c r="BP23" s="1392"/>
      <c r="BQ23" s="1392"/>
      <c r="BR23" s="1392"/>
      <c r="BS23" s="1392"/>
      <c r="BT23" s="1392"/>
      <c r="BU23" s="1392"/>
      <c r="BV23" s="1392"/>
      <c r="BW23" s="1392"/>
      <c r="BX23" s="1392"/>
      <c r="BY23" s="1392"/>
      <c r="BZ23" s="1392"/>
      <c r="CA23" s="1392"/>
      <c r="CB23" s="1392"/>
      <c r="CC23" s="1392"/>
      <c r="CD23" s="1392"/>
      <c r="CE23" s="1392"/>
      <c r="CF23" s="1392"/>
      <c r="CG23" s="1392"/>
      <c r="CH23" s="1392"/>
      <c r="CI23" s="1392"/>
      <c r="CJ23" s="1392"/>
      <c r="CK23" s="1392"/>
      <c r="CL23" s="1392"/>
      <c r="CM23" s="1392"/>
      <c r="CN23" s="1392"/>
      <c r="CO23" s="1392"/>
      <c r="CP23" s="1392"/>
      <c r="CQ23" s="1392"/>
      <c r="CR23" s="1392"/>
      <c r="CS23" s="1392"/>
      <c r="CT23" s="1392"/>
      <c r="CU23" s="1392"/>
      <c r="CV23" s="1392"/>
      <c r="CW23" s="1392"/>
      <c r="CX23" s="1392"/>
      <c r="CY23" s="1392"/>
      <c r="CZ23" s="1392"/>
      <c r="DA23" s="1392"/>
    </row>
    <row r="24" spans="1:165" s="110" customFormat="1" ht="12.75" customHeight="1">
      <c r="A24" s="701"/>
      <c r="G24" s="1392" t="s">
        <v>440</v>
      </c>
      <c r="H24" s="1392"/>
      <c r="I24" s="1392"/>
      <c r="J24" s="1392"/>
      <c r="K24" s="1392"/>
      <c r="L24" s="1392"/>
      <c r="M24" s="1392"/>
      <c r="N24" s="1392"/>
      <c r="O24" s="1392"/>
      <c r="P24" s="1392"/>
      <c r="Q24" s="1392"/>
      <c r="R24" s="1392"/>
      <c r="S24" s="1392"/>
      <c r="T24" s="1392"/>
      <c r="U24" s="1392"/>
      <c r="V24" s="1392"/>
      <c r="W24" s="1392"/>
      <c r="X24" s="1392"/>
      <c r="Y24" s="1392"/>
      <c r="Z24" s="1392"/>
      <c r="AA24" s="1392"/>
      <c r="AB24" s="1392"/>
      <c r="AC24" s="1392"/>
      <c r="AD24" s="1392"/>
      <c r="AE24" s="1392"/>
      <c r="AF24" s="1392"/>
      <c r="AG24" s="1392"/>
      <c r="AH24" s="1392"/>
      <c r="AI24" s="1392"/>
      <c r="AJ24" s="1392"/>
      <c r="AK24" s="1392"/>
      <c r="AL24" s="1392"/>
      <c r="AM24" s="1392"/>
      <c r="AN24" s="1392"/>
      <c r="AO24" s="1392"/>
      <c r="AP24" s="1392"/>
      <c r="AQ24" s="1392"/>
      <c r="AR24" s="1392"/>
      <c r="AS24" s="1392"/>
      <c r="AT24" s="1392"/>
      <c r="AU24" s="1392"/>
      <c r="AV24" s="1392"/>
      <c r="AW24" s="1392"/>
      <c r="AX24" s="1392"/>
      <c r="AY24" s="1392"/>
      <c r="AZ24" s="1392"/>
      <c r="BA24" s="1392"/>
      <c r="BB24" s="1392"/>
      <c r="BC24" s="1392"/>
      <c r="BD24" s="1392"/>
      <c r="BE24" s="1392"/>
      <c r="BF24" s="1392"/>
      <c r="BG24" s="1392"/>
      <c r="BH24" s="1392"/>
      <c r="BI24" s="1392"/>
      <c r="BJ24" s="1392"/>
      <c r="BK24" s="1392"/>
      <c r="BL24" s="1392"/>
      <c r="BM24" s="1392"/>
      <c r="BN24" s="1392"/>
      <c r="BO24" s="1392"/>
      <c r="BP24" s="1392"/>
      <c r="BQ24" s="1392"/>
      <c r="BR24" s="1392"/>
      <c r="BS24" s="1392"/>
      <c r="BT24" s="1392"/>
      <c r="BU24" s="1392"/>
      <c r="BV24" s="1392"/>
      <c r="BW24" s="1392"/>
      <c r="BX24" s="1392"/>
      <c r="BY24" s="1392"/>
      <c r="BZ24" s="1392"/>
      <c r="CA24" s="1392"/>
      <c r="CB24" s="1392"/>
      <c r="CC24" s="1392"/>
      <c r="CD24" s="1392"/>
      <c r="CE24" s="1392"/>
      <c r="CF24" s="1392"/>
      <c r="CG24" s="1392"/>
      <c r="CH24" s="1392"/>
      <c r="CI24" s="1392"/>
      <c r="CJ24" s="1392"/>
      <c r="CK24" s="1392"/>
      <c r="CL24" s="1392"/>
      <c r="CM24" s="1392"/>
      <c r="CN24" s="1392"/>
      <c r="CO24" s="1392"/>
      <c r="CP24" s="1392"/>
      <c r="CQ24" s="1392"/>
      <c r="CR24" s="1392"/>
      <c r="CS24" s="1392"/>
      <c r="CT24" s="1392"/>
      <c r="CU24" s="1392"/>
      <c r="CV24" s="1392"/>
      <c r="CW24" s="1392"/>
      <c r="CX24" s="1392"/>
      <c r="CY24" s="1392"/>
      <c r="CZ24" s="1392"/>
      <c r="DA24" s="1392"/>
    </row>
    <row r="25" spans="1:165" s="143" customFormat="1" ht="12.75" customHeight="1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>
      <c r="A27" s="585"/>
    </row>
    <row r="28" spans="1:165" s="52" customFormat="1" ht="12.75" customHeight="1">
      <c r="A28" s="585"/>
    </row>
    <row r="29" spans="1:165" s="583" customFormat="1" ht="12.75" customHeight="1">
      <c r="A29" s="554"/>
    </row>
  </sheetData>
  <sheetProtection password="CF7A" sheet="1" objects="1" scenarios="1" formatCells="0" formatColumns="0" autoFilter="0"/>
  <mergeCells count="88"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14:AR14"/>
    <mergeCell ref="AS14:AW14"/>
    <mergeCell ref="AX14:BY14"/>
    <mergeCell ref="BZ14:DA14"/>
    <mergeCell ref="DB14:EC14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>
      <c r="A1" s="720"/>
      <c r="FR1" s="211"/>
    </row>
    <row r="2" spans="1:176" s="210" customFormat="1" ht="6" customHeight="1">
      <c r="A2" s="720"/>
      <c r="FR2" s="211"/>
    </row>
    <row r="3" spans="1:176" s="179" customFormat="1" ht="15">
      <c r="A3" s="698"/>
      <c r="C3" s="2897" t="s">
        <v>177</v>
      </c>
      <c r="D3" s="2897"/>
      <c r="E3" s="2897"/>
      <c r="F3" s="2897"/>
      <c r="G3" s="2897"/>
      <c r="H3" s="2897"/>
      <c r="I3" s="2897"/>
      <c r="J3" s="2897"/>
      <c r="K3" s="2897"/>
      <c r="L3" s="2897"/>
      <c r="M3" s="2897"/>
      <c r="N3" s="2897"/>
      <c r="O3" s="2897"/>
      <c r="P3" s="2897"/>
      <c r="Q3" s="2897"/>
      <c r="R3" s="2897"/>
      <c r="S3" s="2897"/>
      <c r="T3" s="2897"/>
      <c r="U3" s="2897"/>
      <c r="V3" s="2897"/>
      <c r="W3" s="2897"/>
      <c r="X3" s="2897"/>
      <c r="Y3" s="2897"/>
      <c r="Z3" s="2897"/>
      <c r="AA3" s="2897"/>
      <c r="AB3" s="2897"/>
      <c r="AC3" s="2897"/>
      <c r="AD3" s="2897"/>
      <c r="AE3" s="2897"/>
      <c r="AF3" s="2897"/>
      <c r="AG3" s="2897"/>
      <c r="AH3" s="2897"/>
      <c r="AI3" s="2897"/>
      <c r="AJ3" s="2897"/>
      <c r="AK3" s="2897"/>
      <c r="AL3" s="2897"/>
      <c r="AM3" s="2897"/>
      <c r="AN3" s="2897"/>
      <c r="AO3" s="2897"/>
      <c r="AP3" s="2897"/>
      <c r="AQ3" s="2897"/>
      <c r="AR3" s="2897"/>
      <c r="AS3" s="2897"/>
      <c r="AT3" s="2897"/>
      <c r="AU3" s="2897"/>
      <c r="AV3" s="2897"/>
      <c r="AW3" s="2897"/>
      <c r="AX3" s="2897"/>
      <c r="AY3" s="2897"/>
      <c r="AZ3" s="2897"/>
      <c r="BA3" s="2897"/>
      <c r="BB3" s="2897"/>
      <c r="BC3" s="2897"/>
      <c r="BD3" s="2897"/>
      <c r="BE3" s="2897"/>
      <c r="BF3" s="2897"/>
      <c r="BG3" s="2897"/>
      <c r="BH3" s="2897"/>
      <c r="BI3" s="2897"/>
      <c r="BJ3" s="2897"/>
      <c r="BK3" s="2897"/>
      <c r="BL3" s="2897"/>
      <c r="BM3" s="2897"/>
      <c r="BN3" s="2897"/>
      <c r="BO3" s="2897"/>
      <c r="BP3" s="2897"/>
      <c r="BQ3" s="2897"/>
      <c r="BR3" s="2897"/>
      <c r="BS3" s="2897"/>
      <c r="BT3" s="2897"/>
      <c r="BU3" s="2897"/>
      <c r="BV3" s="2897"/>
      <c r="BW3" s="2897"/>
      <c r="BX3" s="2897"/>
      <c r="BY3" s="2897"/>
      <c r="BZ3" s="2897"/>
      <c r="CA3" s="2897"/>
      <c r="CB3" s="2897"/>
      <c r="CC3" s="2897"/>
      <c r="CD3" s="2897"/>
      <c r="CE3" s="2897"/>
      <c r="CF3" s="2897"/>
      <c r="CG3" s="2897"/>
      <c r="CH3" s="2897"/>
      <c r="CI3" s="2897"/>
      <c r="CJ3" s="2897"/>
      <c r="CK3" s="2897"/>
      <c r="CL3" s="2897"/>
      <c r="CM3" s="2897"/>
      <c r="CN3" s="2897"/>
      <c r="CO3" s="2897"/>
      <c r="CP3" s="2897"/>
      <c r="CQ3" s="2897"/>
      <c r="CR3" s="2897"/>
      <c r="CS3" s="2897"/>
      <c r="CT3" s="2897"/>
      <c r="CU3" s="2897"/>
      <c r="CV3" s="2897"/>
      <c r="CW3" s="2897"/>
      <c r="CX3" s="2897"/>
      <c r="CY3" s="2897"/>
      <c r="CZ3" s="2897"/>
      <c r="DA3" s="2897"/>
      <c r="DB3" s="2897"/>
      <c r="DC3" s="2897"/>
      <c r="DD3" s="2897"/>
      <c r="DE3" s="2897"/>
      <c r="DF3" s="2897"/>
      <c r="DG3" s="2897"/>
      <c r="DH3" s="2897"/>
      <c r="DI3" s="2897"/>
      <c r="DJ3" s="2897"/>
      <c r="DK3" s="2897"/>
      <c r="DL3" s="2897"/>
      <c r="DM3" s="2897"/>
      <c r="DN3" s="2897"/>
      <c r="DO3" s="2897"/>
      <c r="DP3" s="2897"/>
      <c r="DQ3" s="2897"/>
      <c r="DR3" s="2897"/>
      <c r="DS3" s="2897"/>
      <c r="DT3" s="2897"/>
      <c r="DU3" s="2897"/>
      <c r="DV3" s="2897"/>
      <c r="DW3" s="2897"/>
      <c r="DX3" s="2897"/>
      <c r="DY3" s="2897"/>
      <c r="DZ3" s="2897"/>
      <c r="EA3" s="2897"/>
      <c r="EB3" s="2897"/>
      <c r="EC3" s="2897"/>
      <c r="ED3" s="2897"/>
      <c r="EE3" s="2897"/>
      <c r="EF3" s="2897"/>
      <c r="EG3" s="2897"/>
      <c r="EH3" s="2897"/>
      <c r="EI3" s="2897"/>
      <c r="EJ3" s="2897"/>
      <c r="EK3" s="2897"/>
      <c r="EL3" s="2897"/>
      <c r="EM3" s="2897"/>
      <c r="EN3" s="2897"/>
      <c r="EO3" s="2897"/>
      <c r="EP3" s="2897"/>
      <c r="EQ3" s="2897"/>
      <c r="ER3" s="2897"/>
      <c r="ES3" s="2897"/>
      <c r="ET3" s="2897"/>
      <c r="EU3" s="2897"/>
      <c r="EV3" s="2897"/>
      <c r="EW3" s="2897"/>
      <c r="EX3" s="2897"/>
      <c r="EY3" s="2897"/>
      <c r="EZ3" s="2897"/>
      <c r="FA3" s="2897"/>
      <c r="FB3" s="2897"/>
      <c r="FC3" s="2897"/>
      <c r="FD3" s="2897"/>
      <c r="FE3" s="2897"/>
      <c r="FF3" s="2897"/>
      <c r="FG3" s="2897"/>
      <c r="FH3" s="2897"/>
      <c r="FI3" s="2897"/>
      <c r="FJ3" s="2897"/>
      <c r="FK3" s="2897"/>
      <c r="FL3" s="2897"/>
      <c r="FM3" s="2897"/>
      <c r="FN3" s="2897"/>
      <c r="FO3" s="2897"/>
      <c r="FP3" s="2897"/>
      <c r="FQ3" s="2897"/>
      <c r="FR3" s="2897"/>
    </row>
    <row r="4" spans="1:176" s="179" customFormat="1" ht="12" customHeight="1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>
      <c r="A5" s="698"/>
      <c r="C5" s="2897" t="s">
        <v>178</v>
      </c>
      <c r="D5" s="2897"/>
      <c r="E5" s="2897"/>
      <c r="F5" s="2897"/>
      <c r="G5" s="2897"/>
      <c r="H5" s="2897"/>
      <c r="I5" s="2897"/>
      <c r="J5" s="2897"/>
      <c r="K5" s="2897"/>
      <c r="L5" s="2897"/>
      <c r="M5" s="2897"/>
      <c r="N5" s="2897"/>
      <c r="O5" s="2897"/>
      <c r="P5" s="2897"/>
      <c r="Q5" s="2897"/>
      <c r="R5" s="2897"/>
      <c r="S5" s="2897"/>
      <c r="T5" s="2897"/>
      <c r="U5" s="2897"/>
      <c r="V5" s="2897"/>
      <c r="W5" s="2897"/>
      <c r="X5" s="2897"/>
      <c r="Y5" s="2897"/>
      <c r="Z5" s="2897"/>
      <c r="AA5" s="2897"/>
      <c r="AB5" s="2897"/>
      <c r="AC5" s="2897"/>
      <c r="AD5" s="2897"/>
      <c r="AE5" s="2897"/>
      <c r="AF5" s="2897"/>
      <c r="AG5" s="2897"/>
      <c r="AH5" s="2897"/>
      <c r="AI5" s="2897"/>
      <c r="AJ5" s="2897"/>
      <c r="AK5" s="2897"/>
      <c r="AL5" s="2897"/>
      <c r="AM5" s="2897"/>
      <c r="AN5" s="2897"/>
      <c r="AO5" s="2897"/>
      <c r="AP5" s="2897"/>
      <c r="AQ5" s="2897"/>
      <c r="AR5" s="2897"/>
      <c r="AS5" s="2897"/>
      <c r="AT5" s="2897"/>
      <c r="AU5" s="2897"/>
      <c r="AV5" s="2897"/>
      <c r="AW5" s="2897"/>
      <c r="AX5" s="2897"/>
      <c r="AY5" s="2897"/>
      <c r="AZ5" s="2897"/>
      <c r="BA5" s="2897"/>
      <c r="BB5" s="2897"/>
      <c r="BC5" s="2897"/>
      <c r="BD5" s="2897"/>
      <c r="BE5" s="2897"/>
      <c r="BF5" s="2897"/>
      <c r="BG5" s="2897"/>
      <c r="BH5" s="2897"/>
      <c r="BI5" s="2897"/>
      <c r="BJ5" s="2897"/>
      <c r="BK5" s="2897"/>
      <c r="BL5" s="2897"/>
      <c r="BM5" s="2897"/>
      <c r="BN5" s="2897"/>
      <c r="BO5" s="2897"/>
      <c r="BP5" s="2897"/>
      <c r="BQ5" s="2897"/>
      <c r="BR5" s="2897"/>
      <c r="BS5" s="2897"/>
      <c r="BT5" s="2897"/>
      <c r="BU5" s="2897"/>
      <c r="BV5" s="2897"/>
      <c r="BW5" s="2897"/>
      <c r="BX5" s="2897"/>
      <c r="BY5" s="2897"/>
      <c r="BZ5" s="2897"/>
      <c r="CA5" s="2897"/>
      <c r="CB5" s="2897"/>
      <c r="CC5" s="2897"/>
      <c r="CD5" s="2897"/>
      <c r="CE5" s="2897"/>
      <c r="CF5" s="2897"/>
      <c r="CG5" s="2897"/>
      <c r="CH5" s="2897"/>
      <c r="CI5" s="2897"/>
      <c r="CJ5" s="2897"/>
      <c r="CK5" s="2897"/>
      <c r="CL5" s="2897"/>
      <c r="CM5" s="2897"/>
      <c r="CN5" s="2897"/>
      <c r="CO5" s="2897"/>
      <c r="CP5" s="2897"/>
      <c r="CQ5" s="2897"/>
      <c r="CR5" s="2897"/>
      <c r="CS5" s="2897"/>
      <c r="CT5" s="2897"/>
      <c r="CU5" s="2897"/>
      <c r="CV5" s="2897"/>
      <c r="CW5" s="2897"/>
      <c r="CX5" s="2897"/>
      <c r="CY5" s="2897"/>
      <c r="CZ5" s="2897"/>
      <c r="DA5" s="2897"/>
      <c r="DB5" s="2897"/>
      <c r="DC5" s="2897"/>
      <c r="DD5" s="2897"/>
      <c r="DE5" s="2897"/>
      <c r="DF5" s="2897"/>
      <c r="DG5" s="2897"/>
      <c r="DH5" s="2897"/>
      <c r="DI5" s="2897"/>
      <c r="DJ5" s="2897"/>
      <c r="DK5" s="2897"/>
      <c r="DL5" s="2897"/>
      <c r="DM5" s="2897"/>
      <c r="DN5" s="2897"/>
      <c r="DO5" s="2897"/>
      <c r="DP5" s="2897"/>
      <c r="DQ5" s="2897"/>
      <c r="DR5" s="2897"/>
      <c r="DS5" s="2897"/>
      <c r="DT5" s="2897"/>
      <c r="DU5" s="2897"/>
      <c r="DV5" s="2897"/>
      <c r="DW5" s="2897"/>
      <c r="DX5" s="2897"/>
      <c r="DY5" s="2897"/>
      <c r="DZ5" s="2897"/>
      <c r="EA5" s="2897"/>
      <c r="EB5" s="2897"/>
      <c r="EC5" s="2897"/>
      <c r="ED5" s="2897"/>
      <c r="EE5" s="2897"/>
      <c r="EF5" s="2897"/>
      <c r="EG5" s="2897"/>
      <c r="EH5" s="2897"/>
      <c r="EI5" s="2897"/>
      <c r="EJ5" s="2897"/>
      <c r="EK5" s="2897"/>
      <c r="EL5" s="2897"/>
      <c r="EM5" s="2897"/>
      <c r="EN5" s="2897"/>
      <c r="EO5" s="2897"/>
      <c r="EP5" s="2897"/>
      <c r="EQ5" s="2897"/>
      <c r="ER5" s="2897"/>
      <c r="ES5" s="2897"/>
      <c r="ET5" s="2897"/>
      <c r="EU5" s="2897"/>
      <c r="EV5" s="2897"/>
      <c r="EW5" s="2897"/>
      <c r="EX5" s="2897"/>
      <c r="EY5" s="2897"/>
      <c r="EZ5" s="2897"/>
      <c r="FA5" s="2897"/>
      <c r="FB5" s="2897"/>
      <c r="FC5" s="2897"/>
      <c r="FD5" s="2897"/>
      <c r="FE5" s="2897"/>
      <c r="FF5" s="2897"/>
      <c r="FG5" s="2897"/>
      <c r="FH5" s="2897"/>
      <c r="FI5" s="2897"/>
      <c r="FJ5" s="2897"/>
      <c r="FK5" s="2897"/>
      <c r="FL5" s="2897"/>
      <c r="FM5" s="2897"/>
      <c r="FN5" s="2897"/>
      <c r="FO5" s="2897"/>
      <c r="FP5" s="2897"/>
      <c r="FQ5" s="2897"/>
      <c r="FR5" s="2897"/>
    </row>
    <row r="6" spans="1:176" s="210" customFormat="1" ht="4.5" customHeight="1" thickBot="1">
      <c r="A6" s="720"/>
      <c r="FR6" s="211"/>
    </row>
    <row r="7" spans="1:176" s="212" customFormat="1" ht="14.25" customHeight="1">
      <c r="A7" s="738"/>
      <c r="C7" s="2898" t="s">
        <v>26</v>
      </c>
      <c r="D7" s="2899"/>
      <c r="E7" s="2899"/>
      <c r="F7" s="2899"/>
      <c r="G7" s="2899"/>
      <c r="H7" s="2899"/>
      <c r="I7" s="2899"/>
      <c r="J7" s="2899"/>
      <c r="K7" s="2899"/>
      <c r="L7" s="2899"/>
      <c r="M7" s="2899"/>
      <c r="N7" s="2899"/>
      <c r="O7" s="2899"/>
      <c r="P7" s="2899"/>
      <c r="Q7" s="2899"/>
      <c r="R7" s="2899"/>
      <c r="S7" s="2899"/>
      <c r="T7" s="2899"/>
      <c r="U7" s="2899"/>
      <c r="V7" s="2899"/>
      <c r="W7" s="2899"/>
      <c r="X7" s="2899"/>
      <c r="Y7" s="2904" t="s">
        <v>10</v>
      </c>
      <c r="Z7" s="2899"/>
      <c r="AA7" s="2899"/>
      <c r="AB7" s="2899"/>
      <c r="AC7" s="2905"/>
      <c r="AD7" s="2898" t="s">
        <v>27</v>
      </c>
      <c r="AE7" s="2899"/>
      <c r="AF7" s="2899"/>
      <c r="AG7" s="2899"/>
      <c r="AH7" s="2899"/>
      <c r="AI7" s="2899"/>
      <c r="AJ7" s="2899"/>
      <c r="AK7" s="2899"/>
      <c r="AL7" s="2899"/>
      <c r="AM7" s="2899"/>
      <c r="AN7" s="2899"/>
      <c r="AO7" s="2899"/>
      <c r="AP7" s="2905"/>
      <c r="AQ7" s="2898" t="s">
        <v>28</v>
      </c>
      <c r="AR7" s="2899"/>
      <c r="AS7" s="2899"/>
      <c r="AT7" s="2899"/>
      <c r="AU7" s="2899"/>
      <c r="AV7" s="2899"/>
      <c r="AW7" s="2899"/>
      <c r="AX7" s="2899"/>
      <c r="AY7" s="2899"/>
      <c r="AZ7" s="2899"/>
      <c r="BA7" s="2899"/>
      <c r="BB7" s="2899"/>
      <c r="BC7" s="2899"/>
      <c r="BD7" s="2899"/>
      <c r="BE7" s="2899"/>
      <c r="BF7" s="2899"/>
      <c r="BG7" s="2899"/>
      <c r="BH7" s="2899"/>
      <c r="BI7" s="2899"/>
      <c r="BJ7" s="2899"/>
      <c r="BK7" s="2899"/>
      <c r="BL7" s="2899"/>
      <c r="BM7" s="2899"/>
      <c r="BN7" s="2899"/>
      <c r="BO7" s="2910"/>
      <c r="BP7" s="2911" t="s">
        <v>3</v>
      </c>
      <c r="BQ7" s="2912"/>
      <c r="BR7" s="2912"/>
      <c r="BS7" s="2912"/>
      <c r="BT7" s="2912"/>
      <c r="BU7" s="2912"/>
      <c r="BV7" s="2912"/>
      <c r="BW7" s="2912"/>
      <c r="BX7" s="2912"/>
      <c r="BY7" s="2912"/>
      <c r="BZ7" s="2912"/>
      <c r="CA7" s="2912"/>
      <c r="CB7" s="2912"/>
      <c r="CC7" s="2912"/>
      <c r="CD7" s="2912"/>
      <c r="CE7" s="2912"/>
      <c r="CF7" s="2912"/>
      <c r="CG7" s="2912"/>
      <c r="CH7" s="2912"/>
      <c r="CI7" s="2912"/>
      <c r="CJ7" s="2912"/>
      <c r="CK7" s="2912"/>
      <c r="CL7" s="2912"/>
      <c r="CM7" s="2912"/>
      <c r="CN7" s="2912"/>
      <c r="CO7" s="2912"/>
      <c r="CP7" s="2912"/>
      <c r="CQ7" s="2912"/>
      <c r="CR7" s="2912"/>
      <c r="CS7" s="2912"/>
      <c r="CT7" s="2912"/>
      <c r="CU7" s="2912"/>
      <c r="CV7" s="2912"/>
      <c r="CW7" s="2912"/>
      <c r="CX7" s="2912"/>
      <c r="CY7" s="2912"/>
      <c r="CZ7" s="2912"/>
      <c r="DA7" s="2912"/>
      <c r="DB7" s="2912"/>
      <c r="DC7" s="2912"/>
      <c r="DD7" s="2912"/>
      <c r="DE7" s="2912"/>
      <c r="DF7" s="2912"/>
      <c r="DG7" s="2912"/>
      <c r="DH7" s="2912"/>
      <c r="DI7" s="2912"/>
      <c r="DJ7" s="2912"/>
      <c r="DK7" s="2912"/>
      <c r="DL7" s="2912"/>
      <c r="DM7" s="2912"/>
      <c r="DN7" s="2912"/>
      <c r="DO7" s="2912"/>
      <c r="DP7" s="2912"/>
      <c r="DQ7" s="2912"/>
      <c r="DR7" s="2912"/>
      <c r="DS7" s="2912"/>
      <c r="DT7" s="2912"/>
      <c r="DU7" s="2912"/>
      <c r="DV7" s="2912"/>
      <c r="DW7" s="2912"/>
      <c r="DX7" s="2912"/>
      <c r="DY7" s="2912"/>
      <c r="DZ7" s="2912"/>
      <c r="EA7" s="2912"/>
      <c r="EB7" s="2912"/>
      <c r="EC7" s="2912"/>
      <c r="ED7" s="2912"/>
      <c r="EE7" s="2912"/>
      <c r="EF7" s="2912"/>
      <c r="EG7" s="2912"/>
      <c r="EH7" s="2912"/>
      <c r="EI7" s="2912"/>
      <c r="EJ7" s="2912"/>
      <c r="EK7" s="2912"/>
      <c r="EL7" s="2912"/>
      <c r="EM7" s="2912"/>
      <c r="EN7" s="2912"/>
      <c r="EO7" s="2912"/>
      <c r="EP7" s="2912"/>
      <c r="EQ7" s="2912"/>
      <c r="ER7" s="2912"/>
      <c r="ES7" s="3436"/>
      <c r="ET7" s="2904" t="s">
        <v>29</v>
      </c>
      <c r="EU7" s="2899"/>
      <c r="EV7" s="2899"/>
      <c r="EW7" s="2899"/>
      <c r="EX7" s="2899"/>
      <c r="EY7" s="2899"/>
      <c r="EZ7" s="2899"/>
      <c r="FA7" s="2899"/>
      <c r="FB7" s="2899"/>
      <c r="FC7" s="2899"/>
      <c r="FD7" s="2899"/>
      <c r="FE7" s="2899"/>
      <c r="FF7" s="2899"/>
      <c r="FG7" s="2899"/>
      <c r="FH7" s="2899"/>
      <c r="FI7" s="2899"/>
      <c r="FJ7" s="2899"/>
      <c r="FK7" s="2899"/>
      <c r="FL7" s="2899"/>
      <c r="FM7" s="2899"/>
      <c r="FN7" s="2899"/>
      <c r="FO7" s="2899"/>
      <c r="FP7" s="2899"/>
      <c r="FQ7" s="2899"/>
      <c r="FR7" s="2905"/>
      <c r="FT7" s="508" t="s">
        <v>1344</v>
      </c>
    </row>
    <row r="8" spans="1:176" s="212" customFormat="1" ht="14.25" customHeight="1">
      <c r="A8" s="738"/>
      <c r="C8" s="2900"/>
      <c r="D8" s="2901"/>
      <c r="E8" s="2901"/>
      <c r="F8" s="2901"/>
      <c r="G8" s="2901"/>
      <c r="H8" s="2901"/>
      <c r="I8" s="2901"/>
      <c r="J8" s="2901"/>
      <c r="K8" s="2901"/>
      <c r="L8" s="2901"/>
      <c r="M8" s="2901"/>
      <c r="N8" s="2901"/>
      <c r="O8" s="2901"/>
      <c r="P8" s="2901"/>
      <c r="Q8" s="2901"/>
      <c r="R8" s="2901"/>
      <c r="S8" s="2901"/>
      <c r="T8" s="2901"/>
      <c r="U8" s="2901"/>
      <c r="V8" s="2901"/>
      <c r="W8" s="2901"/>
      <c r="X8" s="2901"/>
      <c r="Y8" s="2906"/>
      <c r="Z8" s="2901"/>
      <c r="AA8" s="2901"/>
      <c r="AB8" s="2901"/>
      <c r="AC8" s="2907"/>
      <c r="AD8" s="2900"/>
      <c r="AE8" s="2901"/>
      <c r="AF8" s="2901"/>
      <c r="AG8" s="2901"/>
      <c r="AH8" s="2901"/>
      <c r="AI8" s="2901"/>
      <c r="AJ8" s="2901"/>
      <c r="AK8" s="2901"/>
      <c r="AL8" s="2901"/>
      <c r="AM8" s="2901"/>
      <c r="AN8" s="2901"/>
      <c r="AO8" s="2901"/>
      <c r="AP8" s="2907"/>
      <c r="AQ8" s="2913" t="s">
        <v>179</v>
      </c>
      <c r="AR8" s="2914"/>
      <c r="AS8" s="2914"/>
      <c r="AT8" s="2914"/>
      <c r="AU8" s="2914"/>
      <c r="AV8" s="2914"/>
      <c r="AW8" s="2914"/>
      <c r="AX8" s="2914"/>
      <c r="AY8" s="2914"/>
      <c r="AZ8" s="2914"/>
      <c r="BA8" s="2914"/>
      <c r="BB8" s="2915"/>
      <c r="BC8" s="2919" t="s">
        <v>180</v>
      </c>
      <c r="BD8" s="2914"/>
      <c r="BE8" s="2914"/>
      <c r="BF8" s="2914"/>
      <c r="BG8" s="2914"/>
      <c r="BH8" s="2914"/>
      <c r="BI8" s="2914"/>
      <c r="BJ8" s="2914"/>
      <c r="BK8" s="2914"/>
      <c r="BL8" s="2914"/>
      <c r="BM8" s="2914"/>
      <c r="BN8" s="2914"/>
      <c r="BO8" s="2915"/>
      <c r="BP8" s="3344" t="s">
        <v>181</v>
      </c>
      <c r="BQ8" s="3345"/>
      <c r="BR8" s="3345"/>
      <c r="BS8" s="3345"/>
      <c r="BT8" s="3345"/>
      <c r="BU8" s="3345"/>
      <c r="BV8" s="3345"/>
      <c r="BW8" s="3345"/>
      <c r="BX8" s="3345"/>
      <c r="BY8" s="3345"/>
      <c r="BZ8" s="3345"/>
      <c r="CA8" s="3345"/>
      <c r="CB8" s="3345"/>
      <c r="CC8" s="3345"/>
      <c r="CD8" s="3345"/>
      <c r="CE8" s="3345"/>
      <c r="CF8" s="3345"/>
      <c r="CG8" s="3345"/>
      <c r="CH8" s="3345"/>
      <c r="CI8" s="3345"/>
      <c r="CJ8" s="3345"/>
      <c r="CK8" s="3345"/>
      <c r="CL8" s="3345"/>
      <c r="CM8" s="3345"/>
      <c r="CN8" s="3345"/>
      <c r="CO8" s="3345"/>
      <c r="CP8" s="3345"/>
      <c r="CQ8" s="3345"/>
      <c r="CR8" s="3346"/>
      <c r="CS8" s="2935" t="s">
        <v>182</v>
      </c>
      <c r="CT8" s="2936"/>
      <c r="CU8" s="2936"/>
      <c r="CV8" s="2936"/>
      <c r="CW8" s="2936"/>
      <c r="CX8" s="2936"/>
      <c r="CY8" s="2936"/>
      <c r="CZ8" s="2936"/>
      <c r="DA8" s="2936"/>
      <c r="DB8" s="2936"/>
      <c r="DC8" s="2936"/>
      <c r="DD8" s="2936"/>
      <c r="DE8" s="2936"/>
      <c r="DF8" s="2936"/>
      <c r="DG8" s="2936"/>
      <c r="DH8" s="2936"/>
      <c r="DI8" s="2936"/>
      <c r="DJ8" s="2936"/>
      <c r="DK8" s="2936"/>
      <c r="DL8" s="2936"/>
      <c r="DM8" s="2936"/>
      <c r="DN8" s="2936"/>
      <c r="DO8" s="2936"/>
      <c r="DP8" s="2936"/>
      <c r="DQ8" s="2936"/>
      <c r="DR8" s="2936"/>
      <c r="DS8" s="2936"/>
      <c r="DT8" s="2936"/>
      <c r="DU8" s="2936"/>
      <c r="DV8" s="2936"/>
      <c r="DW8" s="2936"/>
      <c r="DX8" s="2936"/>
      <c r="DY8" s="2936"/>
      <c r="DZ8" s="2936"/>
      <c r="EA8" s="2936"/>
      <c r="EB8" s="2936"/>
      <c r="EC8" s="2936"/>
      <c r="ED8" s="2936"/>
      <c r="EE8" s="2936"/>
      <c r="EF8" s="2937"/>
      <c r="EG8" s="2919" t="s">
        <v>183</v>
      </c>
      <c r="EH8" s="2914"/>
      <c r="EI8" s="2914"/>
      <c r="EJ8" s="2914"/>
      <c r="EK8" s="2914"/>
      <c r="EL8" s="2914"/>
      <c r="EM8" s="2914"/>
      <c r="EN8" s="2914"/>
      <c r="EO8" s="2914"/>
      <c r="EP8" s="2914"/>
      <c r="EQ8" s="2914"/>
      <c r="ER8" s="2914"/>
      <c r="ES8" s="2915"/>
      <c r="ET8" s="2919" t="s">
        <v>179</v>
      </c>
      <c r="EU8" s="2914"/>
      <c r="EV8" s="2914"/>
      <c r="EW8" s="2914"/>
      <c r="EX8" s="2914"/>
      <c r="EY8" s="2914"/>
      <c r="EZ8" s="2914"/>
      <c r="FA8" s="2914"/>
      <c r="FB8" s="2914"/>
      <c r="FC8" s="2914"/>
      <c r="FD8" s="2914"/>
      <c r="FE8" s="2915"/>
      <c r="FF8" s="2919" t="s">
        <v>180</v>
      </c>
      <c r="FG8" s="2914"/>
      <c r="FH8" s="2914"/>
      <c r="FI8" s="2914"/>
      <c r="FJ8" s="2914"/>
      <c r="FK8" s="2914"/>
      <c r="FL8" s="2914"/>
      <c r="FM8" s="2914"/>
      <c r="FN8" s="2914"/>
      <c r="FO8" s="2914"/>
      <c r="FP8" s="2914"/>
      <c r="FQ8" s="2914"/>
      <c r="FR8" s="2987"/>
      <c r="FT8" s="151" t="s">
        <v>29</v>
      </c>
    </row>
    <row r="9" spans="1:176" s="212" customFormat="1" ht="67.5" customHeight="1">
      <c r="A9" s="738"/>
      <c r="C9" s="2902"/>
      <c r="D9" s="2903"/>
      <c r="E9" s="2903"/>
      <c r="F9" s="2903"/>
      <c r="G9" s="2903"/>
      <c r="H9" s="2903"/>
      <c r="I9" s="2903"/>
      <c r="J9" s="2903"/>
      <c r="K9" s="2903"/>
      <c r="L9" s="2903"/>
      <c r="M9" s="2903"/>
      <c r="N9" s="2903"/>
      <c r="O9" s="2903"/>
      <c r="P9" s="2903"/>
      <c r="Q9" s="2903"/>
      <c r="R9" s="2903"/>
      <c r="S9" s="2903"/>
      <c r="T9" s="2903"/>
      <c r="U9" s="2903"/>
      <c r="V9" s="2903"/>
      <c r="W9" s="2903"/>
      <c r="X9" s="2903"/>
      <c r="Y9" s="2908"/>
      <c r="Z9" s="2903"/>
      <c r="AA9" s="2903"/>
      <c r="AB9" s="2903"/>
      <c r="AC9" s="2909"/>
      <c r="AD9" s="2902"/>
      <c r="AE9" s="2903"/>
      <c r="AF9" s="2903"/>
      <c r="AG9" s="2903"/>
      <c r="AH9" s="2903"/>
      <c r="AI9" s="2903"/>
      <c r="AJ9" s="2903"/>
      <c r="AK9" s="2903"/>
      <c r="AL9" s="2903"/>
      <c r="AM9" s="2903"/>
      <c r="AN9" s="2903"/>
      <c r="AO9" s="2903"/>
      <c r="AP9" s="2909"/>
      <c r="AQ9" s="2916"/>
      <c r="AR9" s="2917"/>
      <c r="AS9" s="2917"/>
      <c r="AT9" s="2917"/>
      <c r="AU9" s="2917"/>
      <c r="AV9" s="2917"/>
      <c r="AW9" s="2917"/>
      <c r="AX9" s="2917"/>
      <c r="AY9" s="2917"/>
      <c r="AZ9" s="2917"/>
      <c r="BA9" s="2917"/>
      <c r="BB9" s="2918"/>
      <c r="BC9" s="2920"/>
      <c r="BD9" s="2917"/>
      <c r="BE9" s="2917"/>
      <c r="BF9" s="2917"/>
      <c r="BG9" s="2917"/>
      <c r="BH9" s="2917"/>
      <c r="BI9" s="2917"/>
      <c r="BJ9" s="2917"/>
      <c r="BK9" s="2917"/>
      <c r="BL9" s="2917"/>
      <c r="BM9" s="2917"/>
      <c r="BN9" s="2917"/>
      <c r="BO9" s="2918"/>
      <c r="BP9" s="2920" t="s">
        <v>184</v>
      </c>
      <c r="BQ9" s="2917"/>
      <c r="BR9" s="2917"/>
      <c r="BS9" s="2917"/>
      <c r="BT9" s="2917"/>
      <c r="BU9" s="2917"/>
      <c r="BV9" s="2917"/>
      <c r="BW9" s="2917"/>
      <c r="BX9" s="2917"/>
      <c r="BY9" s="2917"/>
      <c r="BZ9" s="2917"/>
      <c r="CA9" s="2917"/>
      <c r="CB9" s="2918"/>
      <c r="CC9" s="2920" t="s">
        <v>185</v>
      </c>
      <c r="CD9" s="2917"/>
      <c r="CE9" s="2917"/>
      <c r="CF9" s="2917"/>
      <c r="CG9" s="2917"/>
      <c r="CH9" s="2917"/>
      <c r="CI9" s="2917"/>
      <c r="CJ9" s="2917"/>
      <c r="CK9" s="2917"/>
      <c r="CL9" s="2917"/>
      <c r="CM9" s="2917"/>
      <c r="CN9" s="2917"/>
      <c r="CO9" s="2917"/>
      <c r="CP9" s="2917"/>
      <c r="CQ9" s="2917"/>
      <c r="CR9" s="860" t="s">
        <v>1496</v>
      </c>
      <c r="CS9" s="2920" t="s">
        <v>186</v>
      </c>
      <c r="CT9" s="2917"/>
      <c r="CU9" s="2917"/>
      <c r="CV9" s="2917"/>
      <c r="CW9" s="2917"/>
      <c r="CX9" s="2917"/>
      <c r="CY9" s="2917"/>
      <c r="CZ9" s="2917"/>
      <c r="DA9" s="2917"/>
      <c r="DB9" s="2917"/>
      <c r="DC9" s="2917"/>
      <c r="DD9" s="2918"/>
      <c r="DE9" s="2919" t="s">
        <v>1497</v>
      </c>
      <c r="DF9" s="3347"/>
      <c r="DG9" s="3348"/>
      <c r="DH9" s="2925" t="s">
        <v>187</v>
      </c>
      <c r="DI9" s="2926"/>
      <c r="DJ9" s="2926"/>
      <c r="DK9" s="2926"/>
      <c r="DL9" s="2926"/>
      <c r="DM9" s="2926"/>
      <c r="DN9" s="2926"/>
      <c r="DO9" s="2926"/>
      <c r="DP9" s="2926"/>
      <c r="DQ9" s="2926"/>
      <c r="DR9" s="2926"/>
      <c r="DS9" s="2926"/>
      <c r="DT9" s="2927"/>
      <c r="DU9" s="2925" t="s">
        <v>1474</v>
      </c>
      <c r="DV9" s="2926"/>
      <c r="DW9" s="2926"/>
      <c r="DX9" s="2926"/>
      <c r="DY9" s="2926"/>
      <c r="DZ9" s="2926"/>
      <c r="EA9" s="2926"/>
      <c r="EB9" s="2926"/>
      <c r="EC9" s="2926"/>
      <c r="ED9" s="2926"/>
      <c r="EE9" s="2926"/>
      <c r="EF9" s="2927"/>
      <c r="EG9" s="2920"/>
      <c r="EH9" s="2917"/>
      <c r="EI9" s="2917"/>
      <c r="EJ9" s="2917"/>
      <c r="EK9" s="2917"/>
      <c r="EL9" s="2917"/>
      <c r="EM9" s="2917"/>
      <c r="EN9" s="2917"/>
      <c r="EO9" s="2917"/>
      <c r="EP9" s="2917"/>
      <c r="EQ9" s="2917"/>
      <c r="ER9" s="2917"/>
      <c r="ES9" s="2918"/>
      <c r="ET9" s="2920"/>
      <c r="EU9" s="2917"/>
      <c r="EV9" s="2917"/>
      <c r="EW9" s="2917"/>
      <c r="EX9" s="2917"/>
      <c r="EY9" s="2917"/>
      <c r="EZ9" s="2917"/>
      <c r="FA9" s="2917"/>
      <c r="FB9" s="2917"/>
      <c r="FC9" s="2917"/>
      <c r="FD9" s="2917"/>
      <c r="FE9" s="2918"/>
      <c r="FF9" s="2920"/>
      <c r="FG9" s="2917"/>
      <c r="FH9" s="2917"/>
      <c r="FI9" s="2917"/>
      <c r="FJ9" s="2917"/>
      <c r="FK9" s="2917"/>
      <c r="FL9" s="2917"/>
      <c r="FM9" s="2917"/>
      <c r="FN9" s="2917"/>
      <c r="FO9" s="2917"/>
      <c r="FP9" s="2917"/>
      <c r="FQ9" s="2917"/>
      <c r="FR9" s="2988"/>
      <c r="FT9" s="213" t="s">
        <v>1347</v>
      </c>
    </row>
    <row r="10" spans="1:176" s="513" customFormat="1" ht="12.75">
      <c r="A10" s="739"/>
      <c r="C10" s="2928">
        <v>1</v>
      </c>
      <c r="D10" s="2929"/>
      <c r="E10" s="2929"/>
      <c r="F10" s="2929"/>
      <c r="G10" s="2929"/>
      <c r="H10" s="2929"/>
      <c r="I10" s="2929"/>
      <c r="J10" s="2929"/>
      <c r="K10" s="2929"/>
      <c r="L10" s="2929"/>
      <c r="M10" s="2929"/>
      <c r="N10" s="2929"/>
      <c r="O10" s="2929"/>
      <c r="P10" s="2929"/>
      <c r="Q10" s="2929"/>
      <c r="R10" s="2929"/>
      <c r="S10" s="2929"/>
      <c r="T10" s="2929"/>
      <c r="U10" s="2929"/>
      <c r="V10" s="2929"/>
      <c r="W10" s="2929"/>
      <c r="X10" s="2929"/>
      <c r="Y10" s="2930">
        <v>2</v>
      </c>
      <c r="Z10" s="2931"/>
      <c r="AA10" s="2931"/>
      <c r="AB10" s="2931"/>
      <c r="AC10" s="2932"/>
      <c r="AD10" s="2933">
        <v>3</v>
      </c>
      <c r="AE10" s="2931"/>
      <c r="AF10" s="2931"/>
      <c r="AG10" s="2931"/>
      <c r="AH10" s="2931"/>
      <c r="AI10" s="2931"/>
      <c r="AJ10" s="2931"/>
      <c r="AK10" s="2931"/>
      <c r="AL10" s="2931"/>
      <c r="AM10" s="2931"/>
      <c r="AN10" s="2931"/>
      <c r="AO10" s="2931"/>
      <c r="AP10" s="2932"/>
      <c r="AQ10" s="2933">
        <v>4</v>
      </c>
      <c r="AR10" s="2931"/>
      <c r="AS10" s="2931"/>
      <c r="AT10" s="2931"/>
      <c r="AU10" s="2931"/>
      <c r="AV10" s="2931"/>
      <c r="AW10" s="2931"/>
      <c r="AX10" s="2931"/>
      <c r="AY10" s="2931"/>
      <c r="AZ10" s="2931"/>
      <c r="BA10" s="2931"/>
      <c r="BB10" s="2934"/>
      <c r="BC10" s="2930">
        <v>5</v>
      </c>
      <c r="BD10" s="2931"/>
      <c r="BE10" s="2931"/>
      <c r="BF10" s="2931"/>
      <c r="BG10" s="2931"/>
      <c r="BH10" s="2931"/>
      <c r="BI10" s="2931"/>
      <c r="BJ10" s="2931"/>
      <c r="BK10" s="2931"/>
      <c r="BL10" s="2931"/>
      <c r="BM10" s="2931"/>
      <c r="BN10" s="2931"/>
      <c r="BO10" s="2934"/>
      <c r="BP10" s="2930">
        <v>6</v>
      </c>
      <c r="BQ10" s="2931"/>
      <c r="BR10" s="2931"/>
      <c r="BS10" s="2931"/>
      <c r="BT10" s="2931"/>
      <c r="BU10" s="2931"/>
      <c r="BV10" s="2931"/>
      <c r="BW10" s="2931"/>
      <c r="BX10" s="2931"/>
      <c r="BY10" s="2931"/>
      <c r="BZ10" s="2931"/>
      <c r="CA10" s="2931"/>
      <c r="CB10" s="2934"/>
      <c r="CC10" s="2930">
        <v>7</v>
      </c>
      <c r="CD10" s="2931"/>
      <c r="CE10" s="2931"/>
      <c r="CF10" s="2931"/>
      <c r="CG10" s="2931"/>
      <c r="CH10" s="2931"/>
      <c r="CI10" s="2931"/>
      <c r="CJ10" s="2931"/>
      <c r="CK10" s="2931"/>
      <c r="CL10" s="2931"/>
      <c r="CM10" s="2931"/>
      <c r="CN10" s="2931"/>
      <c r="CO10" s="2931"/>
      <c r="CP10" s="2931"/>
      <c r="CQ10" s="2931"/>
      <c r="CR10" s="832">
        <v>8</v>
      </c>
      <c r="CS10" s="2931">
        <v>9</v>
      </c>
      <c r="CT10" s="2931"/>
      <c r="CU10" s="2931"/>
      <c r="CV10" s="2931"/>
      <c r="CW10" s="2931"/>
      <c r="CX10" s="2931"/>
      <c r="CY10" s="2931"/>
      <c r="CZ10" s="2931"/>
      <c r="DA10" s="2931"/>
      <c r="DB10" s="2931"/>
      <c r="DC10" s="2931"/>
      <c r="DD10" s="2931"/>
      <c r="DE10" s="2305">
        <v>10</v>
      </c>
      <c r="DF10" s="3349"/>
      <c r="DG10" s="3349"/>
      <c r="DH10" s="2931">
        <v>11</v>
      </c>
      <c r="DI10" s="2931"/>
      <c r="DJ10" s="2931"/>
      <c r="DK10" s="2931"/>
      <c r="DL10" s="2931"/>
      <c r="DM10" s="2931"/>
      <c r="DN10" s="2931"/>
      <c r="DO10" s="2931"/>
      <c r="DP10" s="2931"/>
      <c r="DQ10" s="2931"/>
      <c r="DR10" s="2931"/>
      <c r="DS10" s="2931"/>
      <c r="DT10" s="2934"/>
      <c r="DU10" s="2930">
        <v>12</v>
      </c>
      <c r="DV10" s="2931"/>
      <c r="DW10" s="2931"/>
      <c r="DX10" s="2931"/>
      <c r="DY10" s="2931"/>
      <c r="DZ10" s="2931"/>
      <c r="EA10" s="2931"/>
      <c r="EB10" s="2931"/>
      <c r="EC10" s="2931"/>
      <c r="ED10" s="2931"/>
      <c r="EE10" s="2931"/>
      <c r="EF10" s="2934"/>
      <c r="EG10" s="2930">
        <v>13</v>
      </c>
      <c r="EH10" s="2931"/>
      <c r="EI10" s="2931"/>
      <c r="EJ10" s="2931"/>
      <c r="EK10" s="2931"/>
      <c r="EL10" s="2931"/>
      <c r="EM10" s="2931"/>
      <c r="EN10" s="2931"/>
      <c r="EO10" s="2931"/>
      <c r="EP10" s="2931"/>
      <c r="EQ10" s="2931"/>
      <c r="ER10" s="2931"/>
      <c r="ES10" s="2934"/>
      <c r="ET10" s="2930">
        <v>14</v>
      </c>
      <c r="EU10" s="2931"/>
      <c r="EV10" s="2931"/>
      <c r="EW10" s="2931"/>
      <c r="EX10" s="2931"/>
      <c r="EY10" s="2931"/>
      <c r="EZ10" s="2931"/>
      <c r="FA10" s="2931"/>
      <c r="FB10" s="2931"/>
      <c r="FC10" s="2931"/>
      <c r="FD10" s="2931"/>
      <c r="FE10" s="2934"/>
      <c r="FF10" s="2930">
        <v>15</v>
      </c>
      <c r="FG10" s="2931"/>
      <c r="FH10" s="2931"/>
      <c r="FI10" s="2931"/>
      <c r="FJ10" s="2931"/>
      <c r="FK10" s="2931"/>
      <c r="FL10" s="2931"/>
      <c r="FM10" s="2931"/>
      <c r="FN10" s="2931"/>
      <c r="FO10" s="2931"/>
      <c r="FP10" s="2931"/>
      <c r="FQ10" s="2931"/>
      <c r="FR10" s="2932"/>
    </row>
    <row r="11" spans="1:176" ht="30" customHeight="1">
      <c r="C11" s="180"/>
      <c r="D11" s="2312" t="s">
        <v>188</v>
      </c>
      <c r="E11" s="2312"/>
      <c r="F11" s="2312"/>
      <c r="G11" s="2312"/>
      <c r="H11" s="2312"/>
      <c r="I11" s="2312"/>
      <c r="J11" s="2312"/>
      <c r="K11" s="2312"/>
      <c r="L11" s="2312"/>
      <c r="M11" s="2312"/>
      <c r="N11" s="2312"/>
      <c r="O11" s="2312"/>
      <c r="P11" s="2312"/>
      <c r="Q11" s="2312"/>
      <c r="R11" s="2312"/>
      <c r="S11" s="2312"/>
      <c r="T11" s="2312"/>
      <c r="U11" s="2312"/>
      <c r="V11" s="2312"/>
      <c r="W11" s="2312"/>
      <c r="X11" s="2312"/>
      <c r="Y11" s="2930">
        <v>5501</v>
      </c>
      <c r="Z11" s="2931"/>
      <c r="AA11" s="2931"/>
      <c r="AB11" s="2931"/>
      <c r="AC11" s="2932"/>
      <c r="AD11" s="180"/>
      <c r="AE11" s="512"/>
      <c r="AF11" s="512"/>
      <c r="AG11" s="512"/>
      <c r="AH11" s="512"/>
      <c r="AI11" s="511" t="s">
        <v>37</v>
      </c>
      <c r="AJ11" s="2825" t="s">
        <v>1350</v>
      </c>
      <c r="AK11" s="2825"/>
      <c r="AL11" s="2825"/>
      <c r="AM11" s="514" t="s">
        <v>38</v>
      </c>
      <c r="AN11" s="514"/>
      <c r="AO11" s="2844" t="s">
        <v>435</v>
      </c>
      <c r="AP11" s="2945"/>
      <c r="AQ11" s="2357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58"/>
      <c r="BC11" s="2083" t="s">
        <v>39</v>
      </c>
      <c r="BD11" s="2083"/>
      <c r="BE11" s="2084">
        <f>SUM(BE15,BE31,BE33,BE35)</f>
        <v>0</v>
      </c>
      <c r="BF11" s="2084"/>
      <c r="BG11" s="2084"/>
      <c r="BH11" s="2084"/>
      <c r="BI11" s="2084"/>
      <c r="BJ11" s="2084"/>
      <c r="BK11" s="2084"/>
      <c r="BL11" s="2084"/>
      <c r="BM11" s="2084"/>
      <c r="BN11" s="2087" t="s">
        <v>40</v>
      </c>
      <c r="BO11" s="2087"/>
      <c r="BP11" s="2942">
        <f>SUM(BP15,BP31,BP33,BP35)</f>
        <v>121900</v>
      </c>
      <c r="BQ11" s="2942"/>
      <c r="BR11" s="2942"/>
      <c r="BS11" s="2942"/>
      <c r="BT11" s="2942"/>
      <c r="BU11" s="2942"/>
      <c r="BV11" s="2942"/>
      <c r="BW11" s="2942"/>
      <c r="BX11" s="2942"/>
      <c r="BY11" s="2942"/>
      <c r="BZ11" s="2942"/>
      <c r="CA11" s="2942"/>
      <c r="CB11" s="2942"/>
      <c r="CC11" s="2942">
        <f>SUM(CC15,CC31,CC33,CC35)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2"/>
      <c r="CO11" s="2942"/>
      <c r="CP11" s="2942"/>
      <c r="CQ11" s="2345"/>
      <c r="CR11" s="874">
        <f>CR15+CR31+CR33+CR35</f>
        <v>0</v>
      </c>
      <c r="CS11" s="2083" t="s">
        <v>39</v>
      </c>
      <c r="CT11" s="2083"/>
      <c r="CU11" s="2084">
        <f>SUM(CU15,CU31,CU33,CU35)</f>
        <v>132996</v>
      </c>
      <c r="CV11" s="2084"/>
      <c r="CW11" s="2084"/>
      <c r="CX11" s="2084"/>
      <c r="CY11" s="2084"/>
      <c r="CZ11" s="2084"/>
      <c r="DA11" s="2084"/>
      <c r="DB11" s="2084"/>
      <c r="DC11" s="2087" t="s">
        <v>40</v>
      </c>
      <c r="DD11" s="2087"/>
      <c r="DE11" s="862" t="s">
        <v>39</v>
      </c>
      <c r="DF11" s="828">
        <f>DF15+DF31+DF33+DF35</f>
        <v>0</v>
      </c>
      <c r="DG11" s="845" t="s">
        <v>40</v>
      </c>
      <c r="DH11" s="2083" t="s">
        <v>39</v>
      </c>
      <c r="DI11" s="2083"/>
      <c r="DJ11" s="2084">
        <f>SUM(DJ15,DJ31,DJ33,DJ35)</f>
        <v>0</v>
      </c>
      <c r="DK11" s="2084"/>
      <c r="DL11" s="2084"/>
      <c r="DM11" s="2084"/>
      <c r="DN11" s="2084"/>
      <c r="DO11" s="2084"/>
      <c r="DP11" s="2084"/>
      <c r="DQ11" s="2084"/>
      <c r="DR11" s="2084"/>
      <c r="DS11" s="2087" t="s">
        <v>40</v>
      </c>
      <c r="DT11" s="2793"/>
      <c r="DU11" s="2942">
        <f>SUM(DU15,DU31,DU33,DU35)</f>
        <v>0</v>
      </c>
      <c r="DV11" s="2942"/>
      <c r="DW11" s="2942"/>
      <c r="DX11" s="2942"/>
      <c r="DY11" s="2942"/>
      <c r="DZ11" s="2942"/>
      <c r="EA11" s="2942"/>
      <c r="EB11" s="2942"/>
      <c r="EC11" s="2942"/>
      <c r="ED11" s="2942"/>
      <c r="EE11" s="2942"/>
      <c r="EF11" s="2942"/>
      <c r="EG11" s="2799" t="s">
        <v>39</v>
      </c>
      <c r="EH11" s="2083"/>
      <c r="EI11" s="2084">
        <f>SUM(EI15,EI31,EI33,EI35)</f>
        <v>0</v>
      </c>
      <c r="EJ11" s="2084"/>
      <c r="EK11" s="2084"/>
      <c r="EL11" s="2084"/>
      <c r="EM11" s="2084"/>
      <c r="EN11" s="2084"/>
      <c r="EO11" s="2084"/>
      <c r="EP11" s="2084"/>
      <c r="EQ11" s="2084"/>
      <c r="ER11" s="2087" t="s">
        <v>40</v>
      </c>
      <c r="ES11" s="2793"/>
      <c r="ET11" s="2942">
        <f>AQ11+BP11+CC11-CU11-DJ11-EI11</f>
        <v>48116</v>
      </c>
      <c r="EU11" s="2942"/>
      <c r="EV11" s="2942"/>
      <c r="EW11" s="2942"/>
      <c r="EX11" s="2942"/>
      <c r="EY11" s="2942"/>
      <c r="EZ11" s="2942"/>
      <c r="FA11" s="2942"/>
      <c r="FB11" s="2942"/>
      <c r="FC11" s="2942"/>
      <c r="FD11" s="2942"/>
      <c r="FE11" s="2942"/>
      <c r="FF11" s="2083" t="s">
        <v>39</v>
      </c>
      <c r="FG11" s="2083"/>
      <c r="FH11" s="2084">
        <f>SUM(FH15,FH31,FH33,FH35)</f>
        <v>0</v>
      </c>
      <c r="FI11" s="2084"/>
      <c r="FJ11" s="2084"/>
      <c r="FK11" s="2084"/>
      <c r="FL11" s="2084"/>
      <c r="FM11" s="2084"/>
      <c r="FN11" s="2084"/>
      <c r="FO11" s="2084"/>
      <c r="FP11" s="2084"/>
      <c r="FQ11" s="2087" t="s">
        <v>40</v>
      </c>
      <c r="FR11" s="2088"/>
    </row>
    <row r="12" spans="1:176" ht="29.25" customHeight="1">
      <c r="C12" s="182"/>
      <c r="D12" s="3418"/>
      <c r="E12" s="3418"/>
      <c r="F12" s="3418"/>
      <c r="G12" s="3418"/>
      <c r="H12" s="3418"/>
      <c r="I12" s="3418"/>
      <c r="J12" s="3418"/>
      <c r="K12" s="3418"/>
      <c r="L12" s="3418"/>
      <c r="M12" s="3418"/>
      <c r="N12" s="3418"/>
      <c r="O12" s="3418"/>
      <c r="P12" s="3418"/>
      <c r="Q12" s="3418"/>
      <c r="R12" s="3418"/>
      <c r="S12" s="3418"/>
      <c r="T12" s="3418"/>
      <c r="U12" s="3418"/>
      <c r="V12" s="3418"/>
      <c r="W12" s="3418"/>
      <c r="X12" s="3418"/>
      <c r="Y12" s="2837">
        <v>5521</v>
      </c>
      <c r="Z12" s="2838"/>
      <c r="AA12" s="2838"/>
      <c r="AB12" s="2838"/>
      <c r="AC12" s="2951"/>
      <c r="AD12" s="180"/>
      <c r="AE12" s="512"/>
      <c r="AF12" s="512"/>
      <c r="AG12" s="512"/>
      <c r="AH12" s="512"/>
      <c r="AI12" s="511" t="s">
        <v>37</v>
      </c>
      <c r="AJ12" s="2825" t="s">
        <v>1351</v>
      </c>
      <c r="AK12" s="2825"/>
      <c r="AL12" s="2825"/>
      <c r="AM12" s="514" t="s">
        <v>38</v>
      </c>
      <c r="AN12" s="514"/>
      <c r="AO12" s="2844" t="s">
        <v>436</v>
      </c>
      <c r="AP12" s="2945"/>
      <c r="AQ12" s="2357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58"/>
      <c r="BC12" s="2083" t="s">
        <v>39</v>
      </c>
      <c r="BD12" s="2083"/>
      <c r="BE12" s="2084">
        <f>SUM(BE16,BE32,BE34,BE36)</f>
        <v>0</v>
      </c>
      <c r="BF12" s="2084"/>
      <c r="BG12" s="2084"/>
      <c r="BH12" s="2084"/>
      <c r="BI12" s="2084"/>
      <c r="BJ12" s="2084"/>
      <c r="BK12" s="2084"/>
      <c r="BL12" s="2084"/>
      <c r="BM12" s="2084"/>
      <c r="BN12" s="2087" t="s">
        <v>40</v>
      </c>
      <c r="BO12" s="2087"/>
      <c r="BP12" s="2942">
        <f>SUM(BP16,BP32,BP34,BP36)</f>
        <v>44318</v>
      </c>
      <c r="BQ12" s="2942"/>
      <c r="BR12" s="2942"/>
      <c r="BS12" s="2942"/>
      <c r="BT12" s="2942"/>
      <c r="BU12" s="2942"/>
      <c r="BV12" s="2942"/>
      <c r="BW12" s="2942"/>
      <c r="BX12" s="2942"/>
      <c r="BY12" s="2942"/>
      <c r="BZ12" s="2942"/>
      <c r="CA12" s="2942"/>
      <c r="CB12" s="2942"/>
      <c r="CC12" s="2942">
        <f>SUM(CC16,CC32,CC34,CC36)</f>
        <v>0</v>
      </c>
      <c r="CD12" s="2942"/>
      <c r="CE12" s="2942"/>
      <c r="CF12" s="2942"/>
      <c r="CG12" s="2942"/>
      <c r="CH12" s="2942"/>
      <c r="CI12" s="2942"/>
      <c r="CJ12" s="2942"/>
      <c r="CK12" s="2942"/>
      <c r="CL12" s="2942"/>
      <c r="CM12" s="2942"/>
      <c r="CN12" s="2942"/>
      <c r="CO12" s="2942"/>
      <c r="CP12" s="2942"/>
      <c r="CQ12" s="2345"/>
      <c r="CR12" s="824">
        <f>CR16+CR32+CR34+CR36</f>
        <v>0</v>
      </c>
      <c r="CS12" s="2083" t="s">
        <v>39</v>
      </c>
      <c r="CT12" s="2083"/>
      <c r="CU12" s="2084">
        <f>SUM(CU16,CU32,CU34,CU36)</f>
        <v>52059</v>
      </c>
      <c r="CV12" s="2084"/>
      <c r="CW12" s="2084"/>
      <c r="CX12" s="2084"/>
      <c r="CY12" s="2084"/>
      <c r="CZ12" s="2084"/>
      <c r="DA12" s="2084"/>
      <c r="DB12" s="2084"/>
      <c r="DC12" s="2087" t="s">
        <v>40</v>
      </c>
      <c r="DD12" s="2087"/>
      <c r="DE12" s="862" t="s">
        <v>39</v>
      </c>
      <c r="DF12" s="828">
        <f>DF16+DF32+DF34+DF36</f>
        <v>0</v>
      </c>
      <c r="DG12" s="845" t="s">
        <v>40</v>
      </c>
      <c r="DH12" s="2083" t="s">
        <v>39</v>
      </c>
      <c r="DI12" s="2083"/>
      <c r="DJ12" s="2084">
        <f>SUM(DJ16,DJ32,DJ34,DJ36)</f>
        <v>0</v>
      </c>
      <c r="DK12" s="2084"/>
      <c r="DL12" s="2084"/>
      <c r="DM12" s="2084"/>
      <c r="DN12" s="2084"/>
      <c r="DO12" s="2084"/>
      <c r="DP12" s="2084"/>
      <c r="DQ12" s="2084"/>
      <c r="DR12" s="2084"/>
      <c r="DS12" s="2087" t="s">
        <v>40</v>
      </c>
      <c r="DT12" s="2793"/>
      <c r="DU12" s="2942">
        <f>SUM(DU16,DU32,DU34,DU36)</f>
        <v>0</v>
      </c>
      <c r="DV12" s="2942"/>
      <c r="DW12" s="2942"/>
      <c r="DX12" s="2942"/>
      <c r="DY12" s="2942"/>
      <c r="DZ12" s="2942"/>
      <c r="EA12" s="2942"/>
      <c r="EB12" s="2942"/>
      <c r="EC12" s="2942"/>
      <c r="ED12" s="2942"/>
      <c r="EE12" s="2942"/>
      <c r="EF12" s="2942"/>
      <c r="EG12" s="2799" t="s">
        <v>39</v>
      </c>
      <c r="EH12" s="2083"/>
      <c r="EI12" s="2084">
        <f>SUM(EI16,EI32,EI34,EI36)</f>
        <v>0</v>
      </c>
      <c r="EJ12" s="2084"/>
      <c r="EK12" s="2084"/>
      <c r="EL12" s="2084"/>
      <c r="EM12" s="2084"/>
      <c r="EN12" s="2084"/>
      <c r="EO12" s="2084"/>
      <c r="EP12" s="2084"/>
      <c r="EQ12" s="2084"/>
      <c r="ER12" s="2087" t="s">
        <v>40</v>
      </c>
      <c r="ES12" s="2793"/>
      <c r="ET12" s="2942">
        <f>AQ12+BP12+CC12-CU12-DJ12-EI12</f>
        <v>59212</v>
      </c>
      <c r="EU12" s="2942"/>
      <c r="EV12" s="2942"/>
      <c r="EW12" s="2942"/>
      <c r="EX12" s="2942"/>
      <c r="EY12" s="2942"/>
      <c r="EZ12" s="2942"/>
      <c r="FA12" s="2942"/>
      <c r="FB12" s="2942"/>
      <c r="FC12" s="2942"/>
      <c r="FD12" s="2942"/>
      <c r="FE12" s="2942"/>
      <c r="FF12" s="2083" t="s">
        <v>39</v>
      </c>
      <c r="FG12" s="2083"/>
      <c r="FH12" s="2084">
        <f>SUM(FH16,FH32,FH34,FH36)</f>
        <v>0</v>
      </c>
      <c r="FI12" s="2084"/>
      <c r="FJ12" s="2084"/>
      <c r="FK12" s="2084"/>
      <c r="FL12" s="2084"/>
      <c r="FM12" s="2084"/>
      <c r="FN12" s="2084"/>
      <c r="FO12" s="2084"/>
      <c r="FP12" s="2084"/>
      <c r="FQ12" s="2087" t="s">
        <v>40</v>
      </c>
      <c r="FR12" s="2088"/>
    </row>
    <row r="13" spans="1:176" ht="8.1" customHeight="1">
      <c r="C13" s="180"/>
      <c r="D13" s="3026" t="s">
        <v>17</v>
      </c>
      <c r="E13" s="3026"/>
      <c r="F13" s="3026"/>
      <c r="G13" s="3026"/>
      <c r="H13" s="3026"/>
      <c r="I13" s="3026"/>
      <c r="J13" s="3026"/>
      <c r="K13" s="3026"/>
      <c r="L13" s="3026"/>
      <c r="M13" s="3026"/>
      <c r="N13" s="3026"/>
      <c r="O13" s="3026"/>
      <c r="P13" s="3026"/>
      <c r="Q13" s="3026"/>
      <c r="R13" s="3026"/>
      <c r="S13" s="3026"/>
      <c r="T13" s="3026"/>
      <c r="U13" s="3026"/>
      <c r="V13" s="3026"/>
      <c r="W13" s="3026"/>
      <c r="X13" s="3026"/>
      <c r="Y13" s="2820"/>
      <c r="Z13" s="2821"/>
      <c r="AA13" s="2821"/>
      <c r="AB13" s="2821"/>
      <c r="AC13" s="3256"/>
      <c r="AD13" s="3370"/>
      <c r="AE13" s="2841"/>
      <c r="AF13" s="2841"/>
      <c r="AG13" s="2841"/>
      <c r="AH13" s="2841"/>
      <c r="AI13" s="2841"/>
      <c r="AJ13" s="2841"/>
      <c r="AK13" s="2841"/>
      <c r="AL13" s="2841"/>
      <c r="AM13" s="2841"/>
      <c r="AN13" s="2841"/>
      <c r="AO13" s="2841"/>
      <c r="AP13" s="3115"/>
      <c r="AQ13" s="2856"/>
      <c r="AR13" s="2803"/>
      <c r="AS13" s="2803"/>
      <c r="AT13" s="2803"/>
      <c r="AU13" s="2803"/>
      <c r="AV13" s="2803"/>
      <c r="AW13" s="2803"/>
      <c r="AX13" s="2803"/>
      <c r="AY13" s="2803"/>
      <c r="AZ13" s="2803"/>
      <c r="BA13" s="2803"/>
      <c r="BB13" s="2804"/>
      <c r="BC13" s="3104"/>
      <c r="BD13" s="1493"/>
      <c r="BE13" s="1493"/>
      <c r="BF13" s="1493"/>
      <c r="BG13" s="1493"/>
      <c r="BH13" s="1493"/>
      <c r="BI13" s="1493"/>
      <c r="BJ13" s="1493"/>
      <c r="BK13" s="1493"/>
      <c r="BL13" s="1493"/>
      <c r="BM13" s="1493"/>
      <c r="BN13" s="1493"/>
      <c r="BO13" s="3105"/>
      <c r="BP13" s="2943"/>
      <c r="BQ13" s="2943"/>
      <c r="BR13" s="2943"/>
      <c r="BS13" s="2943"/>
      <c r="BT13" s="2943"/>
      <c r="BU13" s="2943"/>
      <c r="BV13" s="2943"/>
      <c r="BW13" s="2943"/>
      <c r="BX13" s="2943"/>
      <c r="BY13" s="2943"/>
      <c r="BZ13" s="2943"/>
      <c r="CA13" s="2943"/>
      <c r="CB13" s="2943"/>
      <c r="CC13" s="2943"/>
      <c r="CD13" s="2943"/>
      <c r="CE13" s="2943"/>
      <c r="CF13" s="2943"/>
      <c r="CG13" s="2943"/>
      <c r="CH13" s="2943"/>
      <c r="CI13" s="2943"/>
      <c r="CJ13" s="2943"/>
      <c r="CK13" s="2943"/>
      <c r="CL13" s="2943"/>
      <c r="CM13" s="2943"/>
      <c r="CN13" s="2943"/>
      <c r="CO13" s="2943"/>
      <c r="CP13" s="2943"/>
      <c r="CQ13" s="2875"/>
      <c r="CR13" s="2943"/>
      <c r="CS13" s="2083"/>
      <c r="CT13" s="2083"/>
      <c r="CU13" s="1493"/>
      <c r="CV13" s="1493"/>
      <c r="CW13" s="1493"/>
      <c r="CX13" s="1493"/>
      <c r="CY13" s="1493"/>
      <c r="CZ13" s="1493"/>
      <c r="DA13" s="1493"/>
      <c r="DB13" s="1493"/>
      <c r="DC13" s="2087"/>
      <c r="DD13" s="2087"/>
      <c r="DE13" s="862"/>
      <c r="DF13" s="2085"/>
      <c r="DG13" s="844"/>
      <c r="DH13" s="2083"/>
      <c r="DI13" s="2083"/>
      <c r="DJ13" s="1493"/>
      <c r="DK13" s="1493"/>
      <c r="DL13" s="1493"/>
      <c r="DM13" s="1493"/>
      <c r="DN13" s="1493"/>
      <c r="DO13" s="1493"/>
      <c r="DP13" s="1493"/>
      <c r="DQ13" s="1493"/>
      <c r="DR13" s="1493"/>
      <c r="DS13" s="2087"/>
      <c r="DT13" s="2793"/>
      <c r="DU13" s="2943"/>
      <c r="DV13" s="2943"/>
      <c r="DW13" s="2943"/>
      <c r="DX13" s="2943"/>
      <c r="DY13" s="2943"/>
      <c r="DZ13" s="2943"/>
      <c r="EA13" s="2943"/>
      <c r="EB13" s="2943"/>
      <c r="EC13" s="2943"/>
      <c r="ED13" s="2943"/>
      <c r="EE13" s="2943"/>
      <c r="EF13" s="2943"/>
      <c r="EG13" s="2799"/>
      <c r="EH13" s="2083"/>
      <c r="EI13" s="1493"/>
      <c r="EJ13" s="1493"/>
      <c r="EK13" s="1493"/>
      <c r="EL13" s="1493"/>
      <c r="EM13" s="1493"/>
      <c r="EN13" s="1493"/>
      <c r="EO13" s="1493"/>
      <c r="EP13" s="1493"/>
      <c r="EQ13" s="1493"/>
      <c r="ER13" s="2087"/>
      <c r="ES13" s="2793"/>
      <c r="ET13" s="2943"/>
      <c r="EU13" s="2943"/>
      <c r="EV13" s="2943"/>
      <c r="EW13" s="2943"/>
      <c r="EX13" s="2943"/>
      <c r="EY13" s="2943"/>
      <c r="EZ13" s="2943"/>
      <c r="FA13" s="2943"/>
      <c r="FB13" s="2943"/>
      <c r="FC13" s="2943"/>
      <c r="FD13" s="2943"/>
      <c r="FE13" s="2943"/>
      <c r="FF13" s="2083"/>
      <c r="FG13" s="2083"/>
      <c r="FH13" s="1493"/>
      <c r="FI13" s="1493"/>
      <c r="FJ13" s="1493"/>
      <c r="FK13" s="1493"/>
      <c r="FL13" s="1493"/>
      <c r="FM13" s="1493"/>
      <c r="FN13" s="1493"/>
      <c r="FO13" s="1493"/>
      <c r="FP13" s="1493"/>
      <c r="FQ13" s="2087"/>
      <c r="FR13" s="2088"/>
    </row>
    <row r="14" spans="1:176" ht="9.75" customHeight="1">
      <c r="A14" s="697" t="s">
        <v>1373</v>
      </c>
      <c r="C14" s="182"/>
      <c r="D14" s="3407"/>
      <c r="E14" s="3407"/>
      <c r="F14" s="3407"/>
      <c r="G14" s="3407"/>
      <c r="H14" s="3407"/>
      <c r="I14" s="3407"/>
      <c r="J14" s="3407"/>
      <c r="K14" s="3407"/>
      <c r="L14" s="3407"/>
      <c r="M14" s="3407"/>
      <c r="N14" s="3407"/>
      <c r="O14" s="3407"/>
      <c r="P14" s="3407"/>
      <c r="Q14" s="3407"/>
      <c r="R14" s="3407"/>
      <c r="S14" s="3407"/>
      <c r="T14" s="3407"/>
      <c r="U14" s="3407"/>
      <c r="V14" s="3407"/>
      <c r="W14" s="3407"/>
      <c r="X14" s="3407"/>
      <c r="Y14" s="3113"/>
      <c r="Z14" s="2929"/>
      <c r="AA14" s="2929"/>
      <c r="AB14" s="2929"/>
      <c r="AC14" s="3283"/>
      <c r="AD14" s="3371"/>
      <c r="AE14" s="3031"/>
      <c r="AF14" s="3031"/>
      <c r="AG14" s="3031"/>
      <c r="AH14" s="3031"/>
      <c r="AI14" s="3031"/>
      <c r="AJ14" s="3031"/>
      <c r="AK14" s="3031"/>
      <c r="AL14" s="3031"/>
      <c r="AM14" s="3031"/>
      <c r="AN14" s="3031"/>
      <c r="AO14" s="3031"/>
      <c r="AP14" s="3116"/>
      <c r="AQ14" s="2883"/>
      <c r="AR14" s="2880"/>
      <c r="AS14" s="2880"/>
      <c r="AT14" s="2880"/>
      <c r="AU14" s="2880"/>
      <c r="AV14" s="2880"/>
      <c r="AW14" s="2880"/>
      <c r="AX14" s="2880"/>
      <c r="AY14" s="2880"/>
      <c r="AZ14" s="2880"/>
      <c r="BA14" s="2880"/>
      <c r="BB14" s="2881"/>
      <c r="BC14" s="3106"/>
      <c r="BD14" s="1990"/>
      <c r="BE14" s="1990"/>
      <c r="BF14" s="1990"/>
      <c r="BG14" s="1990"/>
      <c r="BH14" s="1990"/>
      <c r="BI14" s="1990"/>
      <c r="BJ14" s="1990"/>
      <c r="BK14" s="1990"/>
      <c r="BL14" s="1990"/>
      <c r="BM14" s="1990"/>
      <c r="BN14" s="1990"/>
      <c r="BO14" s="3107"/>
      <c r="BP14" s="3367"/>
      <c r="BQ14" s="3367"/>
      <c r="BR14" s="3367"/>
      <c r="BS14" s="3367"/>
      <c r="BT14" s="3367"/>
      <c r="BU14" s="3367"/>
      <c r="BV14" s="3367"/>
      <c r="BW14" s="3367"/>
      <c r="BX14" s="3367"/>
      <c r="BY14" s="3367"/>
      <c r="BZ14" s="3367"/>
      <c r="CA14" s="3367"/>
      <c r="CB14" s="3367"/>
      <c r="CC14" s="3367"/>
      <c r="CD14" s="3367"/>
      <c r="CE14" s="3367"/>
      <c r="CF14" s="3367"/>
      <c r="CG14" s="3367"/>
      <c r="CH14" s="3367"/>
      <c r="CI14" s="3367"/>
      <c r="CJ14" s="3367"/>
      <c r="CK14" s="3367"/>
      <c r="CL14" s="3367"/>
      <c r="CM14" s="3367"/>
      <c r="CN14" s="3367"/>
      <c r="CO14" s="3367"/>
      <c r="CP14" s="3367"/>
      <c r="CQ14" s="2879"/>
      <c r="CR14" s="3350"/>
      <c r="CS14" s="2013"/>
      <c r="CT14" s="2013"/>
      <c r="CU14" s="1990"/>
      <c r="CV14" s="1990"/>
      <c r="CW14" s="1990"/>
      <c r="CX14" s="1990"/>
      <c r="CY14" s="1990"/>
      <c r="CZ14" s="1990"/>
      <c r="DA14" s="1990"/>
      <c r="DB14" s="1990"/>
      <c r="DC14" s="2014"/>
      <c r="DD14" s="2014"/>
      <c r="DE14" s="863"/>
      <c r="DF14" s="2018"/>
      <c r="DG14" s="845"/>
      <c r="DH14" s="2013"/>
      <c r="DI14" s="2013"/>
      <c r="DJ14" s="1990"/>
      <c r="DK14" s="1990"/>
      <c r="DL14" s="1990"/>
      <c r="DM14" s="1990"/>
      <c r="DN14" s="1990"/>
      <c r="DO14" s="1990"/>
      <c r="DP14" s="1990"/>
      <c r="DQ14" s="1990"/>
      <c r="DR14" s="1990"/>
      <c r="DS14" s="2014"/>
      <c r="DT14" s="2874"/>
      <c r="DU14" s="3367"/>
      <c r="DV14" s="3367"/>
      <c r="DW14" s="3367"/>
      <c r="DX14" s="3367"/>
      <c r="DY14" s="3367"/>
      <c r="DZ14" s="3367"/>
      <c r="EA14" s="3367"/>
      <c r="EB14" s="3367"/>
      <c r="EC14" s="3367"/>
      <c r="ED14" s="3367"/>
      <c r="EE14" s="3367"/>
      <c r="EF14" s="3367"/>
      <c r="EG14" s="2869"/>
      <c r="EH14" s="2013"/>
      <c r="EI14" s="1990"/>
      <c r="EJ14" s="1990"/>
      <c r="EK14" s="1990"/>
      <c r="EL14" s="1990"/>
      <c r="EM14" s="1990"/>
      <c r="EN14" s="1990"/>
      <c r="EO14" s="1990"/>
      <c r="EP14" s="1990"/>
      <c r="EQ14" s="1990"/>
      <c r="ER14" s="2014"/>
      <c r="ES14" s="2874"/>
      <c r="ET14" s="3367"/>
      <c r="EU14" s="3367"/>
      <c r="EV14" s="3367"/>
      <c r="EW14" s="3367"/>
      <c r="EX14" s="3367"/>
      <c r="EY14" s="3367"/>
      <c r="EZ14" s="3367"/>
      <c r="FA14" s="3367"/>
      <c r="FB14" s="3367"/>
      <c r="FC14" s="3367"/>
      <c r="FD14" s="3367"/>
      <c r="FE14" s="3367"/>
      <c r="FF14" s="2013"/>
      <c r="FG14" s="2013"/>
      <c r="FH14" s="1990"/>
      <c r="FI14" s="1990"/>
      <c r="FJ14" s="1990"/>
      <c r="FK14" s="1990"/>
      <c r="FL14" s="1990"/>
      <c r="FM14" s="1990"/>
      <c r="FN14" s="1990"/>
      <c r="FO14" s="1990"/>
      <c r="FP14" s="1990"/>
      <c r="FQ14" s="2014"/>
      <c r="FR14" s="2015"/>
    </row>
    <row r="15" spans="1:176" ht="18" customHeight="1">
      <c r="C15" s="180"/>
      <c r="D15" s="2955" t="s">
        <v>189</v>
      </c>
      <c r="E15" s="2955"/>
      <c r="F15" s="2955"/>
      <c r="G15" s="2955"/>
      <c r="H15" s="2955"/>
      <c r="I15" s="2955"/>
      <c r="J15" s="2955"/>
      <c r="K15" s="2955"/>
      <c r="L15" s="2955"/>
      <c r="M15" s="2955"/>
      <c r="N15" s="2955"/>
      <c r="O15" s="2955"/>
      <c r="P15" s="2955"/>
      <c r="Q15" s="2955"/>
      <c r="R15" s="2955"/>
      <c r="S15" s="2955"/>
      <c r="T15" s="2955"/>
      <c r="U15" s="2955"/>
      <c r="V15" s="2955"/>
      <c r="W15" s="2955"/>
      <c r="X15" s="2956"/>
      <c r="Y15" s="2930">
        <v>5502</v>
      </c>
      <c r="Z15" s="2931"/>
      <c r="AA15" s="2931"/>
      <c r="AB15" s="2931"/>
      <c r="AC15" s="2932"/>
      <c r="AD15" s="180"/>
      <c r="AE15" s="938"/>
      <c r="AF15" s="938"/>
      <c r="AG15" s="938"/>
      <c r="AH15" s="938"/>
      <c r="AI15" s="937" t="s">
        <v>37</v>
      </c>
      <c r="AJ15" s="2825" t="s">
        <v>1350</v>
      </c>
      <c r="AK15" s="2825"/>
      <c r="AL15" s="2825"/>
      <c r="AM15" s="940" t="s">
        <v>38</v>
      </c>
      <c r="AN15" s="940"/>
      <c r="AO15" s="2844" t="s">
        <v>435</v>
      </c>
      <c r="AP15" s="2945"/>
      <c r="AQ15" s="2357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58"/>
      <c r="BC15" s="2950" t="s">
        <v>39</v>
      </c>
      <c r="BD15" s="2950"/>
      <c r="BE15" s="2084">
        <f>FH16</f>
        <v>0</v>
      </c>
      <c r="BF15" s="2084"/>
      <c r="BG15" s="2084"/>
      <c r="BH15" s="2084"/>
      <c r="BI15" s="2084"/>
      <c r="BJ15" s="2084"/>
      <c r="BK15" s="2084"/>
      <c r="BL15" s="2084"/>
      <c r="BM15" s="2084"/>
      <c r="BN15" s="3373" t="s">
        <v>40</v>
      </c>
      <c r="BO15" s="3373"/>
      <c r="BP15" s="2942">
        <f>BP19+BP21+BP23+BP25+BP27+BP29</f>
        <v>4737</v>
      </c>
      <c r="BQ15" s="2942"/>
      <c r="BR15" s="2942"/>
      <c r="BS15" s="2942"/>
      <c r="BT15" s="2942"/>
      <c r="BU15" s="2942"/>
      <c r="BV15" s="2942"/>
      <c r="BW15" s="2942"/>
      <c r="BX15" s="2942"/>
      <c r="BY15" s="2942"/>
      <c r="BZ15" s="2942"/>
      <c r="CA15" s="2942"/>
      <c r="CB15" s="2942"/>
      <c r="CC15" s="2942">
        <f>CC19+CC21+CC23+CC25+CC27+CC29</f>
        <v>0</v>
      </c>
      <c r="CD15" s="2942"/>
      <c r="CE15" s="2942"/>
      <c r="CF15" s="2942"/>
      <c r="CG15" s="2942"/>
      <c r="CH15" s="2942"/>
      <c r="CI15" s="2942"/>
      <c r="CJ15" s="2942"/>
      <c r="CK15" s="2942"/>
      <c r="CL15" s="2942"/>
      <c r="CM15" s="2942"/>
      <c r="CN15" s="2942"/>
      <c r="CO15" s="2942"/>
      <c r="CP15" s="2942"/>
      <c r="CQ15" s="2345"/>
      <c r="CR15" s="942">
        <f>CR19+CR21+CR23+CR25+CR27+CR29</f>
        <v>0</v>
      </c>
      <c r="CS15" s="2950" t="s">
        <v>39</v>
      </c>
      <c r="CT15" s="2950"/>
      <c r="CU15" s="2084">
        <f>CU19+CU21+CU23+CU25+CU27+CU29</f>
        <v>6442</v>
      </c>
      <c r="CV15" s="2084"/>
      <c r="CW15" s="2084"/>
      <c r="CX15" s="2084"/>
      <c r="CY15" s="2084"/>
      <c r="CZ15" s="2084"/>
      <c r="DA15" s="2084"/>
      <c r="DB15" s="2084"/>
      <c r="DC15" s="3373" t="s">
        <v>40</v>
      </c>
      <c r="DD15" s="3373"/>
      <c r="DE15" s="944" t="s">
        <v>39</v>
      </c>
      <c r="DF15" s="953">
        <f>DF19+DF21+DF23+DF25+DF27+DF29</f>
        <v>0</v>
      </c>
      <c r="DG15" s="945" t="s">
        <v>40</v>
      </c>
      <c r="DH15" s="2950" t="s">
        <v>39</v>
      </c>
      <c r="DI15" s="2950"/>
      <c r="DJ15" s="2084">
        <f>DJ19+DJ21+DJ23+DJ25+DJ27+DJ29</f>
        <v>0</v>
      </c>
      <c r="DK15" s="2084"/>
      <c r="DL15" s="2084"/>
      <c r="DM15" s="2084"/>
      <c r="DN15" s="2084"/>
      <c r="DO15" s="2084"/>
      <c r="DP15" s="2084"/>
      <c r="DQ15" s="2084"/>
      <c r="DR15" s="2084"/>
      <c r="DS15" s="3373" t="s">
        <v>40</v>
      </c>
      <c r="DT15" s="3374"/>
      <c r="DU15" s="2942">
        <f>DU19+DU21+DU23+DU25+DU27+DU29</f>
        <v>0</v>
      </c>
      <c r="DV15" s="2942"/>
      <c r="DW15" s="2942"/>
      <c r="DX15" s="2942"/>
      <c r="DY15" s="2942"/>
      <c r="DZ15" s="2942"/>
      <c r="EA15" s="2942"/>
      <c r="EB15" s="2942"/>
      <c r="EC15" s="2942"/>
      <c r="ED15" s="2942"/>
      <c r="EE15" s="2942"/>
      <c r="EF15" s="2942"/>
      <c r="EG15" s="3372" t="s">
        <v>39</v>
      </c>
      <c r="EH15" s="2950"/>
      <c r="EI15" s="2084">
        <f>EI19+EI21+EI23+EI25+EI27+EI29</f>
        <v>0</v>
      </c>
      <c r="EJ15" s="2084"/>
      <c r="EK15" s="2084"/>
      <c r="EL15" s="2084"/>
      <c r="EM15" s="2084"/>
      <c r="EN15" s="2084"/>
      <c r="EO15" s="2084"/>
      <c r="EP15" s="2084"/>
      <c r="EQ15" s="2084"/>
      <c r="ER15" s="3373" t="s">
        <v>40</v>
      </c>
      <c r="ES15" s="3374"/>
      <c r="ET15" s="2942">
        <f>AQ15+BP15+CC15-CU15-DF15-DJ15-EI15</f>
        <v>8265</v>
      </c>
      <c r="EU15" s="2942"/>
      <c r="EV15" s="2942"/>
      <c r="EW15" s="2942"/>
      <c r="EX15" s="2942"/>
      <c r="EY15" s="2942"/>
      <c r="EZ15" s="2942"/>
      <c r="FA15" s="2942"/>
      <c r="FB15" s="2942"/>
      <c r="FC15" s="2942"/>
      <c r="FD15" s="2942"/>
      <c r="FE15" s="2942"/>
      <c r="FF15" s="2083" t="s">
        <v>39</v>
      </c>
      <c r="FG15" s="2083"/>
      <c r="FH15" s="2084">
        <f>BE15+CR15-DU15-DF15</f>
        <v>0</v>
      </c>
      <c r="FI15" s="2084"/>
      <c r="FJ15" s="2084"/>
      <c r="FK15" s="2084"/>
      <c r="FL15" s="2084"/>
      <c r="FM15" s="2084"/>
      <c r="FN15" s="2084"/>
      <c r="FO15" s="2084"/>
      <c r="FP15" s="2084"/>
      <c r="FQ15" s="2087" t="s">
        <v>40</v>
      </c>
      <c r="FR15" s="2088"/>
    </row>
    <row r="16" spans="1:176" ht="18" customHeight="1">
      <c r="C16" s="184"/>
      <c r="D16" s="3423"/>
      <c r="E16" s="3423"/>
      <c r="F16" s="3423"/>
      <c r="G16" s="3423"/>
      <c r="H16" s="3423"/>
      <c r="I16" s="3423"/>
      <c r="J16" s="3423"/>
      <c r="K16" s="3423"/>
      <c r="L16" s="3423"/>
      <c r="M16" s="3423"/>
      <c r="N16" s="3423"/>
      <c r="O16" s="3423"/>
      <c r="P16" s="3423"/>
      <c r="Q16" s="3423"/>
      <c r="R16" s="3423"/>
      <c r="S16" s="3423"/>
      <c r="T16" s="3423"/>
      <c r="U16" s="3423"/>
      <c r="V16" s="3423"/>
      <c r="W16" s="3423"/>
      <c r="X16" s="3424"/>
      <c r="Y16" s="2837">
        <v>5522</v>
      </c>
      <c r="Z16" s="2838"/>
      <c r="AA16" s="2838"/>
      <c r="AB16" s="2838"/>
      <c r="AC16" s="2951"/>
      <c r="AD16" s="180"/>
      <c r="AE16" s="938"/>
      <c r="AF16" s="938"/>
      <c r="AG16" s="938"/>
      <c r="AH16" s="938"/>
      <c r="AI16" s="937" t="s">
        <v>37</v>
      </c>
      <c r="AJ16" s="2825" t="s">
        <v>1351</v>
      </c>
      <c r="AK16" s="2825"/>
      <c r="AL16" s="2825"/>
      <c r="AM16" s="940" t="s">
        <v>38</v>
      </c>
      <c r="AN16" s="940"/>
      <c r="AO16" s="2844" t="s">
        <v>436</v>
      </c>
      <c r="AP16" s="2945"/>
      <c r="AQ16" s="2357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58"/>
      <c r="BC16" s="2950" t="s">
        <v>39</v>
      </c>
      <c r="BD16" s="2950"/>
      <c r="BE16" s="2084">
        <f>BE20+BE22+BE24+BE26+BE28+BE30</f>
        <v>0</v>
      </c>
      <c r="BF16" s="2084"/>
      <c r="BG16" s="2084"/>
      <c r="BH16" s="2084"/>
      <c r="BI16" s="2084"/>
      <c r="BJ16" s="2084"/>
      <c r="BK16" s="2084"/>
      <c r="BL16" s="2084"/>
      <c r="BM16" s="2084"/>
      <c r="BN16" s="3373" t="s">
        <v>40</v>
      </c>
      <c r="BO16" s="3373"/>
      <c r="BP16" s="2942">
        <f>BP20+BP22+BP24+BP26+BP28+BP30</f>
        <v>10253</v>
      </c>
      <c r="BQ16" s="2942"/>
      <c r="BR16" s="2942"/>
      <c r="BS16" s="2942"/>
      <c r="BT16" s="2942"/>
      <c r="BU16" s="2942"/>
      <c r="BV16" s="2942"/>
      <c r="BW16" s="2942"/>
      <c r="BX16" s="2942"/>
      <c r="BY16" s="2942"/>
      <c r="BZ16" s="2942"/>
      <c r="CA16" s="2942"/>
      <c r="CB16" s="2942"/>
      <c r="CC16" s="2942">
        <f>CC20+CC22+CC24+CC26+CC28+CC30</f>
        <v>0</v>
      </c>
      <c r="CD16" s="2942"/>
      <c r="CE16" s="2942"/>
      <c r="CF16" s="2942"/>
      <c r="CG16" s="2942"/>
      <c r="CH16" s="2942"/>
      <c r="CI16" s="2942"/>
      <c r="CJ16" s="2942"/>
      <c r="CK16" s="2942"/>
      <c r="CL16" s="2942"/>
      <c r="CM16" s="2942"/>
      <c r="CN16" s="2942"/>
      <c r="CO16" s="2942"/>
      <c r="CP16" s="2942"/>
      <c r="CQ16" s="2345"/>
      <c r="CR16" s="942">
        <f>CR20+CR22+CR24+CR26+CR28+CR30</f>
        <v>0</v>
      </c>
      <c r="CS16" s="2950" t="s">
        <v>39</v>
      </c>
      <c r="CT16" s="2950"/>
      <c r="CU16" s="2162">
        <f>CU20+CU22+CU24+CU26+CU28+CU30</f>
        <v>1338</v>
      </c>
      <c r="CV16" s="2162"/>
      <c r="CW16" s="2162"/>
      <c r="CX16" s="2162"/>
      <c r="CY16" s="2162"/>
      <c r="CZ16" s="2162"/>
      <c r="DA16" s="2162"/>
      <c r="DB16" s="2162"/>
      <c r="DC16" s="3373" t="s">
        <v>40</v>
      </c>
      <c r="DD16" s="3373"/>
      <c r="DE16" s="944" t="s">
        <v>39</v>
      </c>
      <c r="DF16" s="953">
        <f>DF20+DF22+DF24+DF26+DF28+DF30</f>
        <v>0</v>
      </c>
      <c r="DG16" s="945" t="s">
        <v>40</v>
      </c>
      <c r="DH16" s="2950" t="s">
        <v>39</v>
      </c>
      <c r="DI16" s="2950"/>
      <c r="DJ16" s="2084">
        <f>DJ20+DJ22+DJ24+DJ26+DJ28+DJ30</f>
        <v>0</v>
      </c>
      <c r="DK16" s="2084"/>
      <c r="DL16" s="2084"/>
      <c r="DM16" s="2084"/>
      <c r="DN16" s="2084"/>
      <c r="DO16" s="2084"/>
      <c r="DP16" s="2084"/>
      <c r="DQ16" s="2084"/>
      <c r="DR16" s="2084"/>
      <c r="DS16" s="3373" t="s">
        <v>40</v>
      </c>
      <c r="DT16" s="3374"/>
      <c r="DU16" s="2942">
        <f>DU20+DU22+DU24+DU26+DU28+DU30</f>
        <v>0</v>
      </c>
      <c r="DV16" s="2942"/>
      <c r="DW16" s="2942"/>
      <c r="DX16" s="2942"/>
      <c r="DY16" s="2942"/>
      <c r="DZ16" s="2942"/>
      <c r="EA16" s="2942"/>
      <c r="EB16" s="2942"/>
      <c r="EC16" s="2942"/>
      <c r="ED16" s="2942"/>
      <c r="EE16" s="2942"/>
      <c r="EF16" s="2942"/>
      <c r="EG16" s="3372" t="s">
        <v>39</v>
      </c>
      <c r="EH16" s="2950"/>
      <c r="EI16" s="2084">
        <f>EI20+EI22+EI24+EI26+EI28+EI30</f>
        <v>0</v>
      </c>
      <c r="EJ16" s="2084"/>
      <c r="EK16" s="2084"/>
      <c r="EL16" s="2084"/>
      <c r="EM16" s="2084"/>
      <c r="EN16" s="2084"/>
      <c r="EO16" s="2084"/>
      <c r="EP16" s="2084"/>
      <c r="EQ16" s="2084"/>
      <c r="ER16" s="3373" t="s">
        <v>40</v>
      </c>
      <c r="ES16" s="3374"/>
      <c r="ET16" s="2942">
        <f>AQ16+BP16+CC16-CU16-DF16-DJ16-EI16</f>
        <v>9970</v>
      </c>
      <c r="EU16" s="2942"/>
      <c r="EV16" s="2942"/>
      <c r="EW16" s="2942"/>
      <c r="EX16" s="2942"/>
      <c r="EY16" s="2942"/>
      <c r="EZ16" s="2942"/>
      <c r="FA16" s="2942"/>
      <c r="FB16" s="2942"/>
      <c r="FC16" s="2942"/>
      <c r="FD16" s="2942"/>
      <c r="FE16" s="2942"/>
      <c r="FF16" s="2083" t="s">
        <v>39</v>
      </c>
      <c r="FG16" s="2083"/>
      <c r="FH16" s="2084">
        <f>BE16+CR16-DU16-DF16</f>
        <v>0</v>
      </c>
      <c r="FI16" s="2084"/>
      <c r="FJ16" s="2084"/>
      <c r="FK16" s="2084"/>
      <c r="FL16" s="2084"/>
      <c r="FM16" s="2084"/>
      <c r="FN16" s="2084"/>
      <c r="FO16" s="2084"/>
      <c r="FP16" s="2084"/>
      <c r="FQ16" s="2087" t="s">
        <v>40</v>
      </c>
      <c r="FR16" s="2088"/>
    </row>
    <row r="17" spans="3:176" ht="8.1" customHeight="1">
      <c r="C17" s="182"/>
      <c r="D17" s="3407" t="s">
        <v>17</v>
      </c>
      <c r="E17" s="3407"/>
      <c r="F17" s="3407"/>
      <c r="G17" s="3407"/>
      <c r="H17" s="3407"/>
      <c r="I17" s="3407"/>
      <c r="J17" s="3407"/>
      <c r="K17" s="3407"/>
      <c r="L17" s="3407"/>
      <c r="M17" s="3407"/>
      <c r="N17" s="3407"/>
      <c r="O17" s="3407"/>
      <c r="P17" s="3407"/>
      <c r="Q17" s="3407"/>
      <c r="R17" s="3407"/>
      <c r="S17" s="3407"/>
      <c r="T17" s="3407"/>
      <c r="U17" s="3407"/>
      <c r="V17" s="3407"/>
      <c r="W17" s="3407"/>
      <c r="X17" s="3407"/>
      <c r="Y17" s="2820"/>
      <c r="Z17" s="2821"/>
      <c r="AA17" s="2821"/>
      <c r="AB17" s="2821"/>
      <c r="AC17" s="3256"/>
      <c r="AD17" s="3370"/>
      <c r="AE17" s="2841"/>
      <c r="AF17" s="2841"/>
      <c r="AG17" s="2841"/>
      <c r="AH17" s="2841"/>
      <c r="AI17" s="2841"/>
      <c r="AJ17" s="2841"/>
      <c r="AK17" s="2841"/>
      <c r="AL17" s="2841"/>
      <c r="AM17" s="2841"/>
      <c r="AN17" s="2841"/>
      <c r="AO17" s="2841"/>
      <c r="AP17" s="3115"/>
      <c r="AQ17" s="2856"/>
      <c r="AR17" s="2803"/>
      <c r="AS17" s="2803"/>
      <c r="AT17" s="2803"/>
      <c r="AU17" s="2803"/>
      <c r="AV17" s="2803"/>
      <c r="AW17" s="2803"/>
      <c r="AX17" s="2803"/>
      <c r="AY17" s="2803"/>
      <c r="AZ17" s="2803"/>
      <c r="BA17" s="2803"/>
      <c r="BB17" s="2804"/>
      <c r="BC17" s="3104"/>
      <c r="BD17" s="1493"/>
      <c r="BE17" s="1493"/>
      <c r="BF17" s="1493"/>
      <c r="BG17" s="1493"/>
      <c r="BH17" s="1493"/>
      <c r="BI17" s="1493"/>
      <c r="BJ17" s="1493"/>
      <c r="BK17" s="1493"/>
      <c r="BL17" s="1493"/>
      <c r="BM17" s="1493"/>
      <c r="BN17" s="1493"/>
      <c r="BO17" s="3105"/>
      <c r="BP17" s="2943"/>
      <c r="BQ17" s="2943"/>
      <c r="BR17" s="2943"/>
      <c r="BS17" s="2943"/>
      <c r="BT17" s="2943"/>
      <c r="BU17" s="2943"/>
      <c r="BV17" s="2943"/>
      <c r="BW17" s="2943"/>
      <c r="BX17" s="2943"/>
      <c r="BY17" s="2943"/>
      <c r="BZ17" s="2943"/>
      <c r="CA17" s="2943"/>
      <c r="CB17" s="2943"/>
      <c r="CC17" s="2943"/>
      <c r="CD17" s="2943"/>
      <c r="CE17" s="2943"/>
      <c r="CF17" s="2943"/>
      <c r="CG17" s="2943"/>
      <c r="CH17" s="2943"/>
      <c r="CI17" s="2943"/>
      <c r="CJ17" s="2943"/>
      <c r="CK17" s="2943"/>
      <c r="CL17" s="2943"/>
      <c r="CM17" s="2943"/>
      <c r="CN17" s="2943"/>
      <c r="CO17" s="2943"/>
      <c r="CP17" s="2943"/>
      <c r="CQ17" s="2875"/>
      <c r="CR17" s="850"/>
      <c r="CS17" s="2083"/>
      <c r="CT17" s="2083"/>
      <c r="CU17" s="1493"/>
      <c r="CV17" s="1493"/>
      <c r="CW17" s="1493"/>
      <c r="CX17" s="1493"/>
      <c r="CY17" s="1493"/>
      <c r="CZ17" s="1493"/>
      <c r="DA17" s="1493"/>
      <c r="DB17" s="1493"/>
      <c r="DC17" s="2087"/>
      <c r="DD17" s="2087"/>
      <c r="DE17" s="862"/>
      <c r="DF17" s="958"/>
      <c r="DG17" s="844"/>
      <c r="DH17" s="2083"/>
      <c r="DI17" s="2083"/>
      <c r="DJ17" s="1493"/>
      <c r="DK17" s="1493"/>
      <c r="DL17" s="1493"/>
      <c r="DM17" s="1493"/>
      <c r="DN17" s="1493"/>
      <c r="DO17" s="1493"/>
      <c r="DP17" s="1493"/>
      <c r="DQ17" s="1493"/>
      <c r="DR17" s="1493"/>
      <c r="DS17" s="2087"/>
      <c r="DT17" s="2793"/>
      <c r="DU17" s="2943"/>
      <c r="DV17" s="2943"/>
      <c r="DW17" s="2943"/>
      <c r="DX17" s="2943"/>
      <c r="DY17" s="2943"/>
      <c r="DZ17" s="2943"/>
      <c r="EA17" s="2943"/>
      <c r="EB17" s="2943"/>
      <c r="EC17" s="2943"/>
      <c r="ED17" s="2943"/>
      <c r="EE17" s="2943"/>
      <c r="EF17" s="2943"/>
      <c r="EG17" s="2799"/>
      <c r="EH17" s="2083"/>
      <c r="EI17" s="1493"/>
      <c r="EJ17" s="1493"/>
      <c r="EK17" s="1493"/>
      <c r="EL17" s="1493"/>
      <c r="EM17" s="1493"/>
      <c r="EN17" s="1493"/>
      <c r="EO17" s="1493"/>
      <c r="EP17" s="1493"/>
      <c r="EQ17" s="1493"/>
      <c r="ER17" s="2087"/>
      <c r="ES17" s="2793"/>
      <c r="ET17" s="2943"/>
      <c r="EU17" s="2943"/>
      <c r="EV17" s="2943"/>
      <c r="EW17" s="2943"/>
      <c r="EX17" s="2943"/>
      <c r="EY17" s="2943"/>
      <c r="EZ17" s="2943"/>
      <c r="FA17" s="2943"/>
      <c r="FB17" s="2943"/>
      <c r="FC17" s="2943"/>
      <c r="FD17" s="2943"/>
      <c r="FE17" s="2943"/>
      <c r="FF17" s="2083"/>
      <c r="FG17" s="2083"/>
      <c r="FH17" s="1493"/>
      <c r="FI17" s="1493"/>
      <c r="FJ17" s="1493"/>
      <c r="FK17" s="1493"/>
      <c r="FL17" s="1493"/>
      <c r="FM17" s="1493"/>
      <c r="FN17" s="1493"/>
      <c r="FO17" s="1493"/>
      <c r="FP17" s="1493"/>
      <c r="FQ17" s="2087"/>
      <c r="FR17" s="2088"/>
    </row>
    <row r="18" spans="3:176" ht="9" customHeight="1">
      <c r="C18" s="184"/>
      <c r="D18" s="3407"/>
      <c r="E18" s="3407"/>
      <c r="F18" s="3407"/>
      <c r="G18" s="3407"/>
      <c r="H18" s="3407"/>
      <c r="I18" s="3407"/>
      <c r="J18" s="3407"/>
      <c r="K18" s="3407"/>
      <c r="L18" s="3407"/>
      <c r="M18" s="3407"/>
      <c r="N18" s="3407"/>
      <c r="O18" s="3407"/>
      <c r="P18" s="3407"/>
      <c r="Q18" s="3407"/>
      <c r="R18" s="3407"/>
      <c r="S18" s="3407"/>
      <c r="T18" s="3407"/>
      <c r="U18" s="3407"/>
      <c r="V18" s="3407"/>
      <c r="W18" s="3407"/>
      <c r="X18" s="3407"/>
      <c r="Y18" s="3113"/>
      <c r="Z18" s="2929"/>
      <c r="AA18" s="2929"/>
      <c r="AB18" s="2929"/>
      <c r="AC18" s="3283"/>
      <c r="AD18" s="3371"/>
      <c r="AE18" s="3031"/>
      <c r="AF18" s="3031"/>
      <c r="AG18" s="3031"/>
      <c r="AH18" s="3031"/>
      <c r="AI18" s="3031"/>
      <c r="AJ18" s="3031"/>
      <c r="AK18" s="3031"/>
      <c r="AL18" s="3031"/>
      <c r="AM18" s="3031"/>
      <c r="AN18" s="3031"/>
      <c r="AO18" s="3031"/>
      <c r="AP18" s="3116"/>
      <c r="AQ18" s="2883"/>
      <c r="AR18" s="2880"/>
      <c r="AS18" s="2880"/>
      <c r="AT18" s="2880"/>
      <c r="AU18" s="2880"/>
      <c r="AV18" s="2880"/>
      <c r="AW18" s="2880"/>
      <c r="AX18" s="2880"/>
      <c r="AY18" s="2880"/>
      <c r="AZ18" s="2880"/>
      <c r="BA18" s="2880"/>
      <c r="BB18" s="2881"/>
      <c r="BC18" s="3106"/>
      <c r="BD18" s="1990"/>
      <c r="BE18" s="1990"/>
      <c r="BF18" s="1990"/>
      <c r="BG18" s="1990"/>
      <c r="BH18" s="1990"/>
      <c r="BI18" s="1990"/>
      <c r="BJ18" s="1990"/>
      <c r="BK18" s="1990"/>
      <c r="BL18" s="1990"/>
      <c r="BM18" s="1990"/>
      <c r="BN18" s="1990"/>
      <c r="BO18" s="3107"/>
      <c r="BP18" s="3367"/>
      <c r="BQ18" s="3367"/>
      <c r="BR18" s="3367"/>
      <c r="BS18" s="3367"/>
      <c r="BT18" s="3367"/>
      <c r="BU18" s="3367"/>
      <c r="BV18" s="3367"/>
      <c r="BW18" s="3367"/>
      <c r="BX18" s="3367"/>
      <c r="BY18" s="3367"/>
      <c r="BZ18" s="3367"/>
      <c r="CA18" s="3367"/>
      <c r="CB18" s="3367"/>
      <c r="CC18" s="3367"/>
      <c r="CD18" s="3367"/>
      <c r="CE18" s="3367"/>
      <c r="CF18" s="3367"/>
      <c r="CG18" s="3367"/>
      <c r="CH18" s="3367"/>
      <c r="CI18" s="3367"/>
      <c r="CJ18" s="3367"/>
      <c r="CK18" s="3367"/>
      <c r="CL18" s="3367"/>
      <c r="CM18" s="3367"/>
      <c r="CN18" s="3367"/>
      <c r="CO18" s="3367"/>
      <c r="CP18" s="3367"/>
      <c r="CQ18" s="2879"/>
      <c r="CR18" s="851"/>
      <c r="CS18" s="2013"/>
      <c r="CT18" s="2013"/>
      <c r="CU18" s="1990"/>
      <c r="CV18" s="1990"/>
      <c r="CW18" s="1990"/>
      <c r="CX18" s="1990"/>
      <c r="CY18" s="1990"/>
      <c r="CZ18" s="1990"/>
      <c r="DA18" s="1990"/>
      <c r="DB18" s="1990"/>
      <c r="DC18" s="2014"/>
      <c r="DD18" s="2014"/>
      <c r="DE18" s="863"/>
      <c r="DF18" s="959"/>
      <c r="DG18" s="845"/>
      <c r="DH18" s="2013"/>
      <c r="DI18" s="2013"/>
      <c r="DJ18" s="1990"/>
      <c r="DK18" s="1990"/>
      <c r="DL18" s="1990"/>
      <c r="DM18" s="1990"/>
      <c r="DN18" s="1990"/>
      <c r="DO18" s="1990"/>
      <c r="DP18" s="1990"/>
      <c r="DQ18" s="1990"/>
      <c r="DR18" s="1990"/>
      <c r="DS18" s="2014"/>
      <c r="DT18" s="2874"/>
      <c r="DU18" s="3367"/>
      <c r="DV18" s="3367"/>
      <c r="DW18" s="3367"/>
      <c r="DX18" s="3367"/>
      <c r="DY18" s="3367"/>
      <c r="DZ18" s="3367"/>
      <c r="EA18" s="3367"/>
      <c r="EB18" s="3367"/>
      <c r="EC18" s="3367"/>
      <c r="ED18" s="3367"/>
      <c r="EE18" s="3367"/>
      <c r="EF18" s="3367"/>
      <c r="EG18" s="2869"/>
      <c r="EH18" s="2013"/>
      <c r="EI18" s="1990"/>
      <c r="EJ18" s="1990"/>
      <c r="EK18" s="1990"/>
      <c r="EL18" s="1990"/>
      <c r="EM18" s="1990"/>
      <c r="EN18" s="1990"/>
      <c r="EO18" s="1990"/>
      <c r="EP18" s="1990"/>
      <c r="EQ18" s="1990"/>
      <c r="ER18" s="2014"/>
      <c r="ES18" s="2874"/>
      <c r="ET18" s="3367"/>
      <c r="EU18" s="3367"/>
      <c r="EV18" s="3367"/>
      <c r="EW18" s="3367"/>
      <c r="EX18" s="3367"/>
      <c r="EY18" s="3367"/>
      <c r="EZ18" s="3367"/>
      <c r="FA18" s="3367"/>
      <c r="FB18" s="3367"/>
      <c r="FC18" s="3367"/>
      <c r="FD18" s="3367"/>
      <c r="FE18" s="3367"/>
      <c r="FF18" s="2013"/>
      <c r="FG18" s="2013"/>
      <c r="FH18" s="1990"/>
      <c r="FI18" s="1990"/>
      <c r="FJ18" s="1990"/>
      <c r="FK18" s="1990"/>
      <c r="FL18" s="1990"/>
      <c r="FM18" s="1990"/>
      <c r="FN18" s="1990"/>
      <c r="FO18" s="1990"/>
      <c r="FP18" s="1990"/>
      <c r="FQ18" s="2014"/>
      <c r="FR18" s="2015"/>
    </row>
    <row r="19" spans="3:176" ht="12.75">
      <c r="C19" s="182"/>
      <c r="D19" s="2946" t="s">
        <v>1501</v>
      </c>
      <c r="E19" s="2946"/>
      <c r="F19" s="2946"/>
      <c r="G19" s="2946"/>
      <c r="H19" s="2946"/>
      <c r="I19" s="2946"/>
      <c r="J19" s="2946"/>
      <c r="K19" s="2946"/>
      <c r="L19" s="2946"/>
      <c r="M19" s="2946"/>
      <c r="N19" s="2946"/>
      <c r="O19" s="2946"/>
      <c r="P19" s="2946"/>
      <c r="Q19" s="2946"/>
      <c r="R19" s="2946"/>
      <c r="S19" s="2946"/>
      <c r="T19" s="2946"/>
      <c r="U19" s="2946"/>
      <c r="V19" s="2946"/>
      <c r="W19" s="2946"/>
      <c r="X19" s="2947"/>
      <c r="Y19" s="2930">
        <v>55021</v>
      </c>
      <c r="Z19" s="2931"/>
      <c r="AA19" s="2931"/>
      <c r="AB19" s="2931"/>
      <c r="AC19" s="2932"/>
      <c r="AD19" s="180"/>
      <c r="AE19" s="512"/>
      <c r="AF19" s="512"/>
      <c r="AG19" s="512"/>
      <c r="AH19" s="512"/>
      <c r="AI19" s="511" t="s">
        <v>37</v>
      </c>
      <c r="AJ19" s="2825" t="s">
        <v>1350</v>
      </c>
      <c r="AK19" s="2825"/>
      <c r="AL19" s="2825"/>
      <c r="AM19" s="514" t="s">
        <v>38</v>
      </c>
      <c r="AN19" s="514"/>
      <c r="AO19" s="2844" t="s">
        <v>435</v>
      </c>
      <c r="AP19" s="2945"/>
      <c r="AQ19" s="2357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58"/>
      <c r="BC19" s="2083" t="s">
        <v>39</v>
      </c>
      <c r="BD19" s="2083"/>
      <c r="BE19" s="2084">
        <f>FH20</f>
        <v>0</v>
      </c>
      <c r="BF19" s="2084"/>
      <c r="BG19" s="2084"/>
      <c r="BH19" s="2084"/>
      <c r="BI19" s="2084"/>
      <c r="BJ19" s="2084"/>
      <c r="BK19" s="2084"/>
      <c r="BL19" s="2084"/>
      <c r="BM19" s="2084"/>
      <c r="BN19" s="2087" t="s">
        <v>40</v>
      </c>
      <c r="BO19" s="2087"/>
      <c r="BP19" s="3363"/>
      <c r="BQ19" s="3363"/>
      <c r="BR19" s="3363"/>
      <c r="BS19" s="3363"/>
      <c r="BT19" s="3363"/>
      <c r="BU19" s="3363"/>
      <c r="BV19" s="3363"/>
      <c r="BW19" s="3363"/>
      <c r="BX19" s="3363"/>
      <c r="BY19" s="3363"/>
      <c r="BZ19" s="3363"/>
      <c r="CA19" s="3363"/>
      <c r="CB19" s="3363"/>
      <c r="CC19" s="2943"/>
      <c r="CD19" s="2943"/>
      <c r="CE19" s="2943"/>
      <c r="CF19" s="2943"/>
      <c r="CG19" s="2943"/>
      <c r="CH19" s="2943"/>
      <c r="CI19" s="2943"/>
      <c r="CJ19" s="2943"/>
      <c r="CK19" s="2943"/>
      <c r="CL19" s="2943"/>
      <c r="CM19" s="2943"/>
      <c r="CN19" s="2943"/>
      <c r="CO19" s="2943"/>
      <c r="CP19" s="2943"/>
      <c r="CQ19" s="2875"/>
      <c r="CR19" s="850"/>
      <c r="CS19" s="2083" t="s">
        <v>39</v>
      </c>
      <c r="CT19" s="2083"/>
      <c r="CU19" s="3362"/>
      <c r="CV19" s="3362"/>
      <c r="CW19" s="3362"/>
      <c r="CX19" s="3362"/>
      <c r="CY19" s="3362"/>
      <c r="CZ19" s="3362"/>
      <c r="DA19" s="3362"/>
      <c r="DB19" s="3362"/>
      <c r="DC19" s="2087" t="s">
        <v>40</v>
      </c>
      <c r="DD19" s="2087"/>
      <c r="DE19" s="862" t="s">
        <v>39</v>
      </c>
      <c r="DF19" s="958"/>
      <c r="DG19" s="845" t="s">
        <v>40</v>
      </c>
      <c r="DH19" s="2083" t="s">
        <v>39</v>
      </c>
      <c r="DI19" s="2083"/>
      <c r="DJ19" s="1493"/>
      <c r="DK19" s="1493"/>
      <c r="DL19" s="1493"/>
      <c r="DM19" s="1493"/>
      <c r="DN19" s="1493"/>
      <c r="DO19" s="1493"/>
      <c r="DP19" s="1493"/>
      <c r="DQ19" s="1493"/>
      <c r="DR19" s="1493"/>
      <c r="DS19" s="2087" t="s">
        <v>40</v>
      </c>
      <c r="DT19" s="2793"/>
      <c r="DU19" s="2943"/>
      <c r="DV19" s="2943"/>
      <c r="DW19" s="2943"/>
      <c r="DX19" s="2943"/>
      <c r="DY19" s="2943"/>
      <c r="DZ19" s="2943"/>
      <c r="EA19" s="2943"/>
      <c r="EB19" s="2943"/>
      <c r="EC19" s="2943"/>
      <c r="ED19" s="2943"/>
      <c r="EE19" s="2943"/>
      <c r="EF19" s="2943"/>
      <c r="EG19" s="2799" t="s">
        <v>39</v>
      </c>
      <c r="EH19" s="2083"/>
      <c r="EI19" s="1493"/>
      <c r="EJ19" s="1493"/>
      <c r="EK19" s="1493"/>
      <c r="EL19" s="1493"/>
      <c r="EM19" s="1493"/>
      <c r="EN19" s="1493"/>
      <c r="EO19" s="1493"/>
      <c r="EP19" s="1493"/>
      <c r="EQ19" s="1493"/>
      <c r="ER19" s="2087" t="s">
        <v>40</v>
      </c>
      <c r="ES19" s="2793"/>
      <c r="ET19" s="2942">
        <f>AQ19+BP19+CC19-CU19-DF19-DJ19-EI19</f>
        <v>0</v>
      </c>
      <c r="EU19" s="2942"/>
      <c r="EV19" s="2942"/>
      <c r="EW19" s="2942"/>
      <c r="EX19" s="2942"/>
      <c r="EY19" s="2942"/>
      <c r="EZ19" s="2942"/>
      <c r="FA19" s="2942"/>
      <c r="FB19" s="2942"/>
      <c r="FC19" s="2942"/>
      <c r="FD19" s="2942"/>
      <c r="FE19" s="2942"/>
      <c r="FF19" s="2083" t="s">
        <v>39</v>
      </c>
      <c r="FG19" s="2083"/>
      <c r="FH19" s="2084">
        <f>BE19+CR19-DU19-DF19</f>
        <v>0</v>
      </c>
      <c r="FI19" s="2084"/>
      <c r="FJ19" s="2084"/>
      <c r="FK19" s="2084"/>
      <c r="FL19" s="2084"/>
      <c r="FM19" s="2084"/>
      <c r="FN19" s="2084"/>
      <c r="FO19" s="2084"/>
      <c r="FP19" s="2084"/>
      <c r="FQ19" s="2087" t="s">
        <v>40</v>
      </c>
      <c r="FR19" s="2088"/>
    </row>
    <row r="20" spans="3:176" ht="12.75">
      <c r="C20" s="182"/>
      <c r="D20" s="3434"/>
      <c r="E20" s="3434"/>
      <c r="F20" s="3434"/>
      <c r="G20" s="3434"/>
      <c r="H20" s="3434"/>
      <c r="I20" s="3434"/>
      <c r="J20" s="3434"/>
      <c r="K20" s="3434"/>
      <c r="L20" s="3434"/>
      <c r="M20" s="3434"/>
      <c r="N20" s="3434"/>
      <c r="O20" s="3434"/>
      <c r="P20" s="3434"/>
      <c r="Q20" s="3434"/>
      <c r="R20" s="3434"/>
      <c r="S20" s="3434"/>
      <c r="T20" s="3434"/>
      <c r="U20" s="3434"/>
      <c r="V20" s="3434"/>
      <c r="W20" s="3434"/>
      <c r="X20" s="3435"/>
      <c r="Y20" s="2837">
        <v>55221</v>
      </c>
      <c r="Z20" s="2838"/>
      <c r="AA20" s="2838"/>
      <c r="AB20" s="2838"/>
      <c r="AC20" s="2951"/>
      <c r="AD20" s="180"/>
      <c r="AE20" s="512"/>
      <c r="AF20" s="512"/>
      <c r="AG20" s="512"/>
      <c r="AH20" s="512"/>
      <c r="AI20" s="511" t="s">
        <v>37</v>
      </c>
      <c r="AJ20" s="2825" t="s">
        <v>1351</v>
      </c>
      <c r="AK20" s="2825"/>
      <c r="AL20" s="2825"/>
      <c r="AM20" s="514" t="s">
        <v>38</v>
      </c>
      <c r="AN20" s="514"/>
      <c r="AO20" s="2844" t="s">
        <v>436</v>
      </c>
      <c r="AP20" s="2945"/>
      <c r="AQ20" s="2856"/>
      <c r="AR20" s="2803"/>
      <c r="AS20" s="2803"/>
      <c r="AT20" s="2803"/>
      <c r="AU20" s="2803"/>
      <c r="AV20" s="2803"/>
      <c r="AW20" s="2803"/>
      <c r="AX20" s="2803"/>
      <c r="AY20" s="2803"/>
      <c r="AZ20" s="2803"/>
      <c r="BA20" s="2803"/>
      <c r="BB20" s="2804"/>
      <c r="BC20" s="2083" t="s">
        <v>39</v>
      </c>
      <c r="BD20" s="2083"/>
      <c r="BE20" s="1493"/>
      <c r="BF20" s="1493"/>
      <c r="BG20" s="1493"/>
      <c r="BH20" s="1493"/>
      <c r="BI20" s="1493"/>
      <c r="BJ20" s="1493"/>
      <c r="BK20" s="1493"/>
      <c r="BL20" s="1493"/>
      <c r="BM20" s="1493"/>
      <c r="BN20" s="2087" t="s">
        <v>40</v>
      </c>
      <c r="BO20" s="2087"/>
      <c r="BP20" s="3363"/>
      <c r="BQ20" s="3363"/>
      <c r="BR20" s="3363"/>
      <c r="BS20" s="3363"/>
      <c r="BT20" s="3363"/>
      <c r="BU20" s="3363"/>
      <c r="BV20" s="3363"/>
      <c r="BW20" s="3363"/>
      <c r="BX20" s="3363"/>
      <c r="BY20" s="3363"/>
      <c r="BZ20" s="3363"/>
      <c r="CA20" s="3363"/>
      <c r="CB20" s="3363"/>
      <c r="CC20" s="2943"/>
      <c r="CD20" s="2943"/>
      <c r="CE20" s="2943"/>
      <c r="CF20" s="2943"/>
      <c r="CG20" s="2943"/>
      <c r="CH20" s="2943"/>
      <c r="CI20" s="2943"/>
      <c r="CJ20" s="2943"/>
      <c r="CK20" s="2943"/>
      <c r="CL20" s="2943"/>
      <c r="CM20" s="2943"/>
      <c r="CN20" s="2943"/>
      <c r="CO20" s="2943"/>
      <c r="CP20" s="2943"/>
      <c r="CQ20" s="2875"/>
      <c r="CR20" s="850"/>
      <c r="CS20" s="2083" t="s">
        <v>39</v>
      </c>
      <c r="CT20" s="2083"/>
      <c r="CU20" s="3362"/>
      <c r="CV20" s="3362"/>
      <c r="CW20" s="3362"/>
      <c r="CX20" s="3362"/>
      <c r="CY20" s="3362"/>
      <c r="CZ20" s="3362"/>
      <c r="DA20" s="3362"/>
      <c r="DB20" s="3362"/>
      <c r="DC20" s="2087" t="s">
        <v>40</v>
      </c>
      <c r="DD20" s="2087"/>
      <c r="DE20" s="862" t="s">
        <v>39</v>
      </c>
      <c r="DF20" s="958"/>
      <c r="DG20" s="845" t="s">
        <v>40</v>
      </c>
      <c r="DH20" s="2083" t="s">
        <v>39</v>
      </c>
      <c r="DI20" s="2083"/>
      <c r="DJ20" s="1493"/>
      <c r="DK20" s="1493"/>
      <c r="DL20" s="1493"/>
      <c r="DM20" s="1493"/>
      <c r="DN20" s="1493"/>
      <c r="DO20" s="1493"/>
      <c r="DP20" s="1493"/>
      <c r="DQ20" s="1493"/>
      <c r="DR20" s="1493"/>
      <c r="DS20" s="2087" t="s">
        <v>40</v>
      </c>
      <c r="DT20" s="2793"/>
      <c r="DU20" s="2943"/>
      <c r="DV20" s="2943"/>
      <c r="DW20" s="2943"/>
      <c r="DX20" s="2943"/>
      <c r="DY20" s="2943"/>
      <c r="DZ20" s="2943"/>
      <c r="EA20" s="2943"/>
      <c r="EB20" s="2943"/>
      <c r="EC20" s="2943"/>
      <c r="ED20" s="2943"/>
      <c r="EE20" s="2943"/>
      <c r="EF20" s="2943"/>
      <c r="EG20" s="2799" t="s">
        <v>39</v>
      </c>
      <c r="EH20" s="2083"/>
      <c r="EI20" s="1493"/>
      <c r="EJ20" s="1493"/>
      <c r="EK20" s="1493"/>
      <c r="EL20" s="1493"/>
      <c r="EM20" s="1493"/>
      <c r="EN20" s="1493"/>
      <c r="EO20" s="1493"/>
      <c r="EP20" s="1493"/>
      <c r="EQ20" s="1493"/>
      <c r="ER20" s="2087" t="s">
        <v>40</v>
      </c>
      <c r="ES20" s="2793"/>
      <c r="ET20" s="2942">
        <f t="shared" ref="ET20:ET36" si="0">AQ20+BP20+CC20-CU20-DF20-DJ20-EI20</f>
        <v>0</v>
      </c>
      <c r="EU20" s="2942"/>
      <c r="EV20" s="2942"/>
      <c r="EW20" s="2942"/>
      <c r="EX20" s="2942"/>
      <c r="EY20" s="2942"/>
      <c r="EZ20" s="2942"/>
      <c r="FA20" s="2942"/>
      <c r="FB20" s="2942"/>
      <c r="FC20" s="2942"/>
      <c r="FD20" s="2942"/>
      <c r="FE20" s="2942"/>
      <c r="FF20" s="2083" t="s">
        <v>39</v>
      </c>
      <c r="FG20" s="2083"/>
      <c r="FH20" s="2084">
        <f t="shared" ref="FH20:FH36" si="1">BE20+CR20-DU20-DF20</f>
        <v>0</v>
      </c>
      <c r="FI20" s="2084"/>
      <c r="FJ20" s="2084"/>
      <c r="FK20" s="2084"/>
      <c r="FL20" s="2084"/>
      <c r="FM20" s="2084"/>
      <c r="FN20" s="2084"/>
      <c r="FO20" s="2084"/>
      <c r="FP20" s="2084"/>
      <c r="FQ20" s="2087" t="s">
        <v>40</v>
      </c>
      <c r="FR20" s="2088"/>
    </row>
    <row r="21" spans="3:176" ht="12.75" customHeight="1">
      <c r="C21" s="182"/>
      <c r="D21" s="3430" t="s">
        <v>190</v>
      </c>
      <c r="E21" s="3430"/>
      <c r="F21" s="3430"/>
      <c r="G21" s="3430"/>
      <c r="H21" s="3430"/>
      <c r="I21" s="3430"/>
      <c r="J21" s="3430"/>
      <c r="K21" s="3430"/>
      <c r="L21" s="3430"/>
      <c r="M21" s="3430"/>
      <c r="N21" s="3430"/>
      <c r="O21" s="3430"/>
      <c r="P21" s="3430"/>
      <c r="Q21" s="3430"/>
      <c r="R21" s="3430"/>
      <c r="S21" s="3430"/>
      <c r="T21" s="3430"/>
      <c r="U21" s="3430"/>
      <c r="V21" s="3430"/>
      <c r="W21" s="3430"/>
      <c r="X21" s="3431"/>
      <c r="Y21" s="2930">
        <v>55022</v>
      </c>
      <c r="Z21" s="2931"/>
      <c r="AA21" s="2931"/>
      <c r="AB21" s="2931"/>
      <c r="AC21" s="2932"/>
      <c r="AD21" s="180"/>
      <c r="AE21" s="512"/>
      <c r="AF21" s="512"/>
      <c r="AG21" s="512"/>
      <c r="AH21" s="512"/>
      <c r="AI21" s="511" t="s">
        <v>37</v>
      </c>
      <c r="AJ21" s="2825" t="s">
        <v>1350</v>
      </c>
      <c r="AK21" s="2825"/>
      <c r="AL21" s="2825"/>
      <c r="AM21" s="514" t="s">
        <v>38</v>
      </c>
      <c r="AN21" s="514"/>
      <c r="AO21" s="2844" t="s">
        <v>435</v>
      </c>
      <c r="AP21" s="2945"/>
      <c r="AQ21" s="2357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58"/>
      <c r="BC21" s="2083" t="s">
        <v>39</v>
      </c>
      <c r="BD21" s="2083"/>
      <c r="BE21" s="2084">
        <f>FH22</f>
        <v>0</v>
      </c>
      <c r="BF21" s="2084"/>
      <c r="BG21" s="2084"/>
      <c r="BH21" s="2084"/>
      <c r="BI21" s="2084"/>
      <c r="BJ21" s="2084"/>
      <c r="BK21" s="2084"/>
      <c r="BL21" s="2084"/>
      <c r="BM21" s="2084"/>
      <c r="BN21" s="2087" t="s">
        <v>40</v>
      </c>
      <c r="BO21" s="2087"/>
      <c r="BP21" s="3363">
        <v>3954</v>
      </c>
      <c r="BQ21" s="3363"/>
      <c r="BR21" s="3363"/>
      <c r="BS21" s="3363"/>
      <c r="BT21" s="3363"/>
      <c r="BU21" s="3363"/>
      <c r="BV21" s="3363"/>
      <c r="BW21" s="3363"/>
      <c r="BX21" s="3363"/>
      <c r="BY21" s="3363"/>
      <c r="BZ21" s="3363"/>
      <c r="CA21" s="3363"/>
      <c r="CB21" s="3363"/>
      <c r="CC21" s="2943"/>
      <c r="CD21" s="2943"/>
      <c r="CE21" s="2943"/>
      <c r="CF21" s="2943"/>
      <c r="CG21" s="2943"/>
      <c r="CH21" s="2943"/>
      <c r="CI21" s="2943"/>
      <c r="CJ21" s="2943"/>
      <c r="CK21" s="2943"/>
      <c r="CL21" s="2943"/>
      <c r="CM21" s="2943"/>
      <c r="CN21" s="2943"/>
      <c r="CO21" s="2943"/>
      <c r="CP21" s="2943"/>
      <c r="CQ21" s="2875"/>
      <c r="CR21" s="850"/>
      <c r="CS21" s="2083" t="s">
        <v>39</v>
      </c>
      <c r="CT21" s="2083"/>
      <c r="CU21" s="3362">
        <v>6315</v>
      </c>
      <c r="CV21" s="3362"/>
      <c r="CW21" s="3362"/>
      <c r="CX21" s="3362"/>
      <c r="CY21" s="3362"/>
      <c r="CZ21" s="3362"/>
      <c r="DA21" s="3362"/>
      <c r="DB21" s="3362"/>
      <c r="DC21" s="2087" t="s">
        <v>40</v>
      </c>
      <c r="DD21" s="2087"/>
      <c r="DE21" s="862" t="s">
        <v>39</v>
      </c>
      <c r="DF21" s="958"/>
      <c r="DG21" s="845" t="s">
        <v>40</v>
      </c>
      <c r="DH21" s="2083" t="s">
        <v>39</v>
      </c>
      <c r="DI21" s="2083"/>
      <c r="DJ21" s="1493"/>
      <c r="DK21" s="1493"/>
      <c r="DL21" s="1493"/>
      <c r="DM21" s="1493"/>
      <c r="DN21" s="1493"/>
      <c r="DO21" s="1493"/>
      <c r="DP21" s="1493"/>
      <c r="DQ21" s="1493"/>
      <c r="DR21" s="1493"/>
      <c r="DS21" s="2087" t="s">
        <v>40</v>
      </c>
      <c r="DT21" s="2793"/>
      <c r="DU21" s="2943"/>
      <c r="DV21" s="2943"/>
      <c r="DW21" s="2943"/>
      <c r="DX21" s="2943"/>
      <c r="DY21" s="2943"/>
      <c r="DZ21" s="2943"/>
      <c r="EA21" s="2943"/>
      <c r="EB21" s="2943"/>
      <c r="EC21" s="2943"/>
      <c r="ED21" s="2943"/>
      <c r="EE21" s="2943"/>
      <c r="EF21" s="2943"/>
      <c r="EG21" s="2799" t="s">
        <v>39</v>
      </c>
      <c r="EH21" s="2083"/>
      <c r="EI21" s="1493"/>
      <c r="EJ21" s="1493"/>
      <c r="EK21" s="1493"/>
      <c r="EL21" s="1493"/>
      <c r="EM21" s="1493"/>
      <c r="EN21" s="1493"/>
      <c r="EO21" s="1493"/>
      <c r="EP21" s="1493"/>
      <c r="EQ21" s="1493"/>
      <c r="ER21" s="2087" t="s">
        <v>40</v>
      </c>
      <c r="ES21" s="2793"/>
      <c r="ET21" s="2942">
        <f t="shared" si="0"/>
        <v>6496</v>
      </c>
      <c r="EU21" s="2942"/>
      <c r="EV21" s="2942"/>
      <c r="EW21" s="2942"/>
      <c r="EX21" s="2942"/>
      <c r="EY21" s="2942"/>
      <c r="EZ21" s="2942"/>
      <c r="FA21" s="2942"/>
      <c r="FB21" s="2942"/>
      <c r="FC21" s="2942"/>
      <c r="FD21" s="2942"/>
      <c r="FE21" s="2942"/>
      <c r="FF21" s="2083" t="s">
        <v>39</v>
      </c>
      <c r="FG21" s="2083"/>
      <c r="FH21" s="2084">
        <f t="shared" si="1"/>
        <v>0</v>
      </c>
      <c r="FI21" s="2084"/>
      <c r="FJ21" s="2084"/>
      <c r="FK21" s="2084"/>
      <c r="FL21" s="2084"/>
      <c r="FM21" s="2084"/>
      <c r="FN21" s="2084"/>
      <c r="FO21" s="2084"/>
      <c r="FP21" s="2084"/>
      <c r="FQ21" s="2087" t="s">
        <v>40</v>
      </c>
      <c r="FR21" s="2088"/>
    </row>
    <row r="22" spans="3:176" ht="12" customHeight="1">
      <c r="C22" s="182"/>
      <c r="D22" s="3432"/>
      <c r="E22" s="3432"/>
      <c r="F22" s="3432"/>
      <c r="G22" s="3432"/>
      <c r="H22" s="3432"/>
      <c r="I22" s="3432"/>
      <c r="J22" s="3432"/>
      <c r="K22" s="3432"/>
      <c r="L22" s="3432"/>
      <c r="M22" s="3432"/>
      <c r="N22" s="3432"/>
      <c r="O22" s="3432"/>
      <c r="P22" s="3432"/>
      <c r="Q22" s="3432"/>
      <c r="R22" s="3432"/>
      <c r="S22" s="3432"/>
      <c r="T22" s="3432"/>
      <c r="U22" s="3432"/>
      <c r="V22" s="3432"/>
      <c r="W22" s="3432"/>
      <c r="X22" s="3433"/>
      <c r="Y22" s="2837">
        <v>55222</v>
      </c>
      <c r="Z22" s="2838"/>
      <c r="AA22" s="2838"/>
      <c r="AB22" s="2838"/>
      <c r="AC22" s="2951"/>
      <c r="AD22" s="180"/>
      <c r="AE22" s="512"/>
      <c r="AF22" s="512"/>
      <c r="AG22" s="512"/>
      <c r="AH22" s="512"/>
      <c r="AI22" s="511" t="s">
        <v>37</v>
      </c>
      <c r="AJ22" s="2825" t="s">
        <v>1351</v>
      </c>
      <c r="AK22" s="2825"/>
      <c r="AL22" s="2825"/>
      <c r="AM22" s="514" t="s">
        <v>38</v>
      </c>
      <c r="AN22" s="514"/>
      <c r="AO22" s="2844" t="s">
        <v>436</v>
      </c>
      <c r="AP22" s="2945"/>
      <c r="AQ22" s="2856"/>
      <c r="AR22" s="2803"/>
      <c r="AS22" s="2803"/>
      <c r="AT22" s="2803"/>
      <c r="AU22" s="2803"/>
      <c r="AV22" s="2803"/>
      <c r="AW22" s="2803"/>
      <c r="AX22" s="2803"/>
      <c r="AY22" s="2803"/>
      <c r="AZ22" s="2803"/>
      <c r="BA22" s="2803"/>
      <c r="BB22" s="2804"/>
      <c r="BC22" s="2083" t="s">
        <v>39</v>
      </c>
      <c r="BD22" s="2083"/>
      <c r="BE22" s="1493"/>
      <c r="BF22" s="1493"/>
      <c r="BG22" s="1493"/>
      <c r="BH22" s="1493"/>
      <c r="BI22" s="1493"/>
      <c r="BJ22" s="1493"/>
      <c r="BK22" s="1493"/>
      <c r="BL22" s="1493"/>
      <c r="BM22" s="1493"/>
      <c r="BN22" s="2087" t="s">
        <v>40</v>
      </c>
      <c r="BO22" s="2087"/>
      <c r="BP22" s="3363">
        <v>9894</v>
      </c>
      <c r="BQ22" s="3363"/>
      <c r="BR22" s="3363"/>
      <c r="BS22" s="3363"/>
      <c r="BT22" s="3363"/>
      <c r="BU22" s="3363"/>
      <c r="BV22" s="3363"/>
      <c r="BW22" s="3363"/>
      <c r="BX22" s="3363"/>
      <c r="BY22" s="3363"/>
      <c r="BZ22" s="3363"/>
      <c r="CA22" s="3363"/>
      <c r="CB22" s="3363"/>
      <c r="CC22" s="2943"/>
      <c r="CD22" s="2943"/>
      <c r="CE22" s="2943"/>
      <c r="CF22" s="2943"/>
      <c r="CG22" s="2943"/>
      <c r="CH22" s="2943"/>
      <c r="CI22" s="2943"/>
      <c r="CJ22" s="2943"/>
      <c r="CK22" s="2943"/>
      <c r="CL22" s="2943"/>
      <c r="CM22" s="2943"/>
      <c r="CN22" s="2943"/>
      <c r="CO22" s="2943"/>
      <c r="CP22" s="2943"/>
      <c r="CQ22" s="2875"/>
      <c r="CR22" s="850"/>
      <c r="CS22" s="2083" t="s">
        <v>39</v>
      </c>
      <c r="CT22" s="2083"/>
      <c r="CU22" s="3362">
        <v>1037</v>
      </c>
      <c r="CV22" s="3362"/>
      <c r="CW22" s="3362"/>
      <c r="CX22" s="3362"/>
      <c r="CY22" s="3362"/>
      <c r="CZ22" s="3362"/>
      <c r="DA22" s="3362"/>
      <c r="DB22" s="3362"/>
      <c r="DC22" s="2087" t="s">
        <v>40</v>
      </c>
      <c r="DD22" s="2087"/>
      <c r="DE22" s="862" t="s">
        <v>39</v>
      </c>
      <c r="DF22" s="958"/>
      <c r="DG22" s="845" t="s">
        <v>40</v>
      </c>
      <c r="DH22" s="2083" t="s">
        <v>39</v>
      </c>
      <c r="DI22" s="2083"/>
      <c r="DJ22" s="1493"/>
      <c r="DK22" s="1493"/>
      <c r="DL22" s="1493"/>
      <c r="DM22" s="1493"/>
      <c r="DN22" s="1493"/>
      <c r="DO22" s="1493"/>
      <c r="DP22" s="1493"/>
      <c r="DQ22" s="1493"/>
      <c r="DR22" s="1493"/>
      <c r="DS22" s="2087" t="s">
        <v>40</v>
      </c>
      <c r="DT22" s="2793"/>
      <c r="DU22" s="2943"/>
      <c r="DV22" s="2943"/>
      <c r="DW22" s="2943"/>
      <c r="DX22" s="2943"/>
      <c r="DY22" s="2943"/>
      <c r="DZ22" s="2943"/>
      <c r="EA22" s="2943"/>
      <c r="EB22" s="2943"/>
      <c r="EC22" s="2943"/>
      <c r="ED22" s="2943"/>
      <c r="EE22" s="2943"/>
      <c r="EF22" s="2943"/>
      <c r="EG22" s="2799" t="s">
        <v>39</v>
      </c>
      <c r="EH22" s="2083"/>
      <c r="EI22" s="1493"/>
      <c r="EJ22" s="1493"/>
      <c r="EK22" s="1493"/>
      <c r="EL22" s="1493"/>
      <c r="EM22" s="1493"/>
      <c r="EN22" s="1493"/>
      <c r="EO22" s="1493"/>
      <c r="EP22" s="1493"/>
      <c r="EQ22" s="1493"/>
      <c r="ER22" s="2087" t="s">
        <v>40</v>
      </c>
      <c r="ES22" s="2793"/>
      <c r="ET22" s="2942">
        <f t="shared" si="0"/>
        <v>8857</v>
      </c>
      <c r="EU22" s="2942"/>
      <c r="EV22" s="2942"/>
      <c r="EW22" s="2942"/>
      <c r="EX22" s="2942"/>
      <c r="EY22" s="2942"/>
      <c r="EZ22" s="2942"/>
      <c r="FA22" s="2942"/>
      <c r="FB22" s="2942"/>
      <c r="FC22" s="2942"/>
      <c r="FD22" s="2942"/>
      <c r="FE22" s="2942"/>
      <c r="FF22" s="2083" t="s">
        <v>39</v>
      </c>
      <c r="FG22" s="2083"/>
      <c r="FH22" s="2084">
        <f t="shared" si="1"/>
        <v>0</v>
      </c>
      <c r="FI22" s="2084"/>
      <c r="FJ22" s="2084"/>
      <c r="FK22" s="2084"/>
      <c r="FL22" s="2084"/>
      <c r="FM22" s="2084"/>
      <c r="FN22" s="2084"/>
      <c r="FO22" s="2084"/>
      <c r="FP22" s="2084"/>
      <c r="FQ22" s="2087" t="s">
        <v>40</v>
      </c>
      <c r="FR22" s="2088"/>
    </row>
    <row r="23" spans="3:176" ht="38.25" customHeight="1">
      <c r="C23" s="182"/>
      <c r="D23" s="2946" t="s">
        <v>191</v>
      </c>
      <c r="E23" s="2946"/>
      <c r="F23" s="2946"/>
      <c r="G23" s="2946"/>
      <c r="H23" s="2946"/>
      <c r="I23" s="2946"/>
      <c r="J23" s="2946"/>
      <c r="K23" s="2946"/>
      <c r="L23" s="2946"/>
      <c r="M23" s="2946"/>
      <c r="N23" s="2946"/>
      <c r="O23" s="2946"/>
      <c r="P23" s="2946"/>
      <c r="Q23" s="2946"/>
      <c r="R23" s="2946"/>
      <c r="S23" s="2946"/>
      <c r="T23" s="2946"/>
      <c r="U23" s="2946"/>
      <c r="V23" s="2946"/>
      <c r="W23" s="2946"/>
      <c r="X23" s="2947"/>
      <c r="Y23" s="2930">
        <v>55023</v>
      </c>
      <c r="Z23" s="2931"/>
      <c r="AA23" s="2931"/>
      <c r="AB23" s="2931"/>
      <c r="AC23" s="2932"/>
      <c r="AD23" s="180"/>
      <c r="AE23" s="512"/>
      <c r="AF23" s="512"/>
      <c r="AG23" s="512"/>
      <c r="AH23" s="512"/>
      <c r="AI23" s="511" t="s">
        <v>37</v>
      </c>
      <c r="AJ23" s="2825" t="s">
        <v>1350</v>
      </c>
      <c r="AK23" s="2825"/>
      <c r="AL23" s="2825"/>
      <c r="AM23" s="514" t="s">
        <v>38</v>
      </c>
      <c r="AN23" s="514"/>
      <c r="AO23" s="2844" t="s">
        <v>435</v>
      </c>
      <c r="AP23" s="2945"/>
      <c r="AQ23" s="2357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58"/>
      <c r="BC23" s="2083" t="s">
        <v>39</v>
      </c>
      <c r="BD23" s="2083"/>
      <c r="BE23" s="2084">
        <f>FH24</f>
        <v>0</v>
      </c>
      <c r="BF23" s="2084"/>
      <c r="BG23" s="2084"/>
      <c r="BH23" s="2084"/>
      <c r="BI23" s="2084"/>
      <c r="BJ23" s="2084"/>
      <c r="BK23" s="2084"/>
      <c r="BL23" s="2084"/>
      <c r="BM23" s="2084"/>
      <c r="BN23" s="2087" t="s">
        <v>40</v>
      </c>
      <c r="BO23" s="2087"/>
      <c r="BP23" s="3363"/>
      <c r="BQ23" s="3363"/>
      <c r="BR23" s="3363"/>
      <c r="BS23" s="3363"/>
      <c r="BT23" s="3363"/>
      <c r="BU23" s="3363"/>
      <c r="BV23" s="3363"/>
      <c r="BW23" s="3363"/>
      <c r="BX23" s="3363"/>
      <c r="BY23" s="3363"/>
      <c r="BZ23" s="3363"/>
      <c r="CA23" s="3363"/>
      <c r="CB23" s="3363"/>
      <c r="CC23" s="2943"/>
      <c r="CD23" s="2943"/>
      <c r="CE23" s="2943"/>
      <c r="CF23" s="2943"/>
      <c r="CG23" s="2943"/>
      <c r="CH23" s="2943"/>
      <c r="CI23" s="2943"/>
      <c r="CJ23" s="2943"/>
      <c r="CK23" s="2943"/>
      <c r="CL23" s="2943"/>
      <c r="CM23" s="2943"/>
      <c r="CN23" s="2943"/>
      <c r="CO23" s="2943"/>
      <c r="CP23" s="2943"/>
      <c r="CQ23" s="2875"/>
      <c r="CR23" s="850"/>
      <c r="CS23" s="2083" t="s">
        <v>39</v>
      </c>
      <c r="CT23" s="2083"/>
      <c r="CU23" s="3362"/>
      <c r="CV23" s="3362"/>
      <c r="CW23" s="3362"/>
      <c r="CX23" s="3362"/>
      <c r="CY23" s="3362"/>
      <c r="CZ23" s="3362"/>
      <c r="DA23" s="3362"/>
      <c r="DB23" s="3362"/>
      <c r="DC23" s="2087" t="s">
        <v>40</v>
      </c>
      <c r="DD23" s="2087"/>
      <c r="DE23" s="862" t="s">
        <v>39</v>
      </c>
      <c r="DF23" s="958"/>
      <c r="DG23" s="845" t="s">
        <v>40</v>
      </c>
      <c r="DH23" s="2083" t="s">
        <v>39</v>
      </c>
      <c r="DI23" s="2083"/>
      <c r="DJ23" s="1493"/>
      <c r="DK23" s="1493"/>
      <c r="DL23" s="1493"/>
      <c r="DM23" s="1493"/>
      <c r="DN23" s="1493"/>
      <c r="DO23" s="1493"/>
      <c r="DP23" s="1493"/>
      <c r="DQ23" s="1493"/>
      <c r="DR23" s="1493"/>
      <c r="DS23" s="2087" t="s">
        <v>40</v>
      </c>
      <c r="DT23" s="2793"/>
      <c r="DU23" s="2943"/>
      <c r="DV23" s="2943"/>
      <c r="DW23" s="2943"/>
      <c r="DX23" s="2943"/>
      <c r="DY23" s="2943"/>
      <c r="DZ23" s="2943"/>
      <c r="EA23" s="2943"/>
      <c r="EB23" s="2943"/>
      <c r="EC23" s="2943"/>
      <c r="ED23" s="2943"/>
      <c r="EE23" s="2943"/>
      <c r="EF23" s="2943"/>
      <c r="EG23" s="2799" t="s">
        <v>39</v>
      </c>
      <c r="EH23" s="2083"/>
      <c r="EI23" s="1493"/>
      <c r="EJ23" s="1493"/>
      <c r="EK23" s="1493"/>
      <c r="EL23" s="1493"/>
      <c r="EM23" s="1493"/>
      <c r="EN23" s="1493"/>
      <c r="EO23" s="1493"/>
      <c r="EP23" s="1493"/>
      <c r="EQ23" s="1493"/>
      <c r="ER23" s="2087" t="s">
        <v>40</v>
      </c>
      <c r="ES23" s="2793"/>
      <c r="ET23" s="2942">
        <f t="shared" si="0"/>
        <v>0</v>
      </c>
      <c r="EU23" s="2942"/>
      <c r="EV23" s="2942"/>
      <c r="EW23" s="2942"/>
      <c r="EX23" s="2942"/>
      <c r="EY23" s="2942"/>
      <c r="EZ23" s="2942"/>
      <c r="FA23" s="2942"/>
      <c r="FB23" s="2942"/>
      <c r="FC23" s="2942"/>
      <c r="FD23" s="2942"/>
      <c r="FE23" s="2942"/>
      <c r="FF23" s="2083" t="s">
        <v>39</v>
      </c>
      <c r="FG23" s="2083"/>
      <c r="FH23" s="2084">
        <f t="shared" si="1"/>
        <v>0</v>
      </c>
      <c r="FI23" s="2084"/>
      <c r="FJ23" s="2084"/>
      <c r="FK23" s="2084"/>
      <c r="FL23" s="2084"/>
      <c r="FM23" s="2084"/>
      <c r="FN23" s="2084"/>
      <c r="FO23" s="2084"/>
      <c r="FP23" s="2084"/>
      <c r="FQ23" s="2087" t="s">
        <v>40</v>
      </c>
      <c r="FR23" s="2088"/>
    </row>
    <row r="24" spans="3:176" ht="42" customHeight="1">
      <c r="C24" s="182"/>
      <c r="D24" s="2985"/>
      <c r="E24" s="2985"/>
      <c r="F24" s="2985"/>
      <c r="G24" s="2985"/>
      <c r="H24" s="2985"/>
      <c r="I24" s="2985"/>
      <c r="J24" s="2985"/>
      <c r="K24" s="2985"/>
      <c r="L24" s="2985"/>
      <c r="M24" s="2985"/>
      <c r="N24" s="2985"/>
      <c r="O24" s="2985"/>
      <c r="P24" s="2985"/>
      <c r="Q24" s="2985"/>
      <c r="R24" s="2985"/>
      <c r="S24" s="2985"/>
      <c r="T24" s="2985"/>
      <c r="U24" s="2985"/>
      <c r="V24" s="2985"/>
      <c r="W24" s="2985"/>
      <c r="X24" s="2986"/>
      <c r="Y24" s="2837">
        <v>55223</v>
      </c>
      <c r="Z24" s="2838"/>
      <c r="AA24" s="2838"/>
      <c r="AB24" s="2838"/>
      <c r="AC24" s="2951"/>
      <c r="AD24" s="180"/>
      <c r="AE24" s="512"/>
      <c r="AF24" s="512"/>
      <c r="AG24" s="512"/>
      <c r="AH24" s="512"/>
      <c r="AI24" s="511" t="s">
        <v>37</v>
      </c>
      <c r="AJ24" s="2825" t="s">
        <v>1351</v>
      </c>
      <c r="AK24" s="2825"/>
      <c r="AL24" s="2825"/>
      <c r="AM24" s="514" t="s">
        <v>38</v>
      </c>
      <c r="AN24" s="514"/>
      <c r="AO24" s="2844" t="s">
        <v>436</v>
      </c>
      <c r="AP24" s="2945"/>
      <c r="AQ24" s="2856"/>
      <c r="AR24" s="2803"/>
      <c r="AS24" s="2803"/>
      <c r="AT24" s="2803"/>
      <c r="AU24" s="2803"/>
      <c r="AV24" s="2803"/>
      <c r="AW24" s="2803"/>
      <c r="AX24" s="2803"/>
      <c r="AY24" s="2803"/>
      <c r="AZ24" s="2803"/>
      <c r="BA24" s="2803"/>
      <c r="BB24" s="2804"/>
      <c r="BC24" s="2083" t="s">
        <v>39</v>
      </c>
      <c r="BD24" s="2083"/>
      <c r="BE24" s="1493"/>
      <c r="BF24" s="1493"/>
      <c r="BG24" s="1493"/>
      <c r="BH24" s="1493"/>
      <c r="BI24" s="1493"/>
      <c r="BJ24" s="1493"/>
      <c r="BK24" s="1493"/>
      <c r="BL24" s="1493"/>
      <c r="BM24" s="1493"/>
      <c r="BN24" s="2087" t="s">
        <v>40</v>
      </c>
      <c r="BO24" s="2087"/>
      <c r="BP24" s="3363"/>
      <c r="BQ24" s="3363"/>
      <c r="BR24" s="3363"/>
      <c r="BS24" s="3363"/>
      <c r="BT24" s="3363"/>
      <c r="BU24" s="3363"/>
      <c r="BV24" s="3363"/>
      <c r="BW24" s="3363"/>
      <c r="BX24" s="3363"/>
      <c r="BY24" s="3363"/>
      <c r="BZ24" s="3363"/>
      <c r="CA24" s="3363"/>
      <c r="CB24" s="3363"/>
      <c r="CC24" s="2943"/>
      <c r="CD24" s="2943"/>
      <c r="CE24" s="2943"/>
      <c r="CF24" s="2943"/>
      <c r="CG24" s="2943"/>
      <c r="CH24" s="2943"/>
      <c r="CI24" s="2943"/>
      <c r="CJ24" s="2943"/>
      <c r="CK24" s="2943"/>
      <c r="CL24" s="2943"/>
      <c r="CM24" s="2943"/>
      <c r="CN24" s="2943"/>
      <c r="CO24" s="2943"/>
      <c r="CP24" s="2943"/>
      <c r="CQ24" s="2875"/>
      <c r="CR24" s="850"/>
      <c r="CS24" s="2083" t="s">
        <v>39</v>
      </c>
      <c r="CT24" s="2083"/>
      <c r="CU24" s="3362"/>
      <c r="CV24" s="3362"/>
      <c r="CW24" s="3362"/>
      <c r="CX24" s="3362"/>
      <c r="CY24" s="3362"/>
      <c r="CZ24" s="3362"/>
      <c r="DA24" s="3362"/>
      <c r="DB24" s="3362"/>
      <c r="DC24" s="2087" t="s">
        <v>40</v>
      </c>
      <c r="DD24" s="2087"/>
      <c r="DE24" s="862" t="s">
        <v>39</v>
      </c>
      <c r="DF24" s="958"/>
      <c r="DG24" s="845" t="s">
        <v>40</v>
      </c>
      <c r="DH24" s="2083" t="s">
        <v>39</v>
      </c>
      <c r="DI24" s="2083"/>
      <c r="DJ24" s="1493"/>
      <c r="DK24" s="1493"/>
      <c r="DL24" s="1493"/>
      <c r="DM24" s="1493"/>
      <c r="DN24" s="1493"/>
      <c r="DO24" s="1493"/>
      <c r="DP24" s="1493"/>
      <c r="DQ24" s="1493"/>
      <c r="DR24" s="1493"/>
      <c r="DS24" s="2087" t="s">
        <v>40</v>
      </c>
      <c r="DT24" s="2793"/>
      <c r="DU24" s="2943"/>
      <c r="DV24" s="2943"/>
      <c r="DW24" s="2943"/>
      <c r="DX24" s="2943"/>
      <c r="DY24" s="2943"/>
      <c r="DZ24" s="2943"/>
      <c r="EA24" s="2943"/>
      <c r="EB24" s="2943"/>
      <c r="EC24" s="2943"/>
      <c r="ED24" s="2943"/>
      <c r="EE24" s="2943"/>
      <c r="EF24" s="2943"/>
      <c r="EG24" s="2799" t="s">
        <v>39</v>
      </c>
      <c r="EH24" s="2083"/>
      <c r="EI24" s="1493"/>
      <c r="EJ24" s="1493"/>
      <c r="EK24" s="1493"/>
      <c r="EL24" s="1493"/>
      <c r="EM24" s="1493"/>
      <c r="EN24" s="1493"/>
      <c r="EO24" s="1493"/>
      <c r="EP24" s="1493"/>
      <c r="EQ24" s="1493"/>
      <c r="ER24" s="2087" t="s">
        <v>40</v>
      </c>
      <c r="ES24" s="2793"/>
      <c r="ET24" s="2942">
        <f t="shared" si="0"/>
        <v>0</v>
      </c>
      <c r="EU24" s="2942"/>
      <c r="EV24" s="2942"/>
      <c r="EW24" s="2942"/>
      <c r="EX24" s="2942"/>
      <c r="EY24" s="2942"/>
      <c r="EZ24" s="2942"/>
      <c r="FA24" s="2942"/>
      <c r="FB24" s="2942"/>
      <c r="FC24" s="2942"/>
      <c r="FD24" s="2942"/>
      <c r="FE24" s="2942"/>
      <c r="FF24" s="2083" t="s">
        <v>39</v>
      </c>
      <c r="FG24" s="2083"/>
      <c r="FH24" s="2084">
        <f t="shared" si="1"/>
        <v>0</v>
      </c>
      <c r="FI24" s="2084"/>
      <c r="FJ24" s="2084"/>
      <c r="FK24" s="2084"/>
      <c r="FL24" s="2084"/>
      <c r="FM24" s="2084"/>
      <c r="FN24" s="2084"/>
      <c r="FO24" s="2084"/>
      <c r="FP24" s="2084"/>
      <c r="FQ24" s="2087" t="s">
        <v>40</v>
      </c>
      <c r="FR24" s="2088"/>
    </row>
    <row r="25" spans="3:176" ht="18" customHeight="1">
      <c r="C25" s="182"/>
      <c r="D25" s="2946" t="s">
        <v>192</v>
      </c>
      <c r="E25" s="2946"/>
      <c r="F25" s="2946"/>
      <c r="G25" s="2946"/>
      <c r="H25" s="2946"/>
      <c r="I25" s="2946"/>
      <c r="J25" s="2946"/>
      <c r="K25" s="2946"/>
      <c r="L25" s="2946"/>
      <c r="M25" s="2946"/>
      <c r="N25" s="2946"/>
      <c r="O25" s="2946"/>
      <c r="P25" s="2946"/>
      <c r="Q25" s="2946"/>
      <c r="R25" s="2946"/>
      <c r="S25" s="2946"/>
      <c r="T25" s="2946"/>
      <c r="U25" s="2946"/>
      <c r="V25" s="2946"/>
      <c r="W25" s="2946"/>
      <c r="X25" s="2947"/>
      <c r="Y25" s="2930">
        <v>55024</v>
      </c>
      <c r="Z25" s="2931"/>
      <c r="AA25" s="2931"/>
      <c r="AB25" s="2931"/>
      <c r="AC25" s="2932"/>
      <c r="AD25" s="180"/>
      <c r="AE25" s="512"/>
      <c r="AF25" s="512"/>
      <c r="AG25" s="512"/>
      <c r="AH25" s="512"/>
      <c r="AI25" s="511" t="s">
        <v>37</v>
      </c>
      <c r="AJ25" s="2825" t="s">
        <v>1350</v>
      </c>
      <c r="AK25" s="2825"/>
      <c r="AL25" s="2825"/>
      <c r="AM25" s="514" t="s">
        <v>38</v>
      </c>
      <c r="AN25" s="514"/>
      <c r="AO25" s="2844" t="s">
        <v>435</v>
      </c>
      <c r="AP25" s="2945"/>
      <c r="AQ25" s="2357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58"/>
      <c r="BC25" s="2083" t="s">
        <v>39</v>
      </c>
      <c r="BD25" s="2083"/>
      <c r="BE25" s="2084">
        <f>FH26</f>
        <v>0</v>
      </c>
      <c r="BF25" s="2084"/>
      <c r="BG25" s="2084"/>
      <c r="BH25" s="2084"/>
      <c r="BI25" s="2084"/>
      <c r="BJ25" s="2084"/>
      <c r="BK25" s="2084"/>
      <c r="BL25" s="2084"/>
      <c r="BM25" s="2084"/>
      <c r="BN25" s="2087" t="s">
        <v>40</v>
      </c>
      <c r="BO25" s="2087"/>
      <c r="BP25" s="3363"/>
      <c r="BQ25" s="3363"/>
      <c r="BR25" s="3363"/>
      <c r="BS25" s="3363"/>
      <c r="BT25" s="3363"/>
      <c r="BU25" s="3363"/>
      <c r="BV25" s="3363"/>
      <c r="BW25" s="3363"/>
      <c r="BX25" s="3363"/>
      <c r="BY25" s="3363"/>
      <c r="BZ25" s="3363"/>
      <c r="CA25" s="3363"/>
      <c r="CB25" s="3363"/>
      <c r="CC25" s="2943"/>
      <c r="CD25" s="2943"/>
      <c r="CE25" s="2943"/>
      <c r="CF25" s="2943"/>
      <c r="CG25" s="2943"/>
      <c r="CH25" s="2943"/>
      <c r="CI25" s="2943"/>
      <c r="CJ25" s="2943"/>
      <c r="CK25" s="2943"/>
      <c r="CL25" s="2943"/>
      <c r="CM25" s="2943"/>
      <c r="CN25" s="2943"/>
      <c r="CO25" s="2943"/>
      <c r="CP25" s="2943"/>
      <c r="CQ25" s="2875"/>
      <c r="CR25" s="850"/>
      <c r="CS25" s="2083" t="s">
        <v>39</v>
      </c>
      <c r="CT25" s="2083"/>
      <c r="CU25" s="3362"/>
      <c r="CV25" s="3362"/>
      <c r="CW25" s="3362"/>
      <c r="CX25" s="3362"/>
      <c r="CY25" s="3362"/>
      <c r="CZ25" s="3362"/>
      <c r="DA25" s="3362"/>
      <c r="DB25" s="3362"/>
      <c r="DC25" s="2087" t="s">
        <v>40</v>
      </c>
      <c r="DD25" s="2087"/>
      <c r="DE25" s="862" t="s">
        <v>39</v>
      </c>
      <c r="DF25" s="958"/>
      <c r="DG25" s="845" t="s">
        <v>40</v>
      </c>
      <c r="DH25" s="2083" t="s">
        <v>39</v>
      </c>
      <c r="DI25" s="2083"/>
      <c r="DJ25" s="1493"/>
      <c r="DK25" s="1493"/>
      <c r="DL25" s="1493"/>
      <c r="DM25" s="1493"/>
      <c r="DN25" s="1493"/>
      <c r="DO25" s="1493"/>
      <c r="DP25" s="1493"/>
      <c r="DQ25" s="1493"/>
      <c r="DR25" s="1493"/>
      <c r="DS25" s="2087" t="s">
        <v>40</v>
      </c>
      <c r="DT25" s="2793"/>
      <c r="DU25" s="2943"/>
      <c r="DV25" s="2943"/>
      <c r="DW25" s="2943"/>
      <c r="DX25" s="2943"/>
      <c r="DY25" s="2943"/>
      <c r="DZ25" s="2943"/>
      <c r="EA25" s="2943"/>
      <c r="EB25" s="2943"/>
      <c r="EC25" s="2943"/>
      <c r="ED25" s="2943"/>
      <c r="EE25" s="2943"/>
      <c r="EF25" s="2943"/>
      <c r="EG25" s="2799" t="s">
        <v>39</v>
      </c>
      <c r="EH25" s="2083"/>
      <c r="EI25" s="1493"/>
      <c r="EJ25" s="1493"/>
      <c r="EK25" s="1493"/>
      <c r="EL25" s="1493"/>
      <c r="EM25" s="1493"/>
      <c r="EN25" s="1493"/>
      <c r="EO25" s="1493"/>
      <c r="EP25" s="1493"/>
      <c r="EQ25" s="1493"/>
      <c r="ER25" s="2087" t="s">
        <v>40</v>
      </c>
      <c r="ES25" s="2793"/>
      <c r="ET25" s="2942">
        <f t="shared" si="0"/>
        <v>0</v>
      </c>
      <c r="EU25" s="2942"/>
      <c r="EV25" s="2942"/>
      <c r="EW25" s="2942"/>
      <c r="EX25" s="2942"/>
      <c r="EY25" s="2942"/>
      <c r="EZ25" s="2942"/>
      <c r="FA25" s="2942"/>
      <c r="FB25" s="2942"/>
      <c r="FC25" s="2942"/>
      <c r="FD25" s="2942"/>
      <c r="FE25" s="2942"/>
      <c r="FF25" s="2083" t="s">
        <v>39</v>
      </c>
      <c r="FG25" s="2083"/>
      <c r="FH25" s="2084">
        <f t="shared" si="1"/>
        <v>0</v>
      </c>
      <c r="FI25" s="2084"/>
      <c r="FJ25" s="2084"/>
      <c r="FK25" s="2084"/>
      <c r="FL25" s="2084"/>
      <c r="FM25" s="2084"/>
      <c r="FN25" s="2084"/>
      <c r="FO25" s="2084"/>
      <c r="FP25" s="2084"/>
      <c r="FQ25" s="2087" t="s">
        <v>40</v>
      </c>
      <c r="FR25" s="2088"/>
    </row>
    <row r="26" spans="3:176" ht="18" customHeight="1">
      <c r="C26" s="182"/>
      <c r="D26" s="2985"/>
      <c r="E26" s="2985"/>
      <c r="F26" s="2985"/>
      <c r="G26" s="2985"/>
      <c r="H26" s="2985"/>
      <c r="I26" s="2985"/>
      <c r="J26" s="2985"/>
      <c r="K26" s="2985"/>
      <c r="L26" s="2985"/>
      <c r="M26" s="2985"/>
      <c r="N26" s="2985"/>
      <c r="O26" s="2985"/>
      <c r="P26" s="2985"/>
      <c r="Q26" s="2985"/>
      <c r="R26" s="2985"/>
      <c r="S26" s="2985"/>
      <c r="T26" s="2985"/>
      <c r="U26" s="2985"/>
      <c r="V26" s="2985"/>
      <c r="W26" s="2985"/>
      <c r="X26" s="2986"/>
      <c r="Y26" s="2837">
        <v>55224</v>
      </c>
      <c r="Z26" s="2838"/>
      <c r="AA26" s="2838"/>
      <c r="AB26" s="2838"/>
      <c r="AC26" s="2951"/>
      <c r="AD26" s="180"/>
      <c r="AE26" s="512"/>
      <c r="AF26" s="512"/>
      <c r="AG26" s="512"/>
      <c r="AH26" s="512"/>
      <c r="AI26" s="511" t="s">
        <v>37</v>
      </c>
      <c r="AJ26" s="2825" t="s">
        <v>1351</v>
      </c>
      <c r="AK26" s="2825"/>
      <c r="AL26" s="2825"/>
      <c r="AM26" s="514" t="s">
        <v>38</v>
      </c>
      <c r="AN26" s="514"/>
      <c r="AO26" s="2844" t="s">
        <v>436</v>
      </c>
      <c r="AP26" s="2945"/>
      <c r="AQ26" s="2856"/>
      <c r="AR26" s="2803"/>
      <c r="AS26" s="2803"/>
      <c r="AT26" s="2803"/>
      <c r="AU26" s="2803"/>
      <c r="AV26" s="2803"/>
      <c r="AW26" s="2803"/>
      <c r="AX26" s="2803"/>
      <c r="AY26" s="2803"/>
      <c r="AZ26" s="2803"/>
      <c r="BA26" s="2803"/>
      <c r="BB26" s="2804"/>
      <c r="BC26" s="2083" t="s">
        <v>39</v>
      </c>
      <c r="BD26" s="2083"/>
      <c r="BE26" s="1493"/>
      <c r="BF26" s="1493"/>
      <c r="BG26" s="1493"/>
      <c r="BH26" s="1493"/>
      <c r="BI26" s="1493"/>
      <c r="BJ26" s="1493"/>
      <c r="BK26" s="1493"/>
      <c r="BL26" s="1493"/>
      <c r="BM26" s="1493"/>
      <c r="BN26" s="2087" t="s">
        <v>40</v>
      </c>
      <c r="BO26" s="2087"/>
      <c r="BP26" s="3363"/>
      <c r="BQ26" s="3363"/>
      <c r="BR26" s="3363"/>
      <c r="BS26" s="3363"/>
      <c r="BT26" s="3363"/>
      <c r="BU26" s="3363"/>
      <c r="BV26" s="3363"/>
      <c r="BW26" s="3363"/>
      <c r="BX26" s="3363"/>
      <c r="BY26" s="3363"/>
      <c r="BZ26" s="3363"/>
      <c r="CA26" s="3363"/>
      <c r="CB26" s="3363"/>
      <c r="CC26" s="2943"/>
      <c r="CD26" s="2943"/>
      <c r="CE26" s="2943"/>
      <c r="CF26" s="2943"/>
      <c r="CG26" s="2943"/>
      <c r="CH26" s="2943"/>
      <c r="CI26" s="2943"/>
      <c r="CJ26" s="2943"/>
      <c r="CK26" s="2943"/>
      <c r="CL26" s="2943"/>
      <c r="CM26" s="2943"/>
      <c r="CN26" s="2943"/>
      <c r="CO26" s="2943"/>
      <c r="CP26" s="2943"/>
      <c r="CQ26" s="2875"/>
      <c r="CR26" s="850"/>
      <c r="CS26" s="2083" t="s">
        <v>39</v>
      </c>
      <c r="CT26" s="2083"/>
      <c r="CU26" s="3362"/>
      <c r="CV26" s="3362"/>
      <c r="CW26" s="3362"/>
      <c r="CX26" s="3362"/>
      <c r="CY26" s="3362"/>
      <c r="CZ26" s="3362"/>
      <c r="DA26" s="3362"/>
      <c r="DB26" s="3362"/>
      <c r="DC26" s="2087" t="s">
        <v>40</v>
      </c>
      <c r="DD26" s="2087"/>
      <c r="DE26" s="862" t="s">
        <v>39</v>
      </c>
      <c r="DF26" s="958"/>
      <c r="DG26" s="845" t="s">
        <v>40</v>
      </c>
      <c r="DH26" s="2083" t="s">
        <v>39</v>
      </c>
      <c r="DI26" s="2083"/>
      <c r="DJ26" s="1493"/>
      <c r="DK26" s="1493"/>
      <c r="DL26" s="1493"/>
      <c r="DM26" s="1493"/>
      <c r="DN26" s="1493"/>
      <c r="DO26" s="1493"/>
      <c r="DP26" s="1493"/>
      <c r="DQ26" s="1493"/>
      <c r="DR26" s="1493"/>
      <c r="DS26" s="2087" t="s">
        <v>40</v>
      </c>
      <c r="DT26" s="2793"/>
      <c r="DU26" s="2943"/>
      <c r="DV26" s="2943"/>
      <c r="DW26" s="2943"/>
      <c r="DX26" s="2943"/>
      <c r="DY26" s="2943"/>
      <c r="DZ26" s="2943"/>
      <c r="EA26" s="2943"/>
      <c r="EB26" s="2943"/>
      <c r="EC26" s="2943"/>
      <c r="ED26" s="2943"/>
      <c r="EE26" s="2943"/>
      <c r="EF26" s="2943"/>
      <c r="EG26" s="2799" t="s">
        <v>39</v>
      </c>
      <c r="EH26" s="2083"/>
      <c r="EI26" s="1493"/>
      <c r="EJ26" s="1493"/>
      <c r="EK26" s="1493"/>
      <c r="EL26" s="1493"/>
      <c r="EM26" s="1493"/>
      <c r="EN26" s="1493"/>
      <c r="EO26" s="1493"/>
      <c r="EP26" s="1493"/>
      <c r="EQ26" s="1493"/>
      <c r="ER26" s="2087" t="s">
        <v>40</v>
      </c>
      <c r="ES26" s="2793"/>
      <c r="ET26" s="2942">
        <f t="shared" si="0"/>
        <v>0</v>
      </c>
      <c r="EU26" s="2942"/>
      <c r="EV26" s="2942"/>
      <c r="EW26" s="2942"/>
      <c r="EX26" s="2942"/>
      <c r="EY26" s="2942"/>
      <c r="EZ26" s="2942"/>
      <c r="FA26" s="2942"/>
      <c r="FB26" s="2942"/>
      <c r="FC26" s="2942"/>
      <c r="FD26" s="2942"/>
      <c r="FE26" s="2942"/>
      <c r="FF26" s="2083" t="s">
        <v>39</v>
      </c>
      <c r="FG26" s="2083"/>
      <c r="FH26" s="2084">
        <f t="shared" si="1"/>
        <v>0</v>
      </c>
      <c r="FI26" s="2084"/>
      <c r="FJ26" s="2084"/>
      <c r="FK26" s="2084"/>
      <c r="FL26" s="2084"/>
      <c r="FM26" s="2084"/>
      <c r="FN26" s="2084"/>
      <c r="FO26" s="2084"/>
      <c r="FP26" s="2084"/>
      <c r="FQ26" s="2087" t="s">
        <v>40</v>
      </c>
      <c r="FR26" s="2088"/>
    </row>
    <row r="27" spans="3:176" ht="12.75" customHeight="1">
      <c r="C27" s="182"/>
      <c r="D27" s="2946" t="s">
        <v>193</v>
      </c>
      <c r="E27" s="2946"/>
      <c r="F27" s="2946"/>
      <c r="G27" s="2946"/>
      <c r="H27" s="2946"/>
      <c r="I27" s="2946"/>
      <c r="J27" s="2946"/>
      <c r="K27" s="2946"/>
      <c r="L27" s="2946"/>
      <c r="M27" s="2946"/>
      <c r="N27" s="2946"/>
      <c r="O27" s="2946"/>
      <c r="P27" s="2946"/>
      <c r="Q27" s="2946"/>
      <c r="R27" s="2946"/>
      <c r="S27" s="2946"/>
      <c r="T27" s="2946"/>
      <c r="U27" s="2946"/>
      <c r="V27" s="2946"/>
      <c r="W27" s="2946"/>
      <c r="X27" s="2947"/>
      <c r="Y27" s="2930">
        <v>55025</v>
      </c>
      <c r="Z27" s="2931"/>
      <c r="AA27" s="2931"/>
      <c r="AB27" s="2931"/>
      <c r="AC27" s="2932"/>
      <c r="AD27" s="180"/>
      <c r="AE27" s="512"/>
      <c r="AF27" s="512"/>
      <c r="AG27" s="512"/>
      <c r="AH27" s="512"/>
      <c r="AI27" s="511" t="s">
        <v>37</v>
      </c>
      <c r="AJ27" s="2825" t="s">
        <v>1350</v>
      </c>
      <c r="AK27" s="2825"/>
      <c r="AL27" s="2825"/>
      <c r="AM27" s="514" t="s">
        <v>38</v>
      </c>
      <c r="AN27" s="514"/>
      <c r="AO27" s="2844" t="s">
        <v>435</v>
      </c>
      <c r="AP27" s="2945"/>
      <c r="AQ27" s="2357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58"/>
      <c r="BC27" s="2083" t="s">
        <v>39</v>
      </c>
      <c r="BD27" s="2083"/>
      <c r="BE27" s="2084">
        <f>FH28</f>
        <v>0</v>
      </c>
      <c r="BF27" s="2084"/>
      <c r="BG27" s="2084"/>
      <c r="BH27" s="2084"/>
      <c r="BI27" s="2084"/>
      <c r="BJ27" s="2084"/>
      <c r="BK27" s="2084"/>
      <c r="BL27" s="2084"/>
      <c r="BM27" s="2084"/>
      <c r="BN27" s="2087" t="s">
        <v>40</v>
      </c>
      <c r="BO27" s="2087"/>
      <c r="BP27" s="3363"/>
      <c r="BQ27" s="3363"/>
      <c r="BR27" s="3363"/>
      <c r="BS27" s="3363"/>
      <c r="BT27" s="3363"/>
      <c r="BU27" s="3363"/>
      <c r="BV27" s="3363"/>
      <c r="BW27" s="3363"/>
      <c r="BX27" s="3363"/>
      <c r="BY27" s="3363"/>
      <c r="BZ27" s="3363"/>
      <c r="CA27" s="3363"/>
      <c r="CB27" s="3363"/>
      <c r="CC27" s="2943"/>
      <c r="CD27" s="2943"/>
      <c r="CE27" s="2943"/>
      <c r="CF27" s="2943"/>
      <c r="CG27" s="2943"/>
      <c r="CH27" s="2943"/>
      <c r="CI27" s="2943"/>
      <c r="CJ27" s="2943"/>
      <c r="CK27" s="2943"/>
      <c r="CL27" s="2943"/>
      <c r="CM27" s="2943"/>
      <c r="CN27" s="2943"/>
      <c r="CO27" s="2943"/>
      <c r="CP27" s="2943"/>
      <c r="CQ27" s="2875"/>
      <c r="CR27" s="850"/>
      <c r="CS27" s="2083" t="s">
        <v>39</v>
      </c>
      <c r="CT27" s="2083"/>
      <c r="CU27" s="3362"/>
      <c r="CV27" s="3362"/>
      <c r="CW27" s="3362"/>
      <c r="CX27" s="3362"/>
      <c r="CY27" s="3362"/>
      <c r="CZ27" s="3362"/>
      <c r="DA27" s="3362"/>
      <c r="DB27" s="3362"/>
      <c r="DC27" s="2087" t="s">
        <v>40</v>
      </c>
      <c r="DD27" s="2087"/>
      <c r="DE27" s="862" t="s">
        <v>39</v>
      </c>
      <c r="DF27" s="958"/>
      <c r="DG27" s="845" t="s">
        <v>40</v>
      </c>
      <c r="DH27" s="2083" t="s">
        <v>39</v>
      </c>
      <c r="DI27" s="2083"/>
      <c r="DJ27" s="1493"/>
      <c r="DK27" s="1493"/>
      <c r="DL27" s="1493"/>
      <c r="DM27" s="1493"/>
      <c r="DN27" s="1493"/>
      <c r="DO27" s="1493"/>
      <c r="DP27" s="1493"/>
      <c r="DQ27" s="1493"/>
      <c r="DR27" s="1493"/>
      <c r="DS27" s="2087" t="s">
        <v>40</v>
      </c>
      <c r="DT27" s="2793"/>
      <c r="DU27" s="2943"/>
      <c r="DV27" s="2943"/>
      <c r="DW27" s="2943"/>
      <c r="DX27" s="2943"/>
      <c r="DY27" s="2943"/>
      <c r="DZ27" s="2943"/>
      <c r="EA27" s="2943"/>
      <c r="EB27" s="2943"/>
      <c r="EC27" s="2943"/>
      <c r="ED27" s="2943"/>
      <c r="EE27" s="2943"/>
      <c r="EF27" s="2943"/>
      <c r="EG27" s="2799" t="s">
        <v>39</v>
      </c>
      <c r="EH27" s="2083"/>
      <c r="EI27" s="1493"/>
      <c r="EJ27" s="1493"/>
      <c r="EK27" s="1493"/>
      <c r="EL27" s="1493"/>
      <c r="EM27" s="1493"/>
      <c r="EN27" s="1493"/>
      <c r="EO27" s="1493"/>
      <c r="EP27" s="1493"/>
      <c r="EQ27" s="1493"/>
      <c r="ER27" s="2087" t="s">
        <v>40</v>
      </c>
      <c r="ES27" s="2793"/>
      <c r="ET27" s="2942">
        <f t="shared" si="0"/>
        <v>0</v>
      </c>
      <c r="EU27" s="2942"/>
      <c r="EV27" s="2942"/>
      <c r="EW27" s="2942"/>
      <c r="EX27" s="2942"/>
      <c r="EY27" s="2942"/>
      <c r="EZ27" s="2942"/>
      <c r="FA27" s="2942"/>
      <c r="FB27" s="2942"/>
      <c r="FC27" s="2942"/>
      <c r="FD27" s="2942"/>
      <c r="FE27" s="2942"/>
      <c r="FF27" s="2083" t="s">
        <v>39</v>
      </c>
      <c r="FG27" s="2083"/>
      <c r="FH27" s="2084">
        <f t="shared" si="1"/>
        <v>0</v>
      </c>
      <c r="FI27" s="2084"/>
      <c r="FJ27" s="2084"/>
      <c r="FK27" s="2084"/>
      <c r="FL27" s="2084"/>
      <c r="FM27" s="2084"/>
      <c r="FN27" s="2084"/>
      <c r="FO27" s="2084"/>
      <c r="FP27" s="2084"/>
      <c r="FQ27" s="2087" t="s">
        <v>40</v>
      </c>
      <c r="FR27" s="2088"/>
    </row>
    <row r="28" spans="3:176" ht="12.75">
      <c r="C28" s="182"/>
      <c r="D28" s="2985"/>
      <c r="E28" s="2985"/>
      <c r="F28" s="2985"/>
      <c r="G28" s="2985"/>
      <c r="H28" s="2985"/>
      <c r="I28" s="2985"/>
      <c r="J28" s="2985"/>
      <c r="K28" s="2985"/>
      <c r="L28" s="2985"/>
      <c r="M28" s="2985"/>
      <c r="N28" s="2985"/>
      <c r="O28" s="2985"/>
      <c r="P28" s="2985"/>
      <c r="Q28" s="2985"/>
      <c r="R28" s="2985"/>
      <c r="S28" s="2985"/>
      <c r="T28" s="2985"/>
      <c r="U28" s="2985"/>
      <c r="V28" s="2985"/>
      <c r="W28" s="2985"/>
      <c r="X28" s="2986"/>
      <c r="Y28" s="2837">
        <v>55225</v>
      </c>
      <c r="Z28" s="2838"/>
      <c r="AA28" s="2838"/>
      <c r="AB28" s="2838"/>
      <c r="AC28" s="2951"/>
      <c r="AD28" s="180"/>
      <c r="AE28" s="512"/>
      <c r="AF28" s="512"/>
      <c r="AG28" s="512"/>
      <c r="AH28" s="512"/>
      <c r="AI28" s="511" t="s">
        <v>37</v>
      </c>
      <c r="AJ28" s="2825" t="s">
        <v>1351</v>
      </c>
      <c r="AK28" s="2825"/>
      <c r="AL28" s="2825"/>
      <c r="AM28" s="514" t="s">
        <v>38</v>
      </c>
      <c r="AN28" s="514"/>
      <c r="AO28" s="2844" t="s">
        <v>436</v>
      </c>
      <c r="AP28" s="2945"/>
      <c r="AQ28" s="2856"/>
      <c r="AR28" s="2803"/>
      <c r="AS28" s="2803"/>
      <c r="AT28" s="2803"/>
      <c r="AU28" s="2803"/>
      <c r="AV28" s="2803"/>
      <c r="AW28" s="2803"/>
      <c r="AX28" s="2803"/>
      <c r="AY28" s="2803"/>
      <c r="AZ28" s="2803"/>
      <c r="BA28" s="2803"/>
      <c r="BB28" s="2804"/>
      <c r="BC28" s="2083" t="s">
        <v>39</v>
      </c>
      <c r="BD28" s="2083"/>
      <c r="BE28" s="1493"/>
      <c r="BF28" s="1493"/>
      <c r="BG28" s="1493"/>
      <c r="BH28" s="1493"/>
      <c r="BI28" s="1493"/>
      <c r="BJ28" s="1493"/>
      <c r="BK28" s="1493"/>
      <c r="BL28" s="1493"/>
      <c r="BM28" s="1493"/>
      <c r="BN28" s="2087" t="s">
        <v>40</v>
      </c>
      <c r="BO28" s="2087"/>
      <c r="BP28" s="3363"/>
      <c r="BQ28" s="3363"/>
      <c r="BR28" s="3363"/>
      <c r="BS28" s="3363"/>
      <c r="BT28" s="3363"/>
      <c r="BU28" s="3363"/>
      <c r="BV28" s="3363"/>
      <c r="BW28" s="3363"/>
      <c r="BX28" s="3363"/>
      <c r="BY28" s="3363"/>
      <c r="BZ28" s="3363"/>
      <c r="CA28" s="3363"/>
      <c r="CB28" s="3363"/>
      <c r="CC28" s="2943"/>
      <c r="CD28" s="2943"/>
      <c r="CE28" s="2943"/>
      <c r="CF28" s="2943"/>
      <c r="CG28" s="2943"/>
      <c r="CH28" s="2943"/>
      <c r="CI28" s="2943"/>
      <c r="CJ28" s="2943"/>
      <c r="CK28" s="2943"/>
      <c r="CL28" s="2943"/>
      <c r="CM28" s="2943"/>
      <c r="CN28" s="2943"/>
      <c r="CO28" s="2943"/>
      <c r="CP28" s="2943"/>
      <c r="CQ28" s="2875"/>
      <c r="CR28" s="850"/>
      <c r="CS28" s="2083" t="s">
        <v>39</v>
      </c>
      <c r="CT28" s="2083"/>
      <c r="CU28" s="3362"/>
      <c r="CV28" s="3362"/>
      <c r="CW28" s="3362"/>
      <c r="CX28" s="3362"/>
      <c r="CY28" s="3362"/>
      <c r="CZ28" s="3362"/>
      <c r="DA28" s="3362"/>
      <c r="DB28" s="3362"/>
      <c r="DC28" s="2087" t="s">
        <v>40</v>
      </c>
      <c r="DD28" s="2087"/>
      <c r="DE28" s="862" t="s">
        <v>39</v>
      </c>
      <c r="DF28" s="958"/>
      <c r="DG28" s="845" t="s">
        <v>40</v>
      </c>
      <c r="DH28" s="2083" t="s">
        <v>39</v>
      </c>
      <c r="DI28" s="2083"/>
      <c r="DJ28" s="1493"/>
      <c r="DK28" s="1493"/>
      <c r="DL28" s="1493"/>
      <c r="DM28" s="1493"/>
      <c r="DN28" s="1493"/>
      <c r="DO28" s="1493"/>
      <c r="DP28" s="1493"/>
      <c r="DQ28" s="1493"/>
      <c r="DR28" s="1493"/>
      <c r="DS28" s="2087" t="s">
        <v>40</v>
      </c>
      <c r="DT28" s="2793"/>
      <c r="DU28" s="2943"/>
      <c r="DV28" s="2943"/>
      <c r="DW28" s="2943"/>
      <c r="DX28" s="2943"/>
      <c r="DY28" s="2943"/>
      <c r="DZ28" s="2943"/>
      <c r="EA28" s="2943"/>
      <c r="EB28" s="2943"/>
      <c r="EC28" s="2943"/>
      <c r="ED28" s="2943"/>
      <c r="EE28" s="2943"/>
      <c r="EF28" s="2943"/>
      <c r="EG28" s="2799" t="s">
        <v>39</v>
      </c>
      <c r="EH28" s="2083"/>
      <c r="EI28" s="1493"/>
      <c r="EJ28" s="1493"/>
      <c r="EK28" s="1493"/>
      <c r="EL28" s="1493"/>
      <c r="EM28" s="1493"/>
      <c r="EN28" s="1493"/>
      <c r="EO28" s="1493"/>
      <c r="EP28" s="1493"/>
      <c r="EQ28" s="1493"/>
      <c r="ER28" s="2087" t="s">
        <v>40</v>
      </c>
      <c r="ES28" s="2793"/>
      <c r="ET28" s="2942">
        <f t="shared" si="0"/>
        <v>0</v>
      </c>
      <c r="EU28" s="2942"/>
      <c r="EV28" s="2942"/>
      <c r="EW28" s="2942"/>
      <c r="EX28" s="2942"/>
      <c r="EY28" s="2942"/>
      <c r="EZ28" s="2942"/>
      <c r="FA28" s="2942"/>
      <c r="FB28" s="2942"/>
      <c r="FC28" s="2942"/>
      <c r="FD28" s="2942"/>
      <c r="FE28" s="2942"/>
      <c r="FF28" s="2083" t="s">
        <v>39</v>
      </c>
      <c r="FG28" s="2083"/>
      <c r="FH28" s="2084">
        <f t="shared" si="1"/>
        <v>0</v>
      </c>
      <c r="FI28" s="2084"/>
      <c r="FJ28" s="2084"/>
      <c r="FK28" s="2084"/>
      <c r="FL28" s="2084"/>
      <c r="FM28" s="2084"/>
      <c r="FN28" s="2084"/>
      <c r="FO28" s="2084"/>
      <c r="FP28" s="2084"/>
      <c r="FQ28" s="2087" t="s">
        <v>40</v>
      </c>
      <c r="FR28" s="2088"/>
    </row>
    <row r="29" spans="3:176" ht="12.75">
      <c r="C29" s="182"/>
      <c r="D29" s="2946" t="s">
        <v>1503</v>
      </c>
      <c r="E29" s="2966"/>
      <c r="F29" s="2966"/>
      <c r="G29" s="2966"/>
      <c r="H29" s="2966"/>
      <c r="I29" s="2966"/>
      <c r="J29" s="2966"/>
      <c r="K29" s="2966"/>
      <c r="L29" s="2966"/>
      <c r="M29" s="2966"/>
      <c r="N29" s="2966"/>
      <c r="O29" s="2966"/>
      <c r="P29" s="2966"/>
      <c r="Q29" s="2966"/>
      <c r="R29" s="2966"/>
      <c r="S29" s="2966"/>
      <c r="T29" s="2966"/>
      <c r="U29" s="2966"/>
      <c r="V29" s="2966"/>
      <c r="W29" s="2966"/>
      <c r="X29" s="2967"/>
      <c r="Y29" s="2930">
        <v>55026</v>
      </c>
      <c r="Z29" s="2931"/>
      <c r="AA29" s="2931"/>
      <c r="AB29" s="2931"/>
      <c r="AC29" s="2932"/>
      <c r="AD29" s="180"/>
      <c r="AE29" s="938"/>
      <c r="AF29" s="938"/>
      <c r="AG29" s="938"/>
      <c r="AH29" s="938"/>
      <c r="AI29" s="937" t="s">
        <v>37</v>
      </c>
      <c r="AJ29" s="2825" t="s">
        <v>1350</v>
      </c>
      <c r="AK29" s="2825"/>
      <c r="AL29" s="2825"/>
      <c r="AM29" s="940" t="s">
        <v>38</v>
      </c>
      <c r="AN29" s="940"/>
      <c r="AO29" s="2844" t="s">
        <v>435</v>
      </c>
      <c r="AP29" s="2945"/>
      <c r="AQ29" s="2357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58"/>
      <c r="BC29" s="2083" t="s">
        <v>39</v>
      </c>
      <c r="BD29" s="2083"/>
      <c r="BE29" s="2084">
        <f>FH30</f>
        <v>0</v>
      </c>
      <c r="BF29" s="2084"/>
      <c r="BG29" s="2084"/>
      <c r="BH29" s="2084"/>
      <c r="BI29" s="2084"/>
      <c r="BJ29" s="2084"/>
      <c r="BK29" s="2084"/>
      <c r="BL29" s="2084"/>
      <c r="BM29" s="2084"/>
      <c r="BN29" s="2087" t="s">
        <v>40</v>
      </c>
      <c r="BO29" s="2087"/>
      <c r="BP29" s="3429">
        <v>783</v>
      </c>
      <c r="BQ29" s="3429"/>
      <c r="BR29" s="3429"/>
      <c r="BS29" s="3429"/>
      <c r="BT29" s="3429"/>
      <c r="BU29" s="3429"/>
      <c r="BV29" s="3429"/>
      <c r="BW29" s="3429"/>
      <c r="BX29" s="3429"/>
      <c r="BY29" s="3429"/>
      <c r="BZ29" s="3429"/>
      <c r="CA29" s="3429"/>
      <c r="CB29" s="3429"/>
      <c r="CC29" s="2943"/>
      <c r="CD29" s="2943"/>
      <c r="CE29" s="2943"/>
      <c r="CF29" s="2943"/>
      <c r="CG29" s="2943"/>
      <c r="CH29" s="2943"/>
      <c r="CI29" s="2943"/>
      <c r="CJ29" s="2943"/>
      <c r="CK29" s="2943"/>
      <c r="CL29" s="2943"/>
      <c r="CM29" s="2943"/>
      <c r="CN29" s="2943"/>
      <c r="CO29" s="2943"/>
      <c r="CP29" s="2943"/>
      <c r="CQ29" s="2875"/>
      <c r="CR29" s="961"/>
      <c r="CS29" s="2083" t="s">
        <v>39</v>
      </c>
      <c r="CT29" s="2083"/>
      <c r="CU29" s="3428">
        <v>127</v>
      </c>
      <c r="CV29" s="3428"/>
      <c r="CW29" s="3428"/>
      <c r="CX29" s="3428"/>
      <c r="CY29" s="3428"/>
      <c r="CZ29" s="3428"/>
      <c r="DA29" s="3428"/>
      <c r="DB29" s="3428"/>
      <c r="DC29" s="2087" t="s">
        <v>40</v>
      </c>
      <c r="DD29" s="2087"/>
      <c r="DE29" s="862" t="s">
        <v>39</v>
      </c>
      <c r="DF29" s="958"/>
      <c r="DG29" s="939" t="s">
        <v>40</v>
      </c>
      <c r="DH29" s="2083" t="s">
        <v>39</v>
      </c>
      <c r="DI29" s="2083"/>
      <c r="DJ29" s="1493"/>
      <c r="DK29" s="1493"/>
      <c r="DL29" s="1493"/>
      <c r="DM29" s="1493"/>
      <c r="DN29" s="1493"/>
      <c r="DO29" s="1493"/>
      <c r="DP29" s="1493"/>
      <c r="DQ29" s="1493"/>
      <c r="DR29" s="1493"/>
      <c r="DS29" s="2087" t="s">
        <v>40</v>
      </c>
      <c r="DT29" s="2793"/>
      <c r="DU29" s="2943"/>
      <c r="DV29" s="2943"/>
      <c r="DW29" s="2943"/>
      <c r="DX29" s="2943"/>
      <c r="DY29" s="2943"/>
      <c r="DZ29" s="2943"/>
      <c r="EA29" s="2943"/>
      <c r="EB29" s="2943"/>
      <c r="EC29" s="2943"/>
      <c r="ED29" s="2943"/>
      <c r="EE29" s="2943"/>
      <c r="EF29" s="2943"/>
      <c r="EG29" s="2799" t="s">
        <v>39</v>
      </c>
      <c r="EH29" s="2083"/>
      <c r="EI29" s="1493"/>
      <c r="EJ29" s="1493"/>
      <c r="EK29" s="1493"/>
      <c r="EL29" s="1493"/>
      <c r="EM29" s="1493"/>
      <c r="EN29" s="1493"/>
      <c r="EO29" s="1493"/>
      <c r="EP29" s="1493"/>
      <c r="EQ29" s="1493"/>
      <c r="ER29" s="2087" t="s">
        <v>40</v>
      </c>
      <c r="ES29" s="2793"/>
      <c r="ET29" s="2942">
        <f t="shared" ref="ET29:ET30" si="2">AQ29+BP29+CC29-CU29-DF29-DJ29-EI29</f>
        <v>1769</v>
      </c>
      <c r="EU29" s="2942"/>
      <c r="EV29" s="2942"/>
      <c r="EW29" s="2942"/>
      <c r="EX29" s="2942"/>
      <c r="EY29" s="2942"/>
      <c r="EZ29" s="2942"/>
      <c r="FA29" s="2942"/>
      <c r="FB29" s="2942"/>
      <c r="FC29" s="2942"/>
      <c r="FD29" s="2942"/>
      <c r="FE29" s="2942"/>
      <c r="FF29" s="2083" t="s">
        <v>39</v>
      </c>
      <c r="FG29" s="2083"/>
      <c r="FH29" s="2084">
        <f t="shared" ref="FH29:FH30" si="3">BE29+CR29-DU29-DF29</f>
        <v>0</v>
      </c>
      <c r="FI29" s="2084"/>
      <c r="FJ29" s="2084"/>
      <c r="FK29" s="2084"/>
      <c r="FL29" s="2084"/>
      <c r="FM29" s="2084"/>
      <c r="FN29" s="2084"/>
      <c r="FO29" s="2084"/>
      <c r="FP29" s="2084"/>
      <c r="FQ29" s="2087" t="s">
        <v>40</v>
      </c>
      <c r="FR29" s="2088"/>
      <c r="FT29" s="159">
        <f>AQ29+BP29+CC29-CU29-EI29-DF29-DJ29</f>
        <v>1769</v>
      </c>
    </row>
    <row r="30" spans="3:176" ht="12.75">
      <c r="C30" s="182"/>
      <c r="D30" s="2968"/>
      <c r="E30" s="2968"/>
      <c r="F30" s="2968"/>
      <c r="G30" s="2968"/>
      <c r="H30" s="2968"/>
      <c r="I30" s="2968"/>
      <c r="J30" s="2968"/>
      <c r="K30" s="2968"/>
      <c r="L30" s="2968"/>
      <c r="M30" s="2968"/>
      <c r="N30" s="2968"/>
      <c r="O30" s="2968"/>
      <c r="P30" s="2968"/>
      <c r="Q30" s="2968"/>
      <c r="R30" s="2968"/>
      <c r="S30" s="2968"/>
      <c r="T30" s="2968"/>
      <c r="U30" s="2968"/>
      <c r="V30" s="2968"/>
      <c r="W30" s="2968"/>
      <c r="X30" s="2969"/>
      <c r="Y30" s="2837">
        <v>55226</v>
      </c>
      <c r="Z30" s="2838"/>
      <c r="AA30" s="2838"/>
      <c r="AB30" s="2838"/>
      <c r="AC30" s="2951"/>
      <c r="AD30" s="180"/>
      <c r="AE30" s="938"/>
      <c r="AF30" s="938"/>
      <c r="AG30" s="938"/>
      <c r="AH30" s="938"/>
      <c r="AI30" s="937" t="s">
        <v>37</v>
      </c>
      <c r="AJ30" s="2825" t="s">
        <v>1351</v>
      </c>
      <c r="AK30" s="2825"/>
      <c r="AL30" s="2825"/>
      <c r="AM30" s="940" t="s">
        <v>38</v>
      </c>
      <c r="AN30" s="940"/>
      <c r="AO30" s="2844" t="s">
        <v>436</v>
      </c>
      <c r="AP30" s="2945"/>
      <c r="AQ30" s="3365">
        <v>1055</v>
      </c>
      <c r="AR30" s="3362"/>
      <c r="AS30" s="3362"/>
      <c r="AT30" s="3362"/>
      <c r="AU30" s="3362"/>
      <c r="AV30" s="3362"/>
      <c r="AW30" s="3362"/>
      <c r="AX30" s="3362"/>
      <c r="AY30" s="3362"/>
      <c r="AZ30" s="3362"/>
      <c r="BA30" s="3362"/>
      <c r="BB30" s="3366"/>
      <c r="BC30" s="2083" t="s">
        <v>39</v>
      </c>
      <c r="BD30" s="2083"/>
      <c r="BE30" s="1493"/>
      <c r="BF30" s="1493"/>
      <c r="BG30" s="1493"/>
      <c r="BH30" s="1493"/>
      <c r="BI30" s="1493"/>
      <c r="BJ30" s="1493"/>
      <c r="BK30" s="1493"/>
      <c r="BL30" s="1493"/>
      <c r="BM30" s="1493"/>
      <c r="BN30" s="2087" t="s">
        <v>40</v>
      </c>
      <c r="BO30" s="2087"/>
      <c r="BP30" s="3429">
        <v>359</v>
      </c>
      <c r="BQ30" s="3429"/>
      <c r="BR30" s="3429"/>
      <c r="BS30" s="3429"/>
      <c r="BT30" s="3429"/>
      <c r="BU30" s="3429"/>
      <c r="BV30" s="3429"/>
      <c r="BW30" s="3429"/>
      <c r="BX30" s="3429"/>
      <c r="BY30" s="3429"/>
      <c r="BZ30" s="3429"/>
      <c r="CA30" s="3429"/>
      <c r="CB30" s="3429"/>
      <c r="CC30" s="2943"/>
      <c r="CD30" s="2943"/>
      <c r="CE30" s="2943"/>
      <c r="CF30" s="2943"/>
      <c r="CG30" s="2943"/>
      <c r="CH30" s="2943"/>
      <c r="CI30" s="2943"/>
      <c r="CJ30" s="2943"/>
      <c r="CK30" s="2943"/>
      <c r="CL30" s="2943"/>
      <c r="CM30" s="2943"/>
      <c r="CN30" s="2943"/>
      <c r="CO30" s="2943"/>
      <c r="CP30" s="2943"/>
      <c r="CQ30" s="2875"/>
      <c r="CR30" s="961"/>
      <c r="CS30" s="2083" t="s">
        <v>39</v>
      </c>
      <c r="CT30" s="2083"/>
      <c r="CU30" s="3428">
        <v>301</v>
      </c>
      <c r="CV30" s="3428"/>
      <c r="CW30" s="3428"/>
      <c r="CX30" s="3428"/>
      <c r="CY30" s="3428"/>
      <c r="CZ30" s="3428"/>
      <c r="DA30" s="3428"/>
      <c r="DB30" s="3428"/>
      <c r="DC30" s="2087" t="s">
        <v>40</v>
      </c>
      <c r="DD30" s="2087"/>
      <c r="DE30" s="862" t="s">
        <v>39</v>
      </c>
      <c r="DF30" s="958"/>
      <c r="DG30" s="939" t="s">
        <v>40</v>
      </c>
      <c r="DH30" s="2083" t="s">
        <v>39</v>
      </c>
      <c r="DI30" s="2083"/>
      <c r="DJ30" s="1493"/>
      <c r="DK30" s="1493"/>
      <c r="DL30" s="1493"/>
      <c r="DM30" s="1493"/>
      <c r="DN30" s="1493"/>
      <c r="DO30" s="1493"/>
      <c r="DP30" s="1493"/>
      <c r="DQ30" s="1493"/>
      <c r="DR30" s="1493"/>
      <c r="DS30" s="2087" t="s">
        <v>40</v>
      </c>
      <c r="DT30" s="2793"/>
      <c r="DU30" s="2943"/>
      <c r="DV30" s="2943"/>
      <c r="DW30" s="2943"/>
      <c r="DX30" s="2943"/>
      <c r="DY30" s="2943"/>
      <c r="DZ30" s="2943"/>
      <c r="EA30" s="2943"/>
      <c r="EB30" s="2943"/>
      <c r="EC30" s="2943"/>
      <c r="ED30" s="2943"/>
      <c r="EE30" s="2943"/>
      <c r="EF30" s="2943"/>
      <c r="EG30" s="2799" t="s">
        <v>39</v>
      </c>
      <c r="EH30" s="2083"/>
      <c r="EI30" s="1493"/>
      <c r="EJ30" s="1493"/>
      <c r="EK30" s="1493"/>
      <c r="EL30" s="1493"/>
      <c r="EM30" s="1493"/>
      <c r="EN30" s="1493"/>
      <c r="EO30" s="1493"/>
      <c r="EP30" s="1493"/>
      <c r="EQ30" s="1493"/>
      <c r="ER30" s="2087" t="s">
        <v>40</v>
      </c>
      <c r="ES30" s="2793"/>
      <c r="ET30" s="2942">
        <f t="shared" si="2"/>
        <v>1113</v>
      </c>
      <c r="EU30" s="2942"/>
      <c r="EV30" s="2942"/>
      <c r="EW30" s="2942"/>
      <c r="EX30" s="2942"/>
      <c r="EY30" s="2942"/>
      <c r="EZ30" s="2942"/>
      <c r="FA30" s="2942"/>
      <c r="FB30" s="2942"/>
      <c r="FC30" s="2942"/>
      <c r="FD30" s="2942"/>
      <c r="FE30" s="2942"/>
      <c r="FF30" s="2083" t="s">
        <v>39</v>
      </c>
      <c r="FG30" s="2083"/>
      <c r="FH30" s="2084">
        <f t="shared" si="3"/>
        <v>0</v>
      </c>
      <c r="FI30" s="2084"/>
      <c r="FJ30" s="2084"/>
      <c r="FK30" s="2084"/>
      <c r="FL30" s="2084"/>
      <c r="FM30" s="2084"/>
      <c r="FN30" s="2084"/>
      <c r="FO30" s="2084"/>
      <c r="FP30" s="2084"/>
      <c r="FQ30" s="2087" t="s">
        <v>40</v>
      </c>
      <c r="FR30" s="2088"/>
      <c r="FT30" s="159">
        <f>AQ30+BP30+CC30-CU30-EI30-DF30-DJ30</f>
        <v>1113</v>
      </c>
    </row>
    <row r="31" spans="3:176" ht="12.75">
      <c r="C31" s="182"/>
      <c r="D31" s="2955" t="s">
        <v>194</v>
      </c>
      <c r="E31" s="2966"/>
      <c r="F31" s="2966"/>
      <c r="G31" s="2966"/>
      <c r="H31" s="2966"/>
      <c r="I31" s="2966"/>
      <c r="J31" s="2966"/>
      <c r="K31" s="2966"/>
      <c r="L31" s="2966"/>
      <c r="M31" s="2966"/>
      <c r="N31" s="2966"/>
      <c r="O31" s="2966"/>
      <c r="P31" s="2966"/>
      <c r="Q31" s="2966"/>
      <c r="R31" s="2966"/>
      <c r="S31" s="2966"/>
      <c r="T31" s="2966"/>
      <c r="U31" s="2966"/>
      <c r="V31" s="2966"/>
      <c r="W31" s="2966"/>
      <c r="X31" s="2967"/>
      <c r="Y31" s="2930">
        <v>5503</v>
      </c>
      <c r="Z31" s="2931"/>
      <c r="AA31" s="2931"/>
      <c r="AB31" s="2931"/>
      <c r="AC31" s="2932"/>
      <c r="AD31" s="180"/>
      <c r="AE31" s="512"/>
      <c r="AF31" s="512"/>
      <c r="AG31" s="512"/>
      <c r="AH31" s="512"/>
      <c r="AI31" s="511" t="s">
        <v>37</v>
      </c>
      <c r="AJ31" s="2825" t="s">
        <v>1350</v>
      </c>
      <c r="AK31" s="2825"/>
      <c r="AL31" s="2825"/>
      <c r="AM31" s="514" t="s">
        <v>38</v>
      </c>
      <c r="AN31" s="514"/>
      <c r="AO31" s="2844" t="s">
        <v>435</v>
      </c>
      <c r="AP31" s="2945"/>
      <c r="AQ31" s="2357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58"/>
      <c r="BC31" s="2083" t="s">
        <v>39</v>
      </c>
      <c r="BD31" s="2083"/>
      <c r="BE31" s="2084">
        <f>FH32</f>
        <v>0</v>
      </c>
      <c r="BF31" s="2084"/>
      <c r="BG31" s="2084"/>
      <c r="BH31" s="2084"/>
      <c r="BI31" s="2084"/>
      <c r="BJ31" s="2084"/>
      <c r="BK31" s="2084"/>
      <c r="BL31" s="2084"/>
      <c r="BM31" s="2084"/>
      <c r="BN31" s="2087" t="s">
        <v>40</v>
      </c>
      <c r="BO31" s="2087"/>
      <c r="BP31" s="3429">
        <v>3562</v>
      </c>
      <c r="BQ31" s="3429"/>
      <c r="BR31" s="3429"/>
      <c r="BS31" s="3429"/>
      <c r="BT31" s="3429"/>
      <c r="BU31" s="3429"/>
      <c r="BV31" s="3429"/>
      <c r="BW31" s="3429"/>
      <c r="BX31" s="3429"/>
      <c r="BY31" s="3429"/>
      <c r="BZ31" s="3429"/>
      <c r="CA31" s="3429"/>
      <c r="CB31" s="3429"/>
      <c r="CC31" s="2943"/>
      <c r="CD31" s="2943"/>
      <c r="CE31" s="2943"/>
      <c r="CF31" s="2943"/>
      <c r="CG31" s="2943"/>
      <c r="CH31" s="2943"/>
      <c r="CI31" s="2943"/>
      <c r="CJ31" s="2943"/>
      <c r="CK31" s="2943"/>
      <c r="CL31" s="2943"/>
      <c r="CM31" s="2943"/>
      <c r="CN31" s="2943"/>
      <c r="CO31" s="2943"/>
      <c r="CP31" s="2943"/>
      <c r="CQ31" s="2875"/>
      <c r="CR31" s="943"/>
      <c r="CS31" s="2083" t="s">
        <v>39</v>
      </c>
      <c r="CT31" s="2083"/>
      <c r="CU31" s="3428">
        <v>1538</v>
      </c>
      <c r="CV31" s="3428"/>
      <c r="CW31" s="3428"/>
      <c r="CX31" s="3428"/>
      <c r="CY31" s="3428"/>
      <c r="CZ31" s="3428"/>
      <c r="DA31" s="3428"/>
      <c r="DB31" s="3428"/>
      <c r="DC31" s="2087" t="s">
        <v>40</v>
      </c>
      <c r="DD31" s="2087"/>
      <c r="DE31" s="862" t="s">
        <v>39</v>
      </c>
      <c r="DF31" s="958"/>
      <c r="DG31" s="845" t="s">
        <v>40</v>
      </c>
      <c r="DH31" s="2083" t="s">
        <v>39</v>
      </c>
      <c r="DI31" s="2083"/>
      <c r="DJ31" s="1493"/>
      <c r="DK31" s="1493"/>
      <c r="DL31" s="1493"/>
      <c r="DM31" s="1493"/>
      <c r="DN31" s="1493"/>
      <c r="DO31" s="1493"/>
      <c r="DP31" s="1493"/>
      <c r="DQ31" s="1493"/>
      <c r="DR31" s="1493"/>
      <c r="DS31" s="2087" t="s">
        <v>40</v>
      </c>
      <c r="DT31" s="2793"/>
      <c r="DU31" s="2943"/>
      <c r="DV31" s="2943"/>
      <c r="DW31" s="2943"/>
      <c r="DX31" s="2943"/>
      <c r="DY31" s="2943"/>
      <c r="DZ31" s="2943"/>
      <c r="EA31" s="2943"/>
      <c r="EB31" s="2943"/>
      <c r="EC31" s="2943"/>
      <c r="ED31" s="2943"/>
      <c r="EE31" s="2943"/>
      <c r="EF31" s="2943"/>
      <c r="EG31" s="2799" t="s">
        <v>39</v>
      </c>
      <c r="EH31" s="2083"/>
      <c r="EI31" s="1493"/>
      <c r="EJ31" s="1493"/>
      <c r="EK31" s="1493"/>
      <c r="EL31" s="1493"/>
      <c r="EM31" s="1493"/>
      <c r="EN31" s="1493"/>
      <c r="EO31" s="1493"/>
      <c r="EP31" s="1493"/>
      <c r="EQ31" s="1493"/>
      <c r="ER31" s="2087" t="s">
        <v>40</v>
      </c>
      <c r="ES31" s="2793"/>
      <c r="ET31" s="2942">
        <f t="shared" si="0"/>
        <v>3562</v>
      </c>
      <c r="EU31" s="2942"/>
      <c r="EV31" s="2942"/>
      <c r="EW31" s="2942"/>
      <c r="EX31" s="2942"/>
      <c r="EY31" s="2942"/>
      <c r="EZ31" s="2942"/>
      <c r="FA31" s="2942"/>
      <c r="FB31" s="2942"/>
      <c r="FC31" s="2942"/>
      <c r="FD31" s="2942"/>
      <c r="FE31" s="2942"/>
      <c r="FF31" s="2083" t="s">
        <v>39</v>
      </c>
      <c r="FG31" s="2083"/>
      <c r="FH31" s="2084">
        <f t="shared" si="1"/>
        <v>0</v>
      </c>
      <c r="FI31" s="2084"/>
      <c r="FJ31" s="2084"/>
      <c r="FK31" s="2084"/>
      <c r="FL31" s="2084"/>
      <c r="FM31" s="2084"/>
      <c r="FN31" s="2084"/>
      <c r="FO31" s="2084"/>
      <c r="FP31" s="2084"/>
      <c r="FQ31" s="2087" t="s">
        <v>40</v>
      </c>
      <c r="FR31" s="2088"/>
      <c r="FT31" s="159">
        <f>AQ31+BP31+CC31-CU31-EI31-DF31-DJ31</f>
        <v>3562</v>
      </c>
    </row>
    <row r="32" spans="3:176" ht="12.75">
      <c r="C32" s="182"/>
      <c r="D32" s="2968"/>
      <c r="E32" s="2968"/>
      <c r="F32" s="2968"/>
      <c r="G32" s="2968"/>
      <c r="H32" s="2968"/>
      <c r="I32" s="2968"/>
      <c r="J32" s="2968"/>
      <c r="K32" s="2968"/>
      <c r="L32" s="2968"/>
      <c r="M32" s="2968"/>
      <c r="N32" s="2968"/>
      <c r="O32" s="2968"/>
      <c r="P32" s="2968"/>
      <c r="Q32" s="2968"/>
      <c r="R32" s="2968"/>
      <c r="S32" s="2968"/>
      <c r="T32" s="2968"/>
      <c r="U32" s="2968"/>
      <c r="V32" s="2968"/>
      <c r="W32" s="2968"/>
      <c r="X32" s="2969"/>
      <c r="Y32" s="2837">
        <v>5523</v>
      </c>
      <c r="Z32" s="2838"/>
      <c r="AA32" s="2838"/>
      <c r="AB32" s="2838"/>
      <c r="AC32" s="2951"/>
      <c r="AD32" s="180"/>
      <c r="AE32" s="512"/>
      <c r="AF32" s="512"/>
      <c r="AG32" s="512"/>
      <c r="AH32" s="512"/>
      <c r="AI32" s="511" t="s">
        <v>37</v>
      </c>
      <c r="AJ32" s="2825" t="s">
        <v>1351</v>
      </c>
      <c r="AK32" s="2825"/>
      <c r="AL32" s="2825"/>
      <c r="AM32" s="514" t="s">
        <v>38</v>
      </c>
      <c r="AN32" s="514"/>
      <c r="AO32" s="2844" t="s">
        <v>436</v>
      </c>
      <c r="AP32" s="2945"/>
      <c r="AQ32" s="2856"/>
      <c r="AR32" s="2803"/>
      <c r="AS32" s="2803"/>
      <c r="AT32" s="2803"/>
      <c r="AU32" s="2803"/>
      <c r="AV32" s="2803"/>
      <c r="AW32" s="2803"/>
      <c r="AX32" s="2803"/>
      <c r="AY32" s="2803"/>
      <c r="AZ32" s="2803"/>
      <c r="BA32" s="2803"/>
      <c r="BB32" s="2804"/>
      <c r="BC32" s="2083" t="s">
        <v>39</v>
      </c>
      <c r="BD32" s="2083"/>
      <c r="BE32" s="1493"/>
      <c r="BF32" s="1493"/>
      <c r="BG32" s="1493"/>
      <c r="BH32" s="1493"/>
      <c r="BI32" s="1493"/>
      <c r="BJ32" s="1493"/>
      <c r="BK32" s="1493"/>
      <c r="BL32" s="1493"/>
      <c r="BM32" s="1493"/>
      <c r="BN32" s="2087" t="s">
        <v>40</v>
      </c>
      <c r="BO32" s="2087"/>
      <c r="BP32" s="3429">
        <v>1538</v>
      </c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2943"/>
      <c r="CD32" s="2943"/>
      <c r="CE32" s="2943"/>
      <c r="CF32" s="2943"/>
      <c r="CG32" s="2943"/>
      <c r="CH32" s="2943"/>
      <c r="CI32" s="2943"/>
      <c r="CJ32" s="2943"/>
      <c r="CK32" s="2943"/>
      <c r="CL32" s="2943"/>
      <c r="CM32" s="2943"/>
      <c r="CN32" s="2943"/>
      <c r="CO32" s="2943"/>
      <c r="CP32" s="2943"/>
      <c r="CQ32" s="2875"/>
      <c r="CR32" s="943"/>
      <c r="CS32" s="2083" t="s">
        <v>39</v>
      </c>
      <c r="CT32" s="2083"/>
      <c r="CU32" s="3428"/>
      <c r="CV32" s="3428"/>
      <c r="CW32" s="3428"/>
      <c r="CX32" s="3428"/>
      <c r="CY32" s="3428"/>
      <c r="CZ32" s="3428"/>
      <c r="DA32" s="3428"/>
      <c r="DB32" s="3428"/>
      <c r="DC32" s="2087" t="s">
        <v>40</v>
      </c>
      <c r="DD32" s="2087"/>
      <c r="DE32" s="862" t="s">
        <v>39</v>
      </c>
      <c r="DF32" s="958"/>
      <c r="DG32" s="845" t="s">
        <v>40</v>
      </c>
      <c r="DH32" s="2083" t="s">
        <v>39</v>
      </c>
      <c r="DI32" s="2083"/>
      <c r="DJ32" s="1493"/>
      <c r="DK32" s="1493"/>
      <c r="DL32" s="1493"/>
      <c r="DM32" s="1493"/>
      <c r="DN32" s="1493"/>
      <c r="DO32" s="1493"/>
      <c r="DP32" s="1493"/>
      <c r="DQ32" s="1493"/>
      <c r="DR32" s="1493"/>
      <c r="DS32" s="2087" t="s">
        <v>40</v>
      </c>
      <c r="DT32" s="2793"/>
      <c r="DU32" s="2943"/>
      <c r="DV32" s="2943"/>
      <c r="DW32" s="2943"/>
      <c r="DX32" s="2943"/>
      <c r="DY32" s="2943"/>
      <c r="DZ32" s="2943"/>
      <c r="EA32" s="2943"/>
      <c r="EB32" s="2943"/>
      <c r="EC32" s="2943"/>
      <c r="ED32" s="2943"/>
      <c r="EE32" s="2943"/>
      <c r="EF32" s="2943"/>
      <c r="EG32" s="2799" t="s">
        <v>39</v>
      </c>
      <c r="EH32" s="2083"/>
      <c r="EI32" s="1493"/>
      <c r="EJ32" s="1493"/>
      <c r="EK32" s="1493"/>
      <c r="EL32" s="1493"/>
      <c r="EM32" s="1493"/>
      <c r="EN32" s="1493"/>
      <c r="EO32" s="1493"/>
      <c r="EP32" s="1493"/>
      <c r="EQ32" s="1493"/>
      <c r="ER32" s="2087" t="s">
        <v>40</v>
      </c>
      <c r="ES32" s="2793"/>
      <c r="ET32" s="2942">
        <f t="shared" si="0"/>
        <v>1538</v>
      </c>
      <c r="EU32" s="2942"/>
      <c r="EV32" s="2942"/>
      <c r="EW32" s="2942"/>
      <c r="EX32" s="2942"/>
      <c r="EY32" s="2942"/>
      <c r="EZ32" s="2942"/>
      <c r="FA32" s="2942"/>
      <c r="FB32" s="2942"/>
      <c r="FC32" s="2942"/>
      <c r="FD32" s="2942"/>
      <c r="FE32" s="2942"/>
      <c r="FF32" s="2083" t="s">
        <v>39</v>
      </c>
      <c r="FG32" s="2083"/>
      <c r="FH32" s="2084">
        <f t="shared" si="1"/>
        <v>0</v>
      </c>
      <c r="FI32" s="2084"/>
      <c r="FJ32" s="2084"/>
      <c r="FK32" s="2084"/>
      <c r="FL32" s="2084"/>
      <c r="FM32" s="2084"/>
      <c r="FN32" s="2084"/>
      <c r="FO32" s="2084"/>
      <c r="FP32" s="2084"/>
      <c r="FQ32" s="2087" t="s">
        <v>40</v>
      </c>
      <c r="FR32" s="2088"/>
      <c r="FT32" s="159">
        <f>AQ32+BP32+CC32-CU32-EI32-DF32-DJ32</f>
        <v>1538</v>
      </c>
    </row>
    <row r="33" spans="3:174" ht="18" customHeight="1">
      <c r="C33" s="182"/>
      <c r="D33" s="2955" t="s">
        <v>196</v>
      </c>
      <c r="E33" s="2955"/>
      <c r="F33" s="2955"/>
      <c r="G33" s="2955"/>
      <c r="H33" s="2955"/>
      <c r="I33" s="2955"/>
      <c r="J33" s="2955"/>
      <c r="K33" s="2955"/>
      <c r="L33" s="2955"/>
      <c r="M33" s="2955"/>
      <c r="N33" s="2955"/>
      <c r="O33" s="2955"/>
      <c r="P33" s="2955"/>
      <c r="Q33" s="2955"/>
      <c r="R33" s="2955"/>
      <c r="S33" s="2955"/>
      <c r="T33" s="2955"/>
      <c r="U33" s="2955"/>
      <c r="V33" s="2955"/>
      <c r="W33" s="2955"/>
      <c r="X33" s="2956"/>
      <c r="Y33" s="2930">
        <v>5504</v>
      </c>
      <c r="Z33" s="2931"/>
      <c r="AA33" s="2931"/>
      <c r="AB33" s="2931"/>
      <c r="AC33" s="2932"/>
      <c r="AD33" s="180"/>
      <c r="AE33" s="512"/>
      <c r="AF33" s="512"/>
      <c r="AG33" s="512"/>
      <c r="AH33" s="512"/>
      <c r="AI33" s="511" t="s">
        <v>37</v>
      </c>
      <c r="AJ33" s="2825" t="s">
        <v>1350</v>
      </c>
      <c r="AK33" s="2825"/>
      <c r="AL33" s="2825"/>
      <c r="AM33" s="514" t="s">
        <v>38</v>
      </c>
      <c r="AN33" s="514"/>
      <c r="AO33" s="2844" t="s">
        <v>435</v>
      </c>
      <c r="AP33" s="2945"/>
      <c r="AQ33" s="2357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58"/>
      <c r="BC33" s="2083" t="s">
        <v>39</v>
      </c>
      <c r="BD33" s="2083"/>
      <c r="BE33" s="2084">
        <f>FH34</f>
        <v>0</v>
      </c>
      <c r="BF33" s="2084"/>
      <c r="BG33" s="2084"/>
      <c r="BH33" s="2084"/>
      <c r="BI33" s="2084"/>
      <c r="BJ33" s="2084"/>
      <c r="BK33" s="2084"/>
      <c r="BL33" s="2084"/>
      <c r="BM33" s="2084"/>
      <c r="BN33" s="2087" t="s">
        <v>40</v>
      </c>
      <c r="BO33" s="2087"/>
      <c r="BP33" s="2943"/>
      <c r="BQ33" s="2943"/>
      <c r="BR33" s="2943"/>
      <c r="BS33" s="2943"/>
      <c r="BT33" s="2943"/>
      <c r="BU33" s="2943"/>
      <c r="BV33" s="2943"/>
      <c r="BW33" s="2943"/>
      <c r="BX33" s="2943"/>
      <c r="BY33" s="2943"/>
      <c r="BZ33" s="2943"/>
      <c r="CA33" s="2943"/>
      <c r="CB33" s="2943"/>
      <c r="CC33" s="2943"/>
      <c r="CD33" s="2943"/>
      <c r="CE33" s="2943"/>
      <c r="CF33" s="2943"/>
      <c r="CG33" s="2943"/>
      <c r="CH33" s="2943"/>
      <c r="CI33" s="2943"/>
      <c r="CJ33" s="2943"/>
      <c r="CK33" s="2943"/>
      <c r="CL33" s="2943"/>
      <c r="CM33" s="2943"/>
      <c r="CN33" s="2943"/>
      <c r="CO33" s="2943"/>
      <c r="CP33" s="2943"/>
      <c r="CQ33" s="2875"/>
      <c r="CR33" s="850"/>
      <c r="CS33" s="2083" t="s">
        <v>39</v>
      </c>
      <c r="CT33" s="2083"/>
      <c r="CU33" s="1493"/>
      <c r="CV33" s="1493"/>
      <c r="CW33" s="1493"/>
      <c r="CX33" s="1493"/>
      <c r="CY33" s="1493"/>
      <c r="CZ33" s="1493"/>
      <c r="DA33" s="1493"/>
      <c r="DB33" s="1493"/>
      <c r="DC33" s="2087" t="s">
        <v>40</v>
      </c>
      <c r="DD33" s="2087"/>
      <c r="DE33" s="862" t="s">
        <v>39</v>
      </c>
      <c r="DF33" s="935"/>
      <c r="DG33" s="845" t="s">
        <v>40</v>
      </c>
      <c r="DH33" s="2083" t="s">
        <v>39</v>
      </c>
      <c r="DI33" s="2083"/>
      <c r="DJ33" s="1493"/>
      <c r="DK33" s="1493"/>
      <c r="DL33" s="1493"/>
      <c r="DM33" s="1493"/>
      <c r="DN33" s="1493"/>
      <c r="DO33" s="1493"/>
      <c r="DP33" s="1493"/>
      <c r="DQ33" s="1493"/>
      <c r="DR33" s="1493"/>
      <c r="DS33" s="2087" t="s">
        <v>40</v>
      </c>
      <c r="DT33" s="2793"/>
      <c r="DU33" s="2943"/>
      <c r="DV33" s="2943"/>
      <c r="DW33" s="2943"/>
      <c r="DX33" s="2943"/>
      <c r="DY33" s="2943"/>
      <c r="DZ33" s="2943"/>
      <c r="EA33" s="2943"/>
      <c r="EB33" s="2943"/>
      <c r="EC33" s="2943"/>
      <c r="ED33" s="2943"/>
      <c r="EE33" s="2943"/>
      <c r="EF33" s="2943"/>
      <c r="EG33" s="2799" t="s">
        <v>39</v>
      </c>
      <c r="EH33" s="2083"/>
      <c r="EI33" s="1493"/>
      <c r="EJ33" s="1493"/>
      <c r="EK33" s="1493"/>
      <c r="EL33" s="1493"/>
      <c r="EM33" s="1493"/>
      <c r="EN33" s="1493"/>
      <c r="EO33" s="1493"/>
      <c r="EP33" s="1493"/>
      <c r="EQ33" s="1493"/>
      <c r="ER33" s="2087" t="s">
        <v>40</v>
      </c>
      <c r="ES33" s="2793"/>
      <c r="ET33" s="2942">
        <f t="shared" si="0"/>
        <v>0</v>
      </c>
      <c r="EU33" s="2942"/>
      <c r="EV33" s="2942"/>
      <c r="EW33" s="2942"/>
      <c r="EX33" s="2942"/>
      <c r="EY33" s="2942"/>
      <c r="EZ33" s="2942"/>
      <c r="FA33" s="2942"/>
      <c r="FB33" s="2942"/>
      <c r="FC33" s="2942"/>
      <c r="FD33" s="2942"/>
      <c r="FE33" s="2942"/>
      <c r="FF33" s="2083" t="s">
        <v>39</v>
      </c>
      <c r="FG33" s="2083"/>
      <c r="FH33" s="2084">
        <f t="shared" si="1"/>
        <v>0</v>
      </c>
      <c r="FI33" s="2084"/>
      <c r="FJ33" s="2084"/>
      <c r="FK33" s="2084"/>
      <c r="FL33" s="2084"/>
      <c r="FM33" s="2084"/>
      <c r="FN33" s="2084"/>
      <c r="FO33" s="2084"/>
      <c r="FP33" s="2084"/>
      <c r="FQ33" s="2087" t="s">
        <v>40</v>
      </c>
      <c r="FR33" s="2088"/>
    </row>
    <row r="34" spans="3:174" ht="18" customHeight="1">
      <c r="C34" s="533"/>
      <c r="D34" s="3375"/>
      <c r="E34" s="3375"/>
      <c r="F34" s="3375"/>
      <c r="G34" s="3375"/>
      <c r="H34" s="3375"/>
      <c r="I34" s="3375"/>
      <c r="J34" s="3375"/>
      <c r="K34" s="3375"/>
      <c r="L34" s="3375"/>
      <c r="M34" s="3375"/>
      <c r="N34" s="3375"/>
      <c r="O34" s="3375"/>
      <c r="P34" s="3375"/>
      <c r="Q34" s="3375"/>
      <c r="R34" s="3375"/>
      <c r="S34" s="3375"/>
      <c r="T34" s="3375"/>
      <c r="U34" s="3375"/>
      <c r="V34" s="3375"/>
      <c r="W34" s="3375"/>
      <c r="X34" s="3376"/>
      <c r="Y34" s="2837">
        <v>5524</v>
      </c>
      <c r="Z34" s="2838"/>
      <c r="AA34" s="2838"/>
      <c r="AB34" s="2838"/>
      <c r="AC34" s="2951"/>
      <c r="AD34" s="180"/>
      <c r="AE34" s="512"/>
      <c r="AF34" s="512"/>
      <c r="AG34" s="512"/>
      <c r="AH34" s="512"/>
      <c r="AI34" s="511" t="s">
        <v>37</v>
      </c>
      <c r="AJ34" s="2825" t="s">
        <v>1351</v>
      </c>
      <c r="AK34" s="2825"/>
      <c r="AL34" s="2825"/>
      <c r="AM34" s="514" t="s">
        <v>38</v>
      </c>
      <c r="AN34" s="514"/>
      <c r="AO34" s="2844" t="s">
        <v>436</v>
      </c>
      <c r="AP34" s="2945"/>
      <c r="AQ34" s="2856"/>
      <c r="AR34" s="2803"/>
      <c r="AS34" s="2803"/>
      <c r="AT34" s="2803"/>
      <c r="AU34" s="2803"/>
      <c r="AV34" s="2803"/>
      <c r="AW34" s="2803"/>
      <c r="AX34" s="2803"/>
      <c r="AY34" s="2803"/>
      <c r="AZ34" s="2803"/>
      <c r="BA34" s="2803"/>
      <c r="BB34" s="2804"/>
      <c r="BC34" s="2083" t="s">
        <v>39</v>
      </c>
      <c r="BD34" s="2083"/>
      <c r="BE34" s="1493"/>
      <c r="BF34" s="1493"/>
      <c r="BG34" s="1493"/>
      <c r="BH34" s="1493"/>
      <c r="BI34" s="1493"/>
      <c r="BJ34" s="1493"/>
      <c r="BK34" s="1493"/>
      <c r="BL34" s="1493"/>
      <c r="BM34" s="1493"/>
      <c r="BN34" s="2087" t="s">
        <v>40</v>
      </c>
      <c r="BO34" s="2087"/>
      <c r="BP34" s="2943"/>
      <c r="BQ34" s="2943"/>
      <c r="BR34" s="2943"/>
      <c r="BS34" s="2943"/>
      <c r="BT34" s="2943"/>
      <c r="BU34" s="2943"/>
      <c r="BV34" s="2943"/>
      <c r="BW34" s="2943"/>
      <c r="BX34" s="2943"/>
      <c r="BY34" s="2943"/>
      <c r="BZ34" s="2943"/>
      <c r="CA34" s="2943"/>
      <c r="CB34" s="2943"/>
      <c r="CC34" s="2943"/>
      <c r="CD34" s="2943"/>
      <c r="CE34" s="2943"/>
      <c r="CF34" s="2943"/>
      <c r="CG34" s="2943"/>
      <c r="CH34" s="2943"/>
      <c r="CI34" s="2943"/>
      <c r="CJ34" s="2943"/>
      <c r="CK34" s="2943"/>
      <c r="CL34" s="2943"/>
      <c r="CM34" s="2943"/>
      <c r="CN34" s="2943"/>
      <c r="CO34" s="2943"/>
      <c r="CP34" s="2943"/>
      <c r="CQ34" s="2875"/>
      <c r="CR34" s="850"/>
      <c r="CS34" s="2083" t="s">
        <v>39</v>
      </c>
      <c r="CT34" s="2083"/>
      <c r="CU34" s="1493"/>
      <c r="CV34" s="1493"/>
      <c r="CW34" s="1493"/>
      <c r="CX34" s="1493"/>
      <c r="CY34" s="1493"/>
      <c r="CZ34" s="1493"/>
      <c r="DA34" s="1493"/>
      <c r="DB34" s="1493"/>
      <c r="DC34" s="2087" t="s">
        <v>40</v>
      </c>
      <c r="DD34" s="2087"/>
      <c r="DE34" s="862" t="s">
        <v>39</v>
      </c>
      <c r="DF34" s="935"/>
      <c r="DG34" s="845" t="s">
        <v>40</v>
      </c>
      <c r="DH34" s="2083" t="s">
        <v>39</v>
      </c>
      <c r="DI34" s="2083"/>
      <c r="DJ34" s="1493"/>
      <c r="DK34" s="1493"/>
      <c r="DL34" s="1493"/>
      <c r="DM34" s="1493"/>
      <c r="DN34" s="1493"/>
      <c r="DO34" s="1493"/>
      <c r="DP34" s="1493"/>
      <c r="DQ34" s="1493"/>
      <c r="DR34" s="1493"/>
      <c r="DS34" s="2087" t="s">
        <v>40</v>
      </c>
      <c r="DT34" s="2793"/>
      <c r="DU34" s="2943"/>
      <c r="DV34" s="2943"/>
      <c r="DW34" s="2943"/>
      <c r="DX34" s="2943"/>
      <c r="DY34" s="2943"/>
      <c r="DZ34" s="2943"/>
      <c r="EA34" s="2943"/>
      <c r="EB34" s="2943"/>
      <c r="EC34" s="2943"/>
      <c r="ED34" s="2943"/>
      <c r="EE34" s="2943"/>
      <c r="EF34" s="2943"/>
      <c r="EG34" s="2799" t="s">
        <v>39</v>
      </c>
      <c r="EH34" s="2083"/>
      <c r="EI34" s="1493"/>
      <c r="EJ34" s="1493"/>
      <c r="EK34" s="1493"/>
      <c r="EL34" s="1493"/>
      <c r="EM34" s="1493"/>
      <c r="EN34" s="1493"/>
      <c r="EO34" s="1493"/>
      <c r="EP34" s="1493"/>
      <c r="EQ34" s="1493"/>
      <c r="ER34" s="2087" t="s">
        <v>40</v>
      </c>
      <c r="ES34" s="2793"/>
      <c r="ET34" s="2942">
        <f t="shared" si="0"/>
        <v>0</v>
      </c>
      <c r="EU34" s="2942"/>
      <c r="EV34" s="2942"/>
      <c r="EW34" s="2942"/>
      <c r="EX34" s="2942"/>
      <c r="EY34" s="2942"/>
      <c r="EZ34" s="2942"/>
      <c r="FA34" s="2942"/>
      <c r="FB34" s="2942"/>
      <c r="FC34" s="2942"/>
      <c r="FD34" s="2942"/>
      <c r="FE34" s="2942"/>
      <c r="FF34" s="2083" t="s">
        <v>39</v>
      </c>
      <c r="FG34" s="2083"/>
      <c r="FH34" s="2084">
        <f t="shared" si="1"/>
        <v>0</v>
      </c>
      <c r="FI34" s="2084"/>
      <c r="FJ34" s="2084"/>
      <c r="FK34" s="2084"/>
      <c r="FL34" s="2084"/>
      <c r="FM34" s="2084"/>
      <c r="FN34" s="2084"/>
      <c r="FO34" s="2084"/>
      <c r="FP34" s="2084"/>
      <c r="FQ34" s="2087" t="s">
        <v>40</v>
      </c>
      <c r="FR34" s="2088"/>
    </row>
    <row r="35" spans="3:174" ht="18" customHeight="1">
      <c r="C35" s="532"/>
      <c r="D35" s="2955" t="s">
        <v>197</v>
      </c>
      <c r="E35" s="2955"/>
      <c r="F35" s="2955"/>
      <c r="G35" s="2955"/>
      <c r="H35" s="2955"/>
      <c r="I35" s="2955"/>
      <c r="J35" s="2955"/>
      <c r="K35" s="2955"/>
      <c r="L35" s="2955"/>
      <c r="M35" s="2955"/>
      <c r="N35" s="2955"/>
      <c r="O35" s="2955"/>
      <c r="P35" s="2955"/>
      <c r="Q35" s="2955"/>
      <c r="R35" s="2955"/>
      <c r="S35" s="2955"/>
      <c r="T35" s="2955"/>
      <c r="U35" s="2955"/>
      <c r="V35" s="2955"/>
      <c r="W35" s="2955"/>
      <c r="X35" s="2956"/>
      <c r="Y35" s="2930">
        <v>5505</v>
      </c>
      <c r="Z35" s="2931"/>
      <c r="AA35" s="2931"/>
      <c r="AB35" s="2931"/>
      <c r="AC35" s="2932"/>
      <c r="AD35" s="180"/>
      <c r="AE35" s="512"/>
      <c r="AF35" s="512"/>
      <c r="AG35" s="512"/>
      <c r="AH35" s="512"/>
      <c r="AI35" s="511" t="s">
        <v>37</v>
      </c>
      <c r="AJ35" s="2825" t="s">
        <v>1350</v>
      </c>
      <c r="AK35" s="2825"/>
      <c r="AL35" s="2825"/>
      <c r="AM35" s="514" t="s">
        <v>38</v>
      </c>
      <c r="AN35" s="514"/>
      <c r="AO35" s="2844" t="s">
        <v>435</v>
      </c>
      <c r="AP35" s="2945"/>
      <c r="AQ35" s="2357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58"/>
      <c r="BC35" s="2083" t="s">
        <v>39</v>
      </c>
      <c r="BD35" s="2083"/>
      <c r="BE35" s="2084">
        <f>BE38+BE40</f>
        <v>0</v>
      </c>
      <c r="BF35" s="2084"/>
      <c r="BG35" s="2084"/>
      <c r="BH35" s="2084"/>
      <c r="BI35" s="2084"/>
      <c r="BJ35" s="2084"/>
      <c r="BK35" s="2084"/>
      <c r="BL35" s="2084"/>
      <c r="BM35" s="2084"/>
      <c r="BN35" s="2087" t="s">
        <v>40</v>
      </c>
      <c r="BO35" s="2087"/>
      <c r="BP35" s="2942">
        <f>BP38+BP40</f>
        <v>113601</v>
      </c>
      <c r="BQ35" s="2942"/>
      <c r="BR35" s="2942"/>
      <c r="BS35" s="2942"/>
      <c r="BT35" s="2942"/>
      <c r="BU35" s="2942"/>
      <c r="BV35" s="2942"/>
      <c r="BW35" s="2942"/>
      <c r="BX35" s="2942"/>
      <c r="BY35" s="2942"/>
      <c r="BZ35" s="2942"/>
      <c r="CA35" s="2942"/>
      <c r="CB35" s="2942"/>
      <c r="CC35" s="2942">
        <f>CC38+CC40</f>
        <v>0</v>
      </c>
      <c r="CD35" s="2942"/>
      <c r="CE35" s="2942"/>
      <c r="CF35" s="2942"/>
      <c r="CG35" s="2942"/>
      <c r="CH35" s="2942"/>
      <c r="CI35" s="2942"/>
      <c r="CJ35" s="2942"/>
      <c r="CK35" s="2942"/>
      <c r="CL35" s="2942"/>
      <c r="CM35" s="2942"/>
      <c r="CN35" s="2942"/>
      <c r="CO35" s="2942"/>
      <c r="CP35" s="2942"/>
      <c r="CQ35" s="2345"/>
      <c r="CR35" s="835">
        <f>CR38+CR40</f>
        <v>0</v>
      </c>
      <c r="CS35" s="2799" t="s">
        <v>39</v>
      </c>
      <c r="CT35" s="2083"/>
      <c r="CU35" s="2084">
        <f>CU38+CU40</f>
        <v>125016</v>
      </c>
      <c r="CV35" s="2084"/>
      <c r="CW35" s="2084"/>
      <c r="CX35" s="2084"/>
      <c r="CY35" s="2084"/>
      <c r="CZ35" s="2084"/>
      <c r="DA35" s="2084"/>
      <c r="DB35" s="2084"/>
      <c r="DC35" s="2087" t="s">
        <v>40</v>
      </c>
      <c r="DD35" s="2793"/>
      <c r="DE35" s="862" t="s">
        <v>39</v>
      </c>
      <c r="DF35" s="828">
        <f>DF38+DF40</f>
        <v>0</v>
      </c>
      <c r="DG35" s="845" t="s">
        <v>40</v>
      </c>
      <c r="DH35" s="2083" t="s">
        <v>39</v>
      </c>
      <c r="DI35" s="2083"/>
      <c r="DJ35" s="2084">
        <f>DJ38+DJ40</f>
        <v>0</v>
      </c>
      <c r="DK35" s="2084"/>
      <c r="DL35" s="2084"/>
      <c r="DM35" s="2084"/>
      <c r="DN35" s="2084"/>
      <c r="DO35" s="2084"/>
      <c r="DP35" s="2084"/>
      <c r="DQ35" s="2084"/>
      <c r="DR35" s="2084"/>
      <c r="DS35" s="2087" t="s">
        <v>40</v>
      </c>
      <c r="DT35" s="2793"/>
      <c r="DU35" s="2942">
        <f>DU38+DU40</f>
        <v>0</v>
      </c>
      <c r="DV35" s="2942"/>
      <c r="DW35" s="2942"/>
      <c r="DX35" s="2942"/>
      <c r="DY35" s="2942"/>
      <c r="DZ35" s="2942"/>
      <c r="EA35" s="2942"/>
      <c r="EB35" s="2942"/>
      <c r="EC35" s="2942"/>
      <c r="ED35" s="2942"/>
      <c r="EE35" s="2942"/>
      <c r="EF35" s="2942"/>
      <c r="EG35" s="2799" t="s">
        <v>39</v>
      </c>
      <c r="EH35" s="2083"/>
      <c r="EI35" s="2084">
        <f>EI38+EI40</f>
        <v>0</v>
      </c>
      <c r="EJ35" s="2084"/>
      <c r="EK35" s="2084"/>
      <c r="EL35" s="2084"/>
      <c r="EM35" s="2084"/>
      <c r="EN35" s="2084"/>
      <c r="EO35" s="2084"/>
      <c r="EP35" s="2084"/>
      <c r="EQ35" s="2084"/>
      <c r="ER35" s="2087" t="s">
        <v>40</v>
      </c>
      <c r="ES35" s="2793"/>
      <c r="ET35" s="2942">
        <f t="shared" si="0"/>
        <v>36289</v>
      </c>
      <c r="EU35" s="2942"/>
      <c r="EV35" s="2942"/>
      <c r="EW35" s="2942"/>
      <c r="EX35" s="2942"/>
      <c r="EY35" s="2942"/>
      <c r="EZ35" s="2942"/>
      <c r="FA35" s="2942"/>
      <c r="FB35" s="2942"/>
      <c r="FC35" s="2942"/>
      <c r="FD35" s="2942"/>
      <c r="FE35" s="2942"/>
      <c r="FF35" s="2083" t="s">
        <v>39</v>
      </c>
      <c r="FG35" s="2083"/>
      <c r="FH35" s="2084">
        <f t="shared" si="1"/>
        <v>0</v>
      </c>
      <c r="FI35" s="2084"/>
      <c r="FJ35" s="2084"/>
      <c r="FK35" s="2084"/>
      <c r="FL35" s="2084"/>
      <c r="FM35" s="2084"/>
      <c r="FN35" s="2084"/>
      <c r="FO35" s="2084"/>
      <c r="FP35" s="2084"/>
      <c r="FQ35" s="2087" t="s">
        <v>40</v>
      </c>
      <c r="FR35" s="2088"/>
    </row>
    <row r="36" spans="3:174" ht="18" customHeight="1">
      <c r="C36" s="533"/>
      <c r="D36" s="3375"/>
      <c r="E36" s="3375"/>
      <c r="F36" s="3375"/>
      <c r="G36" s="3375"/>
      <c r="H36" s="3375"/>
      <c r="I36" s="3375"/>
      <c r="J36" s="3375"/>
      <c r="K36" s="3375"/>
      <c r="L36" s="3375"/>
      <c r="M36" s="3375"/>
      <c r="N36" s="3375"/>
      <c r="O36" s="3375"/>
      <c r="P36" s="3375"/>
      <c r="Q36" s="3375"/>
      <c r="R36" s="3375"/>
      <c r="S36" s="3375"/>
      <c r="T36" s="3375"/>
      <c r="U36" s="3375"/>
      <c r="V36" s="3375"/>
      <c r="W36" s="3375"/>
      <c r="X36" s="3376"/>
      <c r="Y36" s="2837">
        <v>5525</v>
      </c>
      <c r="Z36" s="2838"/>
      <c r="AA36" s="2838"/>
      <c r="AB36" s="2838"/>
      <c r="AC36" s="2951"/>
      <c r="AD36" s="180"/>
      <c r="AE36" s="512"/>
      <c r="AF36" s="512"/>
      <c r="AG36" s="512"/>
      <c r="AH36" s="512"/>
      <c r="AI36" s="511" t="s">
        <v>37</v>
      </c>
      <c r="AJ36" s="2825" t="s">
        <v>1351</v>
      </c>
      <c r="AK36" s="2825"/>
      <c r="AL36" s="2825"/>
      <c r="AM36" s="514" t="s">
        <v>38</v>
      </c>
      <c r="AN36" s="514"/>
      <c r="AO36" s="2844" t="s">
        <v>436</v>
      </c>
      <c r="AP36" s="2945"/>
      <c r="AQ36" s="2357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58"/>
      <c r="BC36" s="2083" t="s">
        <v>39</v>
      </c>
      <c r="BD36" s="2083"/>
      <c r="BE36" s="2084">
        <f>BE39+BE41</f>
        <v>0</v>
      </c>
      <c r="BF36" s="2084"/>
      <c r="BG36" s="2084"/>
      <c r="BH36" s="2084"/>
      <c r="BI36" s="2084"/>
      <c r="BJ36" s="2084"/>
      <c r="BK36" s="2084"/>
      <c r="BL36" s="2084"/>
      <c r="BM36" s="2084"/>
      <c r="BN36" s="2087" t="s">
        <v>40</v>
      </c>
      <c r="BO36" s="2087"/>
      <c r="BP36" s="2942">
        <f>BP39+BP41</f>
        <v>32527</v>
      </c>
      <c r="BQ36" s="2942"/>
      <c r="BR36" s="2942"/>
      <c r="BS36" s="2942"/>
      <c r="BT36" s="2942"/>
      <c r="BU36" s="2942"/>
      <c r="BV36" s="2942"/>
      <c r="BW36" s="2942"/>
      <c r="BX36" s="2942"/>
      <c r="BY36" s="2942"/>
      <c r="BZ36" s="2942"/>
      <c r="CA36" s="2942"/>
      <c r="CB36" s="2942"/>
      <c r="CC36" s="2942">
        <f>CC39+CC41</f>
        <v>0</v>
      </c>
      <c r="CD36" s="2942"/>
      <c r="CE36" s="2942"/>
      <c r="CF36" s="2942"/>
      <c r="CG36" s="2942"/>
      <c r="CH36" s="2942"/>
      <c r="CI36" s="2942"/>
      <c r="CJ36" s="2942"/>
      <c r="CK36" s="2942"/>
      <c r="CL36" s="2942"/>
      <c r="CM36" s="2942"/>
      <c r="CN36" s="2942"/>
      <c r="CO36" s="2942"/>
      <c r="CP36" s="2942"/>
      <c r="CQ36" s="2345"/>
      <c r="CR36" s="836">
        <f>CR39+CR41</f>
        <v>0</v>
      </c>
      <c r="CS36" s="2940" t="s">
        <v>39</v>
      </c>
      <c r="CT36" s="2941"/>
      <c r="CU36" s="2162">
        <f>CU39+CU41</f>
        <v>50721</v>
      </c>
      <c r="CV36" s="2162"/>
      <c r="CW36" s="2162"/>
      <c r="CX36" s="2162"/>
      <c r="CY36" s="2162"/>
      <c r="CZ36" s="2162"/>
      <c r="DA36" s="2162"/>
      <c r="DB36" s="2162"/>
      <c r="DC36" s="2808" t="s">
        <v>40</v>
      </c>
      <c r="DD36" s="2809"/>
      <c r="DE36" s="862" t="s">
        <v>39</v>
      </c>
      <c r="DF36" s="953">
        <f>DF39+DF41</f>
        <v>0</v>
      </c>
      <c r="DG36" s="845" t="s">
        <v>40</v>
      </c>
      <c r="DH36" s="2083" t="s">
        <v>39</v>
      </c>
      <c r="DI36" s="2083"/>
      <c r="DJ36" s="2084">
        <f>DJ39+DJ41</f>
        <v>0</v>
      </c>
      <c r="DK36" s="2084"/>
      <c r="DL36" s="2084"/>
      <c r="DM36" s="2084"/>
      <c r="DN36" s="2084"/>
      <c r="DO36" s="2084"/>
      <c r="DP36" s="2084"/>
      <c r="DQ36" s="2084"/>
      <c r="DR36" s="2084"/>
      <c r="DS36" s="2087" t="s">
        <v>40</v>
      </c>
      <c r="DT36" s="2793"/>
      <c r="DU36" s="2942">
        <f>DU39+DU41</f>
        <v>0</v>
      </c>
      <c r="DV36" s="2942"/>
      <c r="DW36" s="2942"/>
      <c r="DX36" s="2942"/>
      <c r="DY36" s="2942"/>
      <c r="DZ36" s="2942"/>
      <c r="EA36" s="2942"/>
      <c r="EB36" s="2942"/>
      <c r="EC36" s="2942"/>
      <c r="ED36" s="2942"/>
      <c r="EE36" s="2942"/>
      <c r="EF36" s="2942"/>
      <c r="EG36" s="2799" t="s">
        <v>39</v>
      </c>
      <c r="EH36" s="2083"/>
      <c r="EI36" s="2084">
        <f>EI39+EI41</f>
        <v>0</v>
      </c>
      <c r="EJ36" s="2084"/>
      <c r="EK36" s="2084"/>
      <c r="EL36" s="2084"/>
      <c r="EM36" s="2084"/>
      <c r="EN36" s="2084"/>
      <c r="EO36" s="2084"/>
      <c r="EP36" s="2084"/>
      <c r="EQ36" s="2084"/>
      <c r="ER36" s="2087" t="s">
        <v>40</v>
      </c>
      <c r="ES36" s="2793"/>
      <c r="ET36" s="2942">
        <f t="shared" si="0"/>
        <v>47704</v>
      </c>
      <c r="EU36" s="2942"/>
      <c r="EV36" s="2942"/>
      <c r="EW36" s="2942"/>
      <c r="EX36" s="2942"/>
      <c r="EY36" s="2942"/>
      <c r="EZ36" s="2942"/>
      <c r="FA36" s="2942"/>
      <c r="FB36" s="2942"/>
      <c r="FC36" s="2942"/>
      <c r="FD36" s="2942"/>
      <c r="FE36" s="2942"/>
      <c r="FF36" s="2083" t="s">
        <v>39</v>
      </c>
      <c r="FG36" s="2083"/>
      <c r="FH36" s="2084">
        <f t="shared" si="1"/>
        <v>0</v>
      </c>
      <c r="FI36" s="2084"/>
      <c r="FJ36" s="2084"/>
      <c r="FK36" s="2084"/>
      <c r="FL36" s="2084"/>
      <c r="FM36" s="2084"/>
      <c r="FN36" s="2084"/>
      <c r="FO36" s="2084"/>
      <c r="FP36" s="2084"/>
      <c r="FQ36" s="2087" t="s">
        <v>40</v>
      </c>
      <c r="FR36" s="2088"/>
    </row>
    <row r="37" spans="3:174" ht="18" customHeight="1">
      <c r="C37" s="184"/>
      <c r="D37" s="2955" t="s">
        <v>17</v>
      </c>
      <c r="E37" s="2955"/>
      <c r="F37" s="2955"/>
      <c r="G37" s="2955"/>
      <c r="H37" s="2955"/>
      <c r="I37" s="2955"/>
      <c r="J37" s="2955"/>
      <c r="K37" s="2955"/>
      <c r="L37" s="2955"/>
      <c r="M37" s="2955"/>
      <c r="N37" s="2955"/>
      <c r="O37" s="2955"/>
      <c r="P37" s="2955"/>
      <c r="Q37" s="2955"/>
      <c r="R37" s="2955"/>
      <c r="S37" s="2955"/>
      <c r="T37" s="2955"/>
      <c r="U37" s="2955"/>
      <c r="V37" s="2955"/>
      <c r="W37" s="2955"/>
      <c r="X37" s="2956"/>
      <c r="Y37" s="2930"/>
      <c r="Z37" s="2931"/>
      <c r="AA37" s="2931"/>
      <c r="AB37" s="2931"/>
      <c r="AC37" s="2932"/>
      <c r="AD37" s="2957"/>
      <c r="AE37" s="2958"/>
      <c r="AF37" s="2958"/>
      <c r="AG37" s="2958"/>
      <c r="AH37" s="2958"/>
      <c r="AI37" s="2958"/>
      <c r="AJ37" s="2958"/>
      <c r="AK37" s="2958"/>
      <c r="AL37" s="2958"/>
      <c r="AM37" s="2958"/>
      <c r="AN37" s="2958"/>
      <c r="AO37" s="2958"/>
      <c r="AP37" s="2959"/>
      <c r="AQ37" s="3096"/>
      <c r="AR37" s="3035"/>
      <c r="AS37" s="3035"/>
      <c r="AT37" s="3035"/>
      <c r="AU37" s="3035"/>
      <c r="AV37" s="3035"/>
      <c r="AW37" s="3035"/>
      <c r="AX37" s="3035"/>
      <c r="AY37" s="3035"/>
      <c r="AZ37" s="3035"/>
      <c r="BA37" s="3035"/>
      <c r="BB37" s="3091"/>
      <c r="BC37" s="472"/>
      <c r="BD37" s="472"/>
      <c r="BE37" s="2112"/>
      <c r="BF37" s="2112"/>
      <c r="BG37" s="2112"/>
      <c r="BH37" s="2112"/>
      <c r="BI37" s="2112"/>
      <c r="BJ37" s="2112"/>
      <c r="BK37" s="2112"/>
      <c r="BL37" s="2112"/>
      <c r="BM37" s="2112"/>
      <c r="BN37" s="466"/>
      <c r="BO37" s="466"/>
      <c r="BP37" s="3034"/>
      <c r="BQ37" s="3035"/>
      <c r="BR37" s="3035"/>
      <c r="BS37" s="3035"/>
      <c r="BT37" s="3035"/>
      <c r="BU37" s="3035"/>
      <c r="BV37" s="3035"/>
      <c r="BW37" s="3035"/>
      <c r="BX37" s="3035"/>
      <c r="BY37" s="3035"/>
      <c r="BZ37" s="3035"/>
      <c r="CA37" s="3035"/>
      <c r="CB37" s="3091"/>
      <c r="CC37" s="3034"/>
      <c r="CD37" s="3035"/>
      <c r="CE37" s="3035"/>
      <c r="CF37" s="3035"/>
      <c r="CG37" s="3035"/>
      <c r="CH37" s="3035"/>
      <c r="CI37" s="3035"/>
      <c r="CJ37" s="3035"/>
      <c r="CK37" s="3035"/>
      <c r="CL37" s="3035"/>
      <c r="CM37" s="3035"/>
      <c r="CN37" s="3035"/>
      <c r="CO37" s="3035"/>
      <c r="CP37" s="3035"/>
      <c r="CQ37" s="3035"/>
      <c r="CR37" s="854"/>
      <c r="CS37" s="472"/>
      <c r="CT37" s="472"/>
      <c r="CU37" s="2112"/>
      <c r="CV37" s="2112"/>
      <c r="CW37" s="2112"/>
      <c r="CX37" s="2112"/>
      <c r="CY37" s="2112"/>
      <c r="CZ37" s="2112"/>
      <c r="DA37" s="2112"/>
      <c r="DB37" s="2112"/>
      <c r="DC37" s="466"/>
      <c r="DD37" s="466"/>
      <c r="DE37" s="864"/>
      <c r="DF37" s="960"/>
      <c r="DG37" s="844"/>
      <c r="DH37" s="849"/>
      <c r="DI37" s="472"/>
      <c r="DJ37" s="2112"/>
      <c r="DK37" s="2112"/>
      <c r="DL37" s="2112"/>
      <c r="DM37" s="2112"/>
      <c r="DN37" s="2112"/>
      <c r="DO37" s="2112"/>
      <c r="DP37" s="2112"/>
      <c r="DQ37" s="2112"/>
      <c r="DR37" s="2112"/>
      <c r="DS37" s="466"/>
      <c r="DT37" s="510"/>
      <c r="DU37" s="3034"/>
      <c r="DV37" s="3035"/>
      <c r="DW37" s="3035"/>
      <c r="DX37" s="3035"/>
      <c r="DY37" s="3035"/>
      <c r="DZ37" s="3035"/>
      <c r="EA37" s="3035"/>
      <c r="EB37" s="3035"/>
      <c r="EC37" s="3035"/>
      <c r="ED37" s="3035"/>
      <c r="EE37" s="3035"/>
      <c r="EF37" s="3091"/>
      <c r="EG37" s="524"/>
      <c r="EH37" s="472"/>
      <c r="EI37" s="2112"/>
      <c r="EJ37" s="2112"/>
      <c r="EK37" s="2112"/>
      <c r="EL37" s="2112"/>
      <c r="EM37" s="2112"/>
      <c r="EN37" s="2112"/>
      <c r="EO37" s="2112"/>
      <c r="EP37" s="2112"/>
      <c r="EQ37" s="2112"/>
      <c r="ER37" s="466"/>
      <c r="ES37" s="510"/>
      <c r="ET37" s="3034"/>
      <c r="EU37" s="3035"/>
      <c r="EV37" s="3035"/>
      <c r="EW37" s="3035"/>
      <c r="EX37" s="3035"/>
      <c r="EY37" s="3035"/>
      <c r="EZ37" s="3035"/>
      <c r="FA37" s="3035"/>
      <c r="FB37" s="3035"/>
      <c r="FC37" s="3035"/>
      <c r="FD37" s="3035"/>
      <c r="FE37" s="3091"/>
      <c r="FF37" s="472"/>
      <c r="FG37" s="472"/>
      <c r="FH37" s="2112"/>
      <c r="FI37" s="2112"/>
      <c r="FJ37" s="2112"/>
      <c r="FK37" s="2112"/>
      <c r="FL37" s="2112"/>
      <c r="FM37" s="2112"/>
      <c r="FN37" s="2112"/>
      <c r="FO37" s="2112"/>
      <c r="FP37" s="2112"/>
      <c r="FQ37" s="466"/>
      <c r="FR37" s="470"/>
    </row>
    <row r="38" spans="3:174" ht="12.75" customHeight="1">
      <c r="C38" s="182"/>
      <c r="D38" s="2946" t="s">
        <v>198</v>
      </c>
      <c r="E38" s="2946"/>
      <c r="F38" s="2946"/>
      <c r="G38" s="2946"/>
      <c r="H38" s="2946"/>
      <c r="I38" s="2946"/>
      <c r="J38" s="2946"/>
      <c r="K38" s="2946"/>
      <c r="L38" s="2946"/>
      <c r="M38" s="2946"/>
      <c r="N38" s="2946"/>
      <c r="O38" s="2946"/>
      <c r="P38" s="2946"/>
      <c r="Q38" s="2946"/>
      <c r="R38" s="2946"/>
      <c r="S38" s="2946"/>
      <c r="T38" s="2946"/>
      <c r="U38" s="2946"/>
      <c r="V38" s="2946"/>
      <c r="W38" s="2946"/>
      <c r="X38" s="2947"/>
      <c r="Y38" s="2930">
        <v>55051</v>
      </c>
      <c r="Z38" s="2931"/>
      <c r="AA38" s="2931"/>
      <c r="AB38" s="2931"/>
      <c r="AC38" s="2932"/>
      <c r="AD38" s="180"/>
      <c r="AE38" s="512"/>
      <c r="AF38" s="512"/>
      <c r="AG38" s="512"/>
      <c r="AH38" s="512"/>
      <c r="AI38" s="511" t="s">
        <v>37</v>
      </c>
      <c r="AJ38" s="2825" t="s">
        <v>1350</v>
      </c>
      <c r="AK38" s="2825"/>
      <c r="AL38" s="2825"/>
      <c r="AM38" s="514" t="s">
        <v>38</v>
      </c>
      <c r="AN38" s="514"/>
      <c r="AO38" s="2844" t="s">
        <v>435</v>
      </c>
      <c r="AP38" s="2945"/>
      <c r="AQ38" s="2357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58"/>
      <c r="BC38" s="2083" t="s">
        <v>39</v>
      </c>
      <c r="BD38" s="2083"/>
      <c r="BE38" s="2084">
        <f>FH39</f>
        <v>0</v>
      </c>
      <c r="BF38" s="2084"/>
      <c r="BG38" s="2084"/>
      <c r="BH38" s="2084"/>
      <c r="BI38" s="2084"/>
      <c r="BJ38" s="2084"/>
      <c r="BK38" s="2084"/>
      <c r="BL38" s="2084"/>
      <c r="BM38" s="2084"/>
      <c r="BN38" s="2087" t="s">
        <v>40</v>
      </c>
      <c r="BO38" s="2087"/>
      <c r="BP38" s="2943"/>
      <c r="BQ38" s="2943"/>
      <c r="BR38" s="2943"/>
      <c r="BS38" s="2943"/>
      <c r="BT38" s="2943"/>
      <c r="BU38" s="2943"/>
      <c r="BV38" s="2943"/>
      <c r="BW38" s="2943"/>
      <c r="BX38" s="2943"/>
      <c r="BY38" s="2943"/>
      <c r="BZ38" s="2943"/>
      <c r="CA38" s="2943"/>
      <c r="CB38" s="2943"/>
      <c r="CC38" s="2943"/>
      <c r="CD38" s="2943"/>
      <c r="CE38" s="2943"/>
      <c r="CF38" s="2943"/>
      <c r="CG38" s="2943"/>
      <c r="CH38" s="2943"/>
      <c r="CI38" s="2943"/>
      <c r="CJ38" s="2943"/>
      <c r="CK38" s="2943"/>
      <c r="CL38" s="2943"/>
      <c r="CM38" s="2943"/>
      <c r="CN38" s="2943"/>
      <c r="CO38" s="2943"/>
      <c r="CP38" s="2943"/>
      <c r="CQ38" s="2875"/>
      <c r="CR38" s="850"/>
      <c r="CS38" s="2083" t="s">
        <v>39</v>
      </c>
      <c r="CT38" s="2083"/>
      <c r="CU38" s="1493"/>
      <c r="CV38" s="1493"/>
      <c r="CW38" s="1493"/>
      <c r="CX38" s="1493"/>
      <c r="CY38" s="1493"/>
      <c r="CZ38" s="1493"/>
      <c r="DA38" s="1493"/>
      <c r="DB38" s="1493"/>
      <c r="DC38" s="2087" t="s">
        <v>40</v>
      </c>
      <c r="DD38" s="2087"/>
      <c r="DE38" s="862" t="s">
        <v>39</v>
      </c>
      <c r="DF38" s="958"/>
      <c r="DG38" s="845" t="s">
        <v>40</v>
      </c>
      <c r="DH38" s="2083" t="s">
        <v>39</v>
      </c>
      <c r="DI38" s="2083"/>
      <c r="DJ38" s="1493"/>
      <c r="DK38" s="1493"/>
      <c r="DL38" s="1493"/>
      <c r="DM38" s="1493"/>
      <c r="DN38" s="1493"/>
      <c r="DO38" s="1493"/>
      <c r="DP38" s="1493"/>
      <c r="DQ38" s="1493"/>
      <c r="DR38" s="1493"/>
      <c r="DS38" s="2087" t="s">
        <v>40</v>
      </c>
      <c r="DT38" s="2793"/>
      <c r="DU38" s="2943"/>
      <c r="DV38" s="2943"/>
      <c r="DW38" s="2943"/>
      <c r="DX38" s="2943"/>
      <c r="DY38" s="2943"/>
      <c r="DZ38" s="2943"/>
      <c r="EA38" s="2943"/>
      <c r="EB38" s="2943"/>
      <c r="EC38" s="2943"/>
      <c r="ED38" s="2943"/>
      <c r="EE38" s="2943"/>
      <c r="EF38" s="2943"/>
      <c r="EG38" s="2799" t="s">
        <v>39</v>
      </c>
      <c r="EH38" s="2083"/>
      <c r="EI38" s="1493"/>
      <c r="EJ38" s="1493"/>
      <c r="EK38" s="1493"/>
      <c r="EL38" s="1493"/>
      <c r="EM38" s="1493"/>
      <c r="EN38" s="1493"/>
      <c r="EO38" s="1493"/>
      <c r="EP38" s="1493"/>
      <c r="EQ38" s="1493"/>
      <c r="ER38" s="2087" t="s">
        <v>40</v>
      </c>
      <c r="ES38" s="2793"/>
      <c r="ET38" s="2942">
        <f t="shared" ref="ET38:ET47" si="4">AQ38+BP38+CC38-CU38-DF38-DJ38-EI38</f>
        <v>0</v>
      </c>
      <c r="EU38" s="2942"/>
      <c r="EV38" s="2942"/>
      <c r="EW38" s="2942"/>
      <c r="EX38" s="2942"/>
      <c r="EY38" s="2942"/>
      <c r="EZ38" s="2942"/>
      <c r="FA38" s="2942"/>
      <c r="FB38" s="2942"/>
      <c r="FC38" s="2942"/>
      <c r="FD38" s="2942"/>
      <c r="FE38" s="2942"/>
      <c r="FF38" s="2083" t="s">
        <v>39</v>
      </c>
      <c r="FG38" s="2083"/>
      <c r="FH38" s="2084">
        <f t="shared" ref="FH38:FH49" si="5">BE38+CR38-DU38-DF38</f>
        <v>0</v>
      </c>
      <c r="FI38" s="2084"/>
      <c r="FJ38" s="2084"/>
      <c r="FK38" s="2084"/>
      <c r="FL38" s="2084"/>
      <c r="FM38" s="2084"/>
      <c r="FN38" s="2084"/>
      <c r="FO38" s="2084"/>
      <c r="FP38" s="2084"/>
      <c r="FQ38" s="2087" t="s">
        <v>40</v>
      </c>
      <c r="FR38" s="2088"/>
    </row>
    <row r="39" spans="3:174" ht="12.75">
      <c r="C39" s="184"/>
      <c r="D39" s="2948"/>
      <c r="E39" s="2948"/>
      <c r="F39" s="2948"/>
      <c r="G39" s="2948"/>
      <c r="H39" s="2948"/>
      <c r="I39" s="2948"/>
      <c r="J39" s="2948"/>
      <c r="K39" s="2948"/>
      <c r="L39" s="2948"/>
      <c r="M39" s="2948"/>
      <c r="N39" s="2948"/>
      <c r="O39" s="2948"/>
      <c r="P39" s="2948"/>
      <c r="Q39" s="2948"/>
      <c r="R39" s="2948"/>
      <c r="S39" s="2948"/>
      <c r="T39" s="2948"/>
      <c r="U39" s="2948"/>
      <c r="V39" s="2948"/>
      <c r="W39" s="2948"/>
      <c r="X39" s="2949"/>
      <c r="Y39" s="2837">
        <v>55251</v>
      </c>
      <c r="Z39" s="2838"/>
      <c r="AA39" s="2838"/>
      <c r="AB39" s="2838"/>
      <c r="AC39" s="2951"/>
      <c r="AD39" s="180"/>
      <c r="AE39" s="512"/>
      <c r="AF39" s="512"/>
      <c r="AG39" s="512"/>
      <c r="AH39" s="512"/>
      <c r="AI39" s="511" t="s">
        <v>37</v>
      </c>
      <c r="AJ39" s="2825" t="s">
        <v>1351</v>
      </c>
      <c r="AK39" s="2825"/>
      <c r="AL39" s="2825"/>
      <c r="AM39" s="514" t="s">
        <v>38</v>
      </c>
      <c r="AN39" s="514"/>
      <c r="AO39" s="2844" t="s">
        <v>436</v>
      </c>
      <c r="AP39" s="2945"/>
      <c r="AQ39" s="2856"/>
      <c r="AR39" s="2803"/>
      <c r="AS39" s="2803"/>
      <c r="AT39" s="2803"/>
      <c r="AU39" s="2803"/>
      <c r="AV39" s="2803"/>
      <c r="AW39" s="2803"/>
      <c r="AX39" s="2803"/>
      <c r="AY39" s="2803"/>
      <c r="AZ39" s="2803"/>
      <c r="BA39" s="2803"/>
      <c r="BB39" s="2804"/>
      <c r="BC39" s="2083" t="s">
        <v>39</v>
      </c>
      <c r="BD39" s="2083"/>
      <c r="BE39" s="1493"/>
      <c r="BF39" s="1493"/>
      <c r="BG39" s="1493"/>
      <c r="BH39" s="1493"/>
      <c r="BI39" s="1493"/>
      <c r="BJ39" s="1493"/>
      <c r="BK39" s="1493"/>
      <c r="BL39" s="1493"/>
      <c r="BM39" s="1493"/>
      <c r="BN39" s="2087" t="s">
        <v>40</v>
      </c>
      <c r="BO39" s="2087"/>
      <c r="BP39" s="2943"/>
      <c r="BQ39" s="2943"/>
      <c r="BR39" s="2943"/>
      <c r="BS39" s="2943"/>
      <c r="BT39" s="2943"/>
      <c r="BU39" s="2943"/>
      <c r="BV39" s="2943"/>
      <c r="BW39" s="2943"/>
      <c r="BX39" s="2943"/>
      <c r="BY39" s="2943"/>
      <c r="BZ39" s="2943"/>
      <c r="CA39" s="2943"/>
      <c r="CB39" s="2943"/>
      <c r="CC39" s="2943"/>
      <c r="CD39" s="2943"/>
      <c r="CE39" s="2943"/>
      <c r="CF39" s="2943"/>
      <c r="CG39" s="2943"/>
      <c r="CH39" s="2943"/>
      <c r="CI39" s="2943"/>
      <c r="CJ39" s="2943"/>
      <c r="CK39" s="2943"/>
      <c r="CL39" s="2943"/>
      <c r="CM39" s="2943"/>
      <c r="CN39" s="2943"/>
      <c r="CO39" s="2943"/>
      <c r="CP39" s="2943"/>
      <c r="CQ39" s="2875"/>
      <c r="CR39" s="850"/>
      <c r="CS39" s="2083" t="s">
        <v>39</v>
      </c>
      <c r="CT39" s="2083"/>
      <c r="CU39" s="1493"/>
      <c r="CV39" s="1493"/>
      <c r="CW39" s="1493"/>
      <c r="CX39" s="1493"/>
      <c r="CY39" s="1493"/>
      <c r="CZ39" s="1493"/>
      <c r="DA39" s="1493"/>
      <c r="DB39" s="1493"/>
      <c r="DC39" s="2087" t="s">
        <v>40</v>
      </c>
      <c r="DD39" s="2087"/>
      <c r="DE39" s="862" t="s">
        <v>39</v>
      </c>
      <c r="DF39" s="958"/>
      <c r="DG39" s="845" t="s">
        <v>40</v>
      </c>
      <c r="DH39" s="2083" t="s">
        <v>39</v>
      </c>
      <c r="DI39" s="2083"/>
      <c r="DJ39" s="1493"/>
      <c r="DK39" s="1493"/>
      <c r="DL39" s="1493"/>
      <c r="DM39" s="1493"/>
      <c r="DN39" s="1493"/>
      <c r="DO39" s="1493"/>
      <c r="DP39" s="1493"/>
      <c r="DQ39" s="1493"/>
      <c r="DR39" s="1493"/>
      <c r="DS39" s="2087" t="s">
        <v>40</v>
      </c>
      <c r="DT39" s="2793"/>
      <c r="DU39" s="2943"/>
      <c r="DV39" s="2943"/>
      <c r="DW39" s="2943"/>
      <c r="DX39" s="2943"/>
      <c r="DY39" s="2943"/>
      <c r="DZ39" s="2943"/>
      <c r="EA39" s="2943"/>
      <c r="EB39" s="2943"/>
      <c r="EC39" s="2943"/>
      <c r="ED39" s="2943"/>
      <c r="EE39" s="2943"/>
      <c r="EF39" s="2943"/>
      <c r="EG39" s="2799" t="s">
        <v>39</v>
      </c>
      <c r="EH39" s="2083"/>
      <c r="EI39" s="1493"/>
      <c r="EJ39" s="1493"/>
      <c r="EK39" s="1493"/>
      <c r="EL39" s="1493"/>
      <c r="EM39" s="1493"/>
      <c r="EN39" s="1493"/>
      <c r="EO39" s="1493"/>
      <c r="EP39" s="1493"/>
      <c r="EQ39" s="1493"/>
      <c r="ER39" s="2087" t="s">
        <v>40</v>
      </c>
      <c r="ES39" s="2793"/>
      <c r="ET39" s="2942">
        <f t="shared" si="4"/>
        <v>0</v>
      </c>
      <c r="EU39" s="2942"/>
      <c r="EV39" s="2942"/>
      <c r="EW39" s="2942"/>
      <c r="EX39" s="2942"/>
      <c r="EY39" s="2942"/>
      <c r="EZ39" s="2942"/>
      <c r="FA39" s="2942"/>
      <c r="FB39" s="2942"/>
      <c r="FC39" s="2942"/>
      <c r="FD39" s="2942"/>
      <c r="FE39" s="2942"/>
      <c r="FF39" s="2083" t="s">
        <v>39</v>
      </c>
      <c r="FG39" s="2083"/>
      <c r="FH39" s="2084">
        <f t="shared" si="5"/>
        <v>0</v>
      </c>
      <c r="FI39" s="2084"/>
      <c r="FJ39" s="2084"/>
      <c r="FK39" s="2084"/>
      <c r="FL39" s="2084"/>
      <c r="FM39" s="2084"/>
      <c r="FN39" s="2084"/>
      <c r="FO39" s="2084"/>
      <c r="FP39" s="2084"/>
      <c r="FQ39" s="2087" t="s">
        <v>40</v>
      </c>
      <c r="FR39" s="2088"/>
    </row>
    <row r="40" spans="3:174" ht="12.75" customHeight="1">
      <c r="C40" s="182"/>
      <c r="D40" s="2985" t="s">
        <v>105</v>
      </c>
      <c r="E40" s="2985"/>
      <c r="F40" s="2985"/>
      <c r="G40" s="2985"/>
      <c r="H40" s="2985"/>
      <c r="I40" s="2985"/>
      <c r="J40" s="2985"/>
      <c r="K40" s="2985"/>
      <c r="L40" s="2985"/>
      <c r="M40" s="2985"/>
      <c r="N40" s="2985"/>
      <c r="O40" s="2985"/>
      <c r="P40" s="2985"/>
      <c r="Q40" s="2985"/>
      <c r="R40" s="2985"/>
      <c r="S40" s="2985"/>
      <c r="T40" s="2985"/>
      <c r="U40" s="2985"/>
      <c r="V40" s="2985"/>
      <c r="W40" s="2985"/>
      <c r="X40" s="2986"/>
      <c r="Y40" s="2930">
        <v>55052</v>
      </c>
      <c r="Z40" s="2931"/>
      <c r="AA40" s="2931"/>
      <c r="AB40" s="2931"/>
      <c r="AC40" s="2932"/>
      <c r="AD40" s="180"/>
      <c r="AE40" s="512"/>
      <c r="AF40" s="512"/>
      <c r="AG40" s="512"/>
      <c r="AH40" s="512"/>
      <c r="AI40" s="511" t="s">
        <v>37</v>
      </c>
      <c r="AJ40" s="2825" t="s">
        <v>1350</v>
      </c>
      <c r="AK40" s="2825"/>
      <c r="AL40" s="2825"/>
      <c r="AM40" s="514" t="s">
        <v>38</v>
      </c>
      <c r="AN40" s="514"/>
      <c r="AO40" s="2844" t="s">
        <v>435</v>
      </c>
      <c r="AP40" s="2945"/>
      <c r="AQ40" s="2357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58"/>
      <c r="BC40" s="2083" t="s">
        <v>39</v>
      </c>
      <c r="BD40" s="2083"/>
      <c r="BE40" s="2084">
        <f>FH41</f>
        <v>0</v>
      </c>
      <c r="BF40" s="2084"/>
      <c r="BG40" s="2084"/>
      <c r="BH40" s="2084"/>
      <c r="BI40" s="2084"/>
      <c r="BJ40" s="2084"/>
      <c r="BK40" s="2084"/>
      <c r="BL40" s="2084"/>
      <c r="BM40" s="2084"/>
      <c r="BN40" s="2087" t="s">
        <v>40</v>
      </c>
      <c r="BO40" s="2087"/>
      <c r="BP40" s="3363">
        <v>113601</v>
      </c>
      <c r="BQ40" s="3363"/>
      <c r="BR40" s="3363"/>
      <c r="BS40" s="3363"/>
      <c r="BT40" s="3363"/>
      <c r="BU40" s="3363"/>
      <c r="BV40" s="3363"/>
      <c r="BW40" s="3363"/>
      <c r="BX40" s="3363"/>
      <c r="BY40" s="3363"/>
      <c r="BZ40" s="3363"/>
      <c r="CA40" s="3363"/>
      <c r="CB40" s="3363"/>
      <c r="CC40" s="2943"/>
      <c r="CD40" s="2943"/>
      <c r="CE40" s="2943"/>
      <c r="CF40" s="2943"/>
      <c r="CG40" s="2943"/>
      <c r="CH40" s="2943"/>
      <c r="CI40" s="2943"/>
      <c r="CJ40" s="2943"/>
      <c r="CK40" s="2943"/>
      <c r="CL40" s="2943"/>
      <c r="CM40" s="2943"/>
      <c r="CN40" s="2943"/>
      <c r="CO40" s="2943"/>
      <c r="CP40" s="2943"/>
      <c r="CQ40" s="2875"/>
      <c r="CR40" s="850"/>
      <c r="CS40" s="2083" t="s">
        <v>39</v>
      </c>
      <c r="CT40" s="2083"/>
      <c r="CU40" s="3428">
        <v>125016</v>
      </c>
      <c r="CV40" s="3428"/>
      <c r="CW40" s="3428"/>
      <c r="CX40" s="3428"/>
      <c r="CY40" s="3428"/>
      <c r="CZ40" s="3428"/>
      <c r="DA40" s="3428"/>
      <c r="DB40" s="3428"/>
      <c r="DC40" s="2087" t="s">
        <v>40</v>
      </c>
      <c r="DD40" s="2087"/>
      <c r="DE40" s="862" t="s">
        <v>39</v>
      </c>
      <c r="DF40" s="958"/>
      <c r="DG40" s="845" t="s">
        <v>40</v>
      </c>
      <c r="DH40" s="2083" t="s">
        <v>39</v>
      </c>
      <c r="DI40" s="2083"/>
      <c r="DJ40" s="1493"/>
      <c r="DK40" s="1493"/>
      <c r="DL40" s="1493"/>
      <c r="DM40" s="1493"/>
      <c r="DN40" s="1493"/>
      <c r="DO40" s="1493"/>
      <c r="DP40" s="1493"/>
      <c r="DQ40" s="1493"/>
      <c r="DR40" s="1493"/>
      <c r="DS40" s="2087" t="s">
        <v>40</v>
      </c>
      <c r="DT40" s="2793"/>
      <c r="DU40" s="2943"/>
      <c r="DV40" s="2943"/>
      <c r="DW40" s="2943"/>
      <c r="DX40" s="2943"/>
      <c r="DY40" s="2943"/>
      <c r="DZ40" s="2943"/>
      <c r="EA40" s="2943"/>
      <c r="EB40" s="2943"/>
      <c r="EC40" s="2943"/>
      <c r="ED40" s="2943"/>
      <c r="EE40" s="2943"/>
      <c r="EF40" s="2943"/>
      <c r="EG40" s="2799" t="s">
        <v>39</v>
      </c>
      <c r="EH40" s="2083"/>
      <c r="EI40" s="1493"/>
      <c r="EJ40" s="1493"/>
      <c r="EK40" s="1493"/>
      <c r="EL40" s="1493"/>
      <c r="EM40" s="1493"/>
      <c r="EN40" s="1493"/>
      <c r="EO40" s="1493"/>
      <c r="EP40" s="1493"/>
      <c r="EQ40" s="1493"/>
      <c r="ER40" s="2087" t="s">
        <v>40</v>
      </c>
      <c r="ES40" s="2793"/>
      <c r="ET40" s="2942">
        <f t="shared" si="4"/>
        <v>36289</v>
      </c>
      <c r="EU40" s="2942"/>
      <c r="EV40" s="2942"/>
      <c r="EW40" s="2942"/>
      <c r="EX40" s="2942"/>
      <c r="EY40" s="2942"/>
      <c r="EZ40" s="2942"/>
      <c r="FA40" s="2942"/>
      <c r="FB40" s="2942"/>
      <c r="FC40" s="2942"/>
      <c r="FD40" s="2942"/>
      <c r="FE40" s="2942"/>
      <c r="FF40" s="2083" t="s">
        <v>39</v>
      </c>
      <c r="FG40" s="2083"/>
      <c r="FH40" s="2084">
        <f t="shared" si="5"/>
        <v>0</v>
      </c>
      <c r="FI40" s="2084"/>
      <c r="FJ40" s="2084"/>
      <c r="FK40" s="2084"/>
      <c r="FL40" s="2084"/>
      <c r="FM40" s="2084"/>
      <c r="FN40" s="2084"/>
      <c r="FO40" s="2084"/>
      <c r="FP40" s="2084"/>
      <c r="FQ40" s="2087" t="s">
        <v>40</v>
      </c>
      <c r="FR40" s="2088"/>
    </row>
    <row r="41" spans="3:174" ht="18" customHeight="1">
      <c r="C41" s="182"/>
      <c r="D41" s="2985"/>
      <c r="E41" s="2985"/>
      <c r="F41" s="2985"/>
      <c r="G41" s="2985"/>
      <c r="H41" s="2985"/>
      <c r="I41" s="2985"/>
      <c r="J41" s="2985"/>
      <c r="K41" s="2985"/>
      <c r="L41" s="2985"/>
      <c r="M41" s="2985"/>
      <c r="N41" s="2985"/>
      <c r="O41" s="2985"/>
      <c r="P41" s="2985"/>
      <c r="Q41" s="2985"/>
      <c r="R41" s="2985"/>
      <c r="S41" s="2985"/>
      <c r="T41" s="2985"/>
      <c r="U41" s="2985"/>
      <c r="V41" s="2985"/>
      <c r="W41" s="2985"/>
      <c r="X41" s="2986"/>
      <c r="Y41" s="2837">
        <v>55252</v>
      </c>
      <c r="Z41" s="2838"/>
      <c r="AA41" s="2838"/>
      <c r="AB41" s="2838"/>
      <c r="AC41" s="2951"/>
      <c r="AD41" s="180"/>
      <c r="AE41" s="512"/>
      <c r="AF41" s="512"/>
      <c r="AG41" s="512"/>
      <c r="AH41" s="512"/>
      <c r="AI41" s="511" t="s">
        <v>37</v>
      </c>
      <c r="AJ41" s="2825" t="s">
        <v>1351</v>
      </c>
      <c r="AK41" s="2825"/>
      <c r="AL41" s="2825"/>
      <c r="AM41" s="514" t="s">
        <v>38</v>
      </c>
      <c r="AN41" s="514"/>
      <c r="AO41" s="2844" t="s">
        <v>436</v>
      </c>
      <c r="AP41" s="2945"/>
      <c r="AQ41" s="3365">
        <v>65898</v>
      </c>
      <c r="AR41" s="3362"/>
      <c r="AS41" s="3362"/>
      <c r="AT41" s="3362"/>
      <c r="AU41" s="3362"/>
      <c r="AV41" s="3362"/>
      <c r="AW41" s="3362"/>
      <c r="AX41" s="3362"/>
      <c r="AY41" s="3362"/>
      <c r="AZ41" s="3362"/>
      <c r="BA41" s="3362"/>
      <c r="BB41" s="3366"/>
      <c r="BC41" s="2083" t="s">
        <v>39</v>
      </c>
      <c r="BD41" s="2083"/>
      <c r="BE41" s="1493"/>
      <c r="BF41" s="1493"/>
      <c r="BG41" s="1493"/>
      <c r="BH41" s="1493"/>
      <c r="BI41" s="1493"/>
      <c r="BJ41" s="1493"/>
      <c r="BK41" s="1493"/>
      <c r="BL41" s="1493"/>
      <c r="BM41" s="1493"/>
      <c r="BN41" s="2087" t="s">
        <v>40</v>
      </c>
      <c r="BO41" s="2087"/>
      <c r="BP41" s="3363">
        <v>32527</v>
      </c>
      <c r="BQ41" s="3363"/>
      <c r="BR41" s="3363"/>
      <c r="BS41" s="3363"/>
      <c r="BT41" s="3363"/>
      <c r="BU41" s="3363"/>
      <c r="BV41" s="3363"/>
      <c r="BW41" s="3363"/>
      <c r="BX41" s="3363"/>
      <c r="BY41" s="3363"/>
      <c r="BZ41" s="3363"/>
      <c r="CA41" s="3363"/>
      <c r="CB41" s="3363"/>
      <c r="CC41" s="2943"/>
      <c r="CD41" s="2943"/>
      <c r="CE41" s="2943"/>
      <c r="CF41" s="2943"/>
      <c r="CG41" s="2943"/>
      <c r="CH41" s="2943"/>
      <c r="CI41" s="2943"/>
      <c r="CJ41" s="2943"/>
      <c r="CK41" s="2943"/>
      <c r="CL41" s="2943"/>
      <c r="CM41" s="2943"/>
      <c r="CN41" s="2943"/>
      <c r="CO41" s="2943"/>
      <c r="CP41" s="2943"/>
      <c r="CQ41" s="2875"/>
      <c r="CR41" s="850"/>
      <c r="CS41" s="2083" t="s">
        <v>39</v>
      </c>
      <c r="CT41" s="2083"/>
      <c r="CU41" s="3428">
        <v>50721</v>
      </c>
      <c r="CV41" s="3428"/>
      <c r="CW41" s="3428"/>
      <c r="CX41" s="3428"/>
      <c r="CY41" s="3428"/>
      <c r="CZ41" s="3428"/>
      <c r="DA41" s="3428"/>
      <c r="DB41" s="3428"/>
      <c r="DC41" s="2087" t="s">
        <v>40</v>
      </c>
      <c r="DD41" s="2087"/>
      <c r="DE41" s="862" t="s">
        <v>39</v>
      </c>
      <c r="DF41" s="958"/>
      <c r="DG41" s="845" t="s">
        <v>40</v>
      </c>
      <c r="DH41" s="2083" t="s">
        <v>39</v>
      </c>
      <c r="DI41" s="2083"/>
      <c r="DJ41" s="1493"/>
      <c r="DK41" s="1493"/>
      <c r="DL41" s="1493"/>
      <c r="DM41" s="1493"/>
      <c r="DN41" s="1493"/>
      <c r="DO41" s="1493"/>
      <c r="DP41" s="1493"/>
      <c r="DQ41" s="1493"/>
      <c r="DR41" s="1493"/>
      <c r="DS41" s="2087" t="s">
        <v>40</v>
      </c>
      <c r="DT41" s="2793"/>
      <c r="DU41" s="2943"/>
      <c r="DV41" s="2943"/>
      <c r="DW41" s="2943"/>
      <c r="DX41" s="2943"/>
      <c r="DY41" s="2943"/>
      <c r="DZ41" s="2943"/>
      <c r="EA41" s="2943"/>
      <c r="EB41" s="2943"/>
      <c r="EC41" s="2943"/>
      <c r="ED41" s="2943"/>
      <c r="EE41" s="2943"/>
      <c r="EF41" s="2943"/>
      <c r="EG41" s="2799" t="s">
        <v>39</v>
      </c>
      <c r="EH41" s="2083"/>
      <c r="EI41" s="1493"/>
      <c r="EJ41" s="1493"/>
      <c r="EK41" s="1493"/>
      <c r="EL41" s="1493"/>
      <c r="EM41" s="1493"/>
      <c r="EN41" s="1493"/>
      <c r="EO41" s="1493"/>
      <c r="EP41" s="1493"/>
      <c r="EQ41" s="1493"/>
      <c r="ER41" s="2087" t="s">
        <v>40</v>
      </c>
      <c r="ES41" s="2793"/>
      <c r="ET41" s="2942">
        <f t="shared" si="4"/>
        <v>47704</v>
      </c>
      <c r="EU41" s="2942"/>
      <c r="EV41" s="2942"/>
      <c r="EW41" s="2942"/>
      <c r="EX41" s="2942"/>
      <c r="EY41" s="2942"/>
      <c r="EZ41" s="2942"/>
      <c r="FA41" s="2942"/>
      <c r="FB41" s="2942"/>
      <c r="FC41" s="2942"/>
      <c r="FD41" s="2942"/>
      <c r="FE41" s="2942"/>
      <c r="FF41" s="2083" t="s">
        <v>39</v>
      </c>
      <c r="FG41" s="2083"/>
      <c r="FH41" s="2084">
        <f t="shared" si="5"/>
        <v>0</v>
      </c>
      <c r="FI41" s="2084"/>
      <c r="FJ41" s="2084"/>
      <c r="FK41" s="2084"/>
      <c r="FL41" s="2084"/>
      <c r="FM41" s="2084"/>
      <c r="FN41" s="2084"/>
      <c r="FO41" s="2084"/>
      <c r="FP41" s="2084"/>
      <c r="FQ41" s="2087" t="s">
        <v>40</v>
      </c>
      <c r="FR41" s="2088"/>
    </row>
    <row r="42" spans="3:174" ht="18" customHeight="1">
      <c r="C42" s="3425" t="s">
        <v>199</v>
      </c>
      <c r="D42" s="3426"/>
      <c r="E42" s="3426"/>
      <c r="F42" s="3426"/>
      <c r="G42" s="3426"/>
      <c r="H42" s="3426"/>
      <c r="I42" s="3426"/>
      <c r="J42" s="3426"/>
      <c r="K42" s="3426"/>
      <c r="L42" s="3426"/>
      <c r="M42" s="3426"/>
      <c r="N42" s="3426"/>
      <c r="O42" s="3426"/>
      <c r="P42" s="3426"/>
      <c r="Q42" s="3426"/>
      <c r="R42" s="3426"/>
      <c r="S42" s="3426"/>
      <c r="T42" s="3426"/>
      <c r="U42" s="3426"/>
      <c r="V42" s="3426"/>
      <c r="W42" s="3426"/>
      <c r="X42" s="3427"/>
      <c r="Y42" s="2930">
        <v>5506</v>
      </c>
      <c r="Z42" s="2931"/>
      <c r="AA42" s="2931"/>
      <c r="AB42" s="2931"/>
      <c r="AC42" s="2932"/>
      <c r="AD42" s="180"/>
      <c r="AE42" s="512"/>
      <c r="AF42" s="512"/>
      <c r="AG42" s="512"/>
      <c r="AH42" s="512"/>
      <c r="AI42" s="511" t="s">
        <v>37</v>
      </c>
      <c r="AJ42" s="2825" t="s">
        <v>1350</v>
      </c>
      <c r="AK42" s="2825"/>
      <c r="AL42" s="2825"/>
      <c r="AM42" s="514" t="s">
        <v>38</v>
      </c>
      <c r="AN42" s="514"/>
      <c r="AO42" s="2844" t="s">
        <v>435</v>
      </c>
      <c r="AP42" s="2945"/>
      <c r="AQ42" s="2357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58"/>
      <c r="BC42" s="2083" t="s">
        <v>39</v>
      </c>
      <c r="BD42" s="2083"/>
      <c r="BE42" s="2084">
        <f>FH43</f>
        <v>0</v>
      </c>
      <c r="BF42" s="2084"/>
      <c r="BG42" s="2084"/>
      <c r="BH42" s="2084"/>
      <c r="BI42" s="2084"/>
      <c r="BJ42" s="2084"/>
      <c r="BK42" s="2084"/>
      <c r="BL42" s="2084"/>
      <c r="BM42" s="2084"/>
      <c r="BN42" s="2087" t="s">
        <v>40</v>
      </c>
      <c r="BO42" s="2087"/>
      <c r="BP42" s="2943"/>
      <c r="BQ42" s="2943"/>
      <c r="BR42" s="2943"/>
      <c r="BS42" s="2943"/>
      <c r="BT42" s="2943"/>
      <c r="BU42" s="2943"/>
      <c r="BV42" s="2943"/>
      <c r="BW42" s="2943"/>
      <c r="BX42" s="2943"/>
      <c r="BY42" s="2943"/>
      <c r="BZ42" s="2943"/>
      <c r="CA42" s="2943"/>
      <c r="CB42" s="2943"/>
      <c r="CC42" s="2943"/>
      <c r="CD42" s="2943"/>
      <c r="CE42" s="2943"/>
      <c r="CF42" s="2943"/>
      <c r="CG42" s="2943"/>
      <c r="CH42" s="2943"/>
      <c r="CI42" s="2943"/>
      <c r="CJ42" s="2943"/>
      <c r="CK42" s="2943"/>
      <c r="CL42" s="2943"/>
      <c r="CM42" s="2943"/>
      <c r="CN42" s="2943"/>
      <c r="CO42" s="2943"/>
      <c r="CP42" s="2943"/>
      <c r="CQ42" s="2875"/>
      <c r="CR42" s="850"/>
      <c r="CS42" s="2083" t="s">
        <v>39</v>
      </c>
      <c r="CT42" s="2083"/>
      <c r="CU42" s="1493"/>
      <c r="CV42" s="1493"/>
      <c r="CW42" s="1493"/>
      <c r="CX42" s="1493"/>
      <c r="CY42" s="1493"/>
      <c r="CZ42" s="1493"/>
      <c r="DA42" s="1493"/>
      <c r="DB42" s="1493"/>
      <c r="DC42" s="2087" t="s">
        <v>40</v>
      </c>
      <c r="DD42" s="2087"/>
      <c r="DE42" s="862" t="s">
        <v>39</v>
      </c>
      <c r="DF42" s="958"/>
      <c r="DG42" s="845" t="s">
        <v>40</v>
      </c>
      <c r="DH42" s="2083" t="s">
        <v>39</v>
      </c>
      <c r="DI42" s="2083"/>
      <c r="DJ42" s="1493"/>
      <c r="DK42" s="1493"/>
      <c r="DL42" s="1493"/>
      <c r="DM42" s="1493"/>
      <c r="DN42" s="1493"/>
      <c r="DO42" s="1493"/>
      <c r="DP42" s="1493"/>
      <c r="DQ42" s="1493"/>
      <c r="DR42" s="1493"/>
      <c r="DS42" s="2087" t="s">
        <v>40</v>
      </c>
      <c r="DT42" s="2793"/>
      <c r="DU42" s="2943"/>
      <c r="DV42" s="2943"/>
      <c r="DW42" s="2943"/>
      <c r="DX42" s="2943"/>
      <c r="DY42" s="2943"/>
      <c r="DZ42" s="2943"/>
      <c r="EA42" s="2943"/>
      <c r="EB42" s="2943"/>
      <c r="EC42" s="2943"/>
      <c r="ED42" s="2943"/>
      <c r="EE42" s="2943"/>
      <c r="EF42" s="2943"/>
      <c r="EG42" s="2799" t="s">
        <v>39</v>
      </c>
      <c r="EH42" s="2083"/>
      <c r="EI42" s="1493"/>
      <c r="EJ42" s="1493"/>
      <c r="EK42" s="1493"/>
      <c r="EL42" s="1493"/>
      <c r="EM42" s="1493"/>
      <c r="EN42" s="1493"/>
      <c r="EO42" s="1493"/>
      <c r="EP42" s="1493"/>
      <c r="EQ42" s="1493"/>
      <c r="ER42" s="2087" t="s">
        <v>40</v>
      </c>
      <c r="ES42" s="2793"/>
      <c r="ET42" s="2942">
        <f t="shared" si="4"/>
        <v>0</v>
      </c>
      <c r="EU42" s="2942"/>
      <c r="EV42" s="2942"/>
      <c r="EW42" s="2942"/>
      <c r="EX42" s="2942"/>
      <c r="EY42" s="2942"/>
      <c r="EZ42" s="2942"/>
      <c r="FA42" s="2942"/>
      <c r="FB42" s="2942"/>
      <c r="FC42" s="2942"/>
      <c r="FD42" s="2942"/>
      <c r="FE42" s="2942"/>
      <c r="FF42" s="2083" t="s">
        <v>39</v>
      </c>
      <c r="FG42" s="2083"/>
      <c r="FH42" s="2084">
        <f t="shared" si="5"/>
        <v>0</v>
      </c>
      <c r="FI42" s="2084"/>
      <c r="FJ42" s="2084"/>
      <c r="FK42" s="2084"/>
      <c r="FL42" s="2084"/>
      <c r="FM42" s="2084"/>
      <c r="FN42" s="2084"/>
      <c r="FO42" s="2084"/>
      <c r="FP42" s="2084"/>
      <c r="FQ42" s="2087" t="s">
        <v>40</v>
      </c>
      <c r="FR42" s="2088"/>
    </row>
    <row r="43" spans="3:174" ht="28.5" customHeight="1">
      <c r="C43" s="2566"/>
      <c r="D43" s="2567"/>
      <c r="E43" s="2567"/>
      <c r="F43" s="2567"/>
      <c r="G43" s="2567"/>
      <c r="H43" s="2567"/>
      <c r="I43" s="2567"/>
      <c r="J43" s="2567"/>
      <c r="K43" s="2567"/>
      <c r="L43" s="2567"/>
      <c r="M43" s="2567"/>
      <c r="N43" s="2567"/>
      <c r="O43" s="2567"/>
      <c r="P43" s="2567"/>
      <c r="Q43" s="2567"/>
      <c r="R43" s="2567"/>
      <c r="S43" s="2567"/>
      <c r="T43" s="2567"/>
      <c r="U43" s="2567"/>
      <c r="V43" s="2567"/>
      <c r="W43" s="2567"/>
      <c r="X43" s="2568"/>
      <c r="Y43" s="2838">
        <v>5526</v>
      </c>
      <c r="Z43" s="2838"/>
      <c r="AA43" s="2838"/>
      <c r="AB43" s="2838"/>
      <c r="AC43" s="2951"/>
      <c r="AD43" s="180"/>
      <c r="AE43" s="512"/>
      <c r="AF43" s="512"/>
      <c r="AG43" s="512"/>
      <c r="AH43" s="512"/>
      <c r="AI43" s="511" t="s">
        <v>37</v>
      </c>
      <c r="AJ43" s="2825" t="s">
        <v>1351</v>
      </c>
      <c r="AK43" s="2825"/>
      <c r="AL43" s="2825"/>
      <c r="AM43" s="514" t="s">
        <v>38</v>
      </c>
      <c r="AN43" s="514"/>
      <c r="AO43" s="2844" t="s">
        <v>436</v>
      </c>
      <c r="AP43" s="2945"/>
      <c r="AQ43" s="2856"/>
      <c r="AR43" s="2803"/>
      <c r="AS43" s="2803"/>
      <c r="AT43" s="2803"/>
      <c r="AU43" s="2803"/>
      <c r="AV43" s="2803"/>
      <c r="AW43" s="2803"/>
      <c r="AX43" s="2803"/>
      <c r="AY43" s="2803"/>
      <c r="AZ43" s="2803"/>
      <c r="BA43" s="2803"/>
      <c r="BB43" s="2804"/>
      <c r="BC43" s="2083" t="s">
        <v>39</v>
      </c>
      <c r="BD43" s="2083"/>
      <c r="BE43" s="1493"/>
      <c r="BF43" s="1493"/>
      <c r="BG43" s="1493"/>
      <c r="BH43" s="1493"/>
      <c r="BI43" s="1493"/>
      <c r="BJ43" s="1493"/>
      <c r="BK43" s="1493"/>
      <c r="BL43" s="1493"/>
      <c r="BM43" s="1493"/>
      <c r="BN43" s="2087" t="s">
        <v>40</v>
      </c>
      <c r="BO43" s="2087"/>
      <c r="BP43" s="2943"/>
      <c r="BQ43" s="2943"/>
      <c r="BR43" s="2943"/>
      <c r="BS43" s="2943"/>
      <c r="BT43" s="2943"/>
      <c r="BU43" s="2943"/>
      <c r="BV43" s="2943"/>
      <c r="BW43" s="2943"/>
      <c r="BX43" s="2943"/>
      <c r="BY43" s="2943"/>
      <c r="BZ43" s="2943"/>
      <c r="CA43" s="2943"/>
      <c r="CB43" s="2943"/>
      <c r="CC43" s="2943"/>
      <c r="CD43" s="2943"/>
      <c r="CE43" s="2943"/>
      <c r="CF43" s="2943"/>
      <c r="CG43" s="2943"/>
      <c r="CH43" s="2943"/>
      <c r="CI43" s="2943"/>
      <c r="CJ43" s="2943"/>
      <c r="CK43" s="2943"/>
      <c r="CL43" s="2943"/>
      <c r="CM43" s="2943"/>
      <c r="CN43" s="2943"/>
      <c r="CO43" s="2943"/>
      <c r="CP43" s="2943"/>
      <c r="CQ43" s="2875"/>
      <c r="CR43" s="850"/>
      <c r="CS43" s="2083" t="s">
        <v>39</v>
      </c>
      <c r="CT43" s="2083"/>
      <c r="CU43" s="1493"/>
      <c r="CV43" s="1493"/>
      <c r="CW43" s="1493"/>
      <c r="CX43" s="1493"/>
      <c r="CY43" s="1493"/>
      <c r="CZ43" s="1493"/>
      <c r="DA43" s="1493"/>
      <c r="DB43" s="1493"/>
      <c r="DC43" s="2087" t="s">
        <v>40</v>
      </c>
      <c r="DD43" s="2087"/>
      <c r="DE43" s="862" t="s">
        <v>39</v>
      </c>
      <c r="DF43" s="958"/>
      <c r="DG43" s="845" t="s">
        <v>40</v>
      </c>
      <c r="DH43" s="2083" t="s">
        <v>39</v>
      </c>
      <c r="DI43" s="2083"/>
      <c r="DJ43" s="1493"/>
      <c r="DK43" s="1493"/>
      <c r="DL43" s="1493"/>
      <c r="DM43" s="1493"/>
      <c r="DN43" s="1493"/>
      <c r="DO43" s="1493"/>
      <c r="DP43" s="1493"/>
      <c r="DQ43" s="1493"/>
      <c r="DR43" s="1493"/>
      <c r="DS43" s="2087" t="s">
        <v>40</v>
      </c>
      <c r="DT43" s="2793"/>
      <c r="DU43" s="2943"/>
      <c r="DV43" s="2943"/>
      <c r="DW43" s="2943"/>
      <c r="DX43" s="2943"/>
      <c r="DY43" s="2943"/>
      <c r="DZ43" s="2943"/>
      <c r="EA43" s="2943"/>
      <c r="EB43" s="2943"/>
      <c r="EC43" s="2943"/>
      <c r="ED43" s="2943"/>
      <c r="EE43" s="2943"/>
      <c r="EF43" s="2943"/>
      <c r="EG43" s="2799" t="s">
        <v>39</v>
      </c>
      <c r="EH43" s="2083"/>
      <c r="EI43" s="1493"/>
      <c r="EJ43" s="1493"/>
      <c r="EK43" s="1493"/>
      <c r="EL43" s="1493"/>
      <c r="EM43" s="1493"/>
      <c r="EN43" s="1493"/>
      <c r="EO43" s="1493"/>
      <c r="EP43" s="1493"/>
      <c r="EQ43" s="1493"/>
      <c r="ER43" s="2087" t="s">
        <v>40</v>
      </c>
      <c r="ES43" s="2793"/>
      <c r="ET43" s="2942">
        <f t="shared" si="4"/>
        <v>0</v>
      </c>
      <c r="EU43" s="2942"/>
      <c r="EV43" s="2942"/>
      <c r="EW43" s="2942"/>
      <c r="EX43" s="2942"/>
      <c r="EY43" s="2942"/>
      <c r="EZ43" s="2942"/>
      <c r="FA43" s="2942"/>
      <c r="FB43" s="2942"/>
      <c r="FC43" s="2942"/>
      <c r="FD43" s="2942"/>
      <c r="FE43" s="2942"/>
      <c r="FF43" s="2083" t="s">
        <v>39</v>
      </c>
      <c r="FG43" s="2083"/>
      <c r="FH43" s="2084">
        <f t="shared" si="5"/>
        <v>0</v>
      </c>
      <c r="FI43" s="2084"/>
      <c r="FJ43" s="2084"/>
      <c r="FK43" s="2084"/>
      <c r="FL43" s="2084"/>
      <c r="FM43" s="2084"/>
      <c r="FN43" s="2084"/>
      <c r="FO43" s="2084"/>
      <c r="FP43" s="2084"/>
      <c r="FQ43" s="2087" t="s">
        <v>40</v>
      </c>
      <c r="FR43" s="2088"/>
    </row>
    <row r="44" spans="3:174" ht="28.5" customHeight="1">
      <c r="C44" s="214"/>
      <c r="D44" s="3375" t="s">
        <v>200</v>
      </c>
      <c r="E44" s="3375"/>
      <c r="F44" s="3375"/>
      <c r="G44" s="3375"/>
      <c r="H44" s="3375"/>
      <c r="I44" s="3375"/>
      <c r="J44" s="3375"/>
      <c r="K44" s="3375"/>
      <c r="L44" s="3375"/>
      <c r="M44" s="3375"/>
      <c r="N44" s="3375"/>
      <c r="O44" s="3375"/>
      <c r="P44" s="3375"/>
      <c r="Q44" s="3375"/>
      <c r="R44" s="3375"/>
      <c r="S44" s="3375"/>
      <c r="T44" s="3375"/>
      <c r="U44" s="3375"/>
      <c r="V44" s="3375"/>
      <c r="W44" s="3375"/>
      <c r="X44" s="3376"/>
      <c r="Y44" s="2930">
        <v>55061</v>
      </c>
      <c r="Z44" s="2931"/>
      <c r="AA44" s="2931"/>
      <c r="AB44" s="2931"/>
      <c r="AC44" s="2932"/>
      <c r="AD44" s="180"/>
      <c r="AE44" s="512"/>
      <c r="AF44" s="512"/>
      <c r="AG44" s="512"/>
      <c r="AH44" s="512"/>
      <c r="AI44" s="511" t="s">
        <v>37</v>
      </c>
      <c r="AJ44" s="2825" t="s">
        <v>1350</v>
      </c>
      <c r="AK44" s="2825"/>
      <c r="AL44" s="2825"/>
      <c r="AM44" s="514" t="s">
        <v>38</v>
      </c>
      <c r="AN44" s="514"/>
      <c r="AO44" s="2844" t="s">
        <v>435</v>
      </c>
      <c r="AP44" s="2945"/>
      <c r="AQ44" s="2357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58"/>
      <c r="BC44" s="2083" t="s">
        <v>39</v>
      </c>
      <c r="BD44" s="2083"/>
      <c r="BE44" s="2084">
        <f>FH45</f>
        <v>0</v>
      </c>
      <c r="BF44" s="2084"/>
      <c r="BG44" s="2084"/>
      <c r="BH44" s="2084"/>
      <c r="BI44" s="2084"/>
      <c r="BJ44" s="2084"/>
      <c r="BK44" s="2084"/>
      <c r="BL44" s="2084"/>
      <c r="BM44" s="2084"/>
      <c r="BN44" s="2087" t="s">
        <v>40</v>
      </c>
      <c r="BO44" s="2087"/>
      <c r="BP44" s="2943"/>
      <c r="BQ44" s="2943"/>
      <c r="BR44" s="2943"/>
      <c r="BS44" s="2943"/>
      <c r="BT44" s="2943"/>
      <c r="BU44" s="2943"/>
      <c r="BV44" s="2943"/>
      <c r="BW44" s="2943"/>
      <c r="BX44" s="2943"/>
      <c r="BY44" s="2943"/>
      <c r="BZ44" s="2943"/>
      <c r="CA44" s="2943"/>
      <c r="CB44" s="2943"/>
      <c r="CC44" s="2943"/>
      <c r="CD44" s="2943"/>
      <c r="CE44" s="2943"/>
      <c r="CF44" s="2943"/>
      <c r="CG44" s="2943"/>
      <c r="CH44" s="2943"/>
      <c r="CI44" s="2943"/>
      <c r="CJ44" s="2943"/>
      <c r="CK44" s="2943"/>
      <c r="CL44" s="2943"/>
      <c r="CM44" s="2943"/>
      <c r="CN44" s="2943"/>
      <c r="CO44" s="2943"/>
      <c r="CP44" s="2943"/>
      <c r="CQ44" s="2875"/>
      <c r="CR44" s="850"/>
      <c r="CS44" s="2083" t="s">
        <v>39</v>
      </c>
      <c r="CT44" s="2083"/>
      <c r="CU44" s="1493"/>
      <c r="CV44" s="1493"/>
      <c r="CW44" s="1493"/>
      <c r="CX44" s="1493"/>
      <c r="CY44" s="1493"/>
      <c r="CZ44" s="1493"/>
      <c r="DA44" s="1493"/>
      <c r="DB44" s="1493"/>
      <c r="DC44" s="2087" t="s">
        <v>40</v>
      </c>
      <c r="DD44" s="2087"/>
      <c r="DE44" s="862" t="s">
        <v>39</v>
      </c>
      <c r="DF44" s="958"/>
      <c r="DG44" s="845" t="s">
        <v>40</v>
      </c>
      <c r="DH44" s="2083" t="s">
        <v>39</v>
      </c>
      <c r="DI44" s="2083"/>
      <c r="DJ44" s="1493"/>
      <c r="DK44" s="1493"/>
      <c r="DL44" s="1493"/>
      <c r="DM44" s="1493"/>
      <c r="DN44" s="1493"/>
      <c r="DO44" s="1493"/>
      <c r="DP44" s="1493"/>
      <c r="DQ44" s="1493"/>
      <c r="DR44" s="1493"/>
      <c r="DS44" s="2087" t="s">
        <v>40</v>
      </c>
      <c r="DT44" s="2793"/>
      <c r="DU44" s="2943"/>
      <c r="DV44" s="2943"/>
      <c r="DW44" s="2943"/>
      <c r="DX44" s="2943"/>
      <c r="DY44" s="2943"/>
      <c r="DZ44" s="2943"/>
      <c r="EA44" s="2943"/>
      <c r="EB44" s="2943"/>
      <c r="EC44" s="2943"/>
      <c r="ED44" s="2943"/>
      <c r="EE44" s="2943"/>
      <c r="EF44" s="2943"/>
      <c r="EG44" s="2799" t="s">
        <v>39</v>
      </c>
      <c r="EH44" s="2083"/>
      <c r="EI44" s="1493"/>
      <c r="EJ44" s="1493"/>
      <c r="EK44" s="1493"/>
      <c r="EL44" s="1493"/>
      <c r="EM44" s="1493"/>
      <c r="EN44" s="1493"/>
      <c r="EO44" s="1493"/>
      <c r="EP44" s="1493"/>
      <c r="EQ44" s="1493"/>
      <c r="ER44" s="2087" t="s">
        <v>40</v>
      </c>
      <c r="ES44" s="2793"/>
      <c r="ET44" s="2942">
        <f t="shared" si="4"/>
        <v>0</v>
      </c>
      <c r="EU44" s="2942"/>
      <c r="EV44" s="2942"/>
      <c r="EW44" s="2942"/>
      <c r="EX44" s="2942"/>
      <c r="EY44" s="2942"/>
      <c r="EZ44" s="2942"/>
      <c r="FA44" s="2942"/>
      <c r="FB44" s="2942"/>
      <c r="FC44" s="2942"/>
      <c r="FD44" s="2942"/>
      <c r="FE44" s="2942"/>
      <c r="FF44" s="2083" t="s">
        <v>39</v>
      </c>
      <c r="FG44" s="2083"/>
      <c r="FH44" s="2084">
        <f t="shared" si="5"/>
        <v>0</v>
      </c>
      <c r="FI44" s="2084"/>
      <c r="FJ44" s="2084"/>
      <c r="FK44" s="2084"/>
      <c r="FL44" s="2084"/>
      <c r="FM44" s="2084"/>
      <c r="FN44" s="2084"/>
      <c r="FO44" s="2084"/>
      <c r="FP44" s="2084"/>
      <c r="FQ44" s="2087" t="s">
        <v>40</v>
      </c>
      <c r="FR44" s="2088"/>
    </row>
    <row r="45" spans="3:174" ht="28.5" customHeight="1">
      <c r="C45" s="215"/>
      <c r="D45" s="3375"/>
      <c r="E45" s="3375"/>
      <c r="F45" s="3375"/>
      <c r="G45" s="3375"/>
      <c r="H45" s="3375"/>
      <c r="I45" s="3375"/>
      <c r="J45" s="3375"/>
      <c r="K45" s="3375"/>
      <c r="L45" s="3375"/>
      <c r="M45" s="3375"/>
      <c r="N45" s="3375"/>
      <c r="O45" s="3375"/>
      <c r="P45" s="3375"/>
      <c r="Q45" s="3375"/>
      <c r="R45" s="3375"/>
      <c r="S45" s="3375"/>
      <c r="T45" s="3375"/>
      <c r="U45" s="3375"/>
      <c r="V45" s="3375"/>
      <c r="W45" s="3375"/>
      <c r="X45" s="3376"/>
      <c r="Y45" s="2837">
        <v>55261</v>
      </c>
      <c r="Z45" s="2838"/>
      <c r="AA45" s="2838"/>
      <c r="AB45" s="2838"/>
      <c r="AC45" s="2951"/>
      <c r="AD45" s="180"/>
      <c r="AE45" s="512"/>
      <c r="AF45" s="512"/>
      <c r="AG45" s="512"/>
      <c r="AH45" s="512"/>
      <c r="AI45" s="511" t="s">
        <v>37</v>
      </c>
      <c r="AJ45" s="2825" t="s">
        <v>1351</v>
      </c>
      <c r="AK45" s="2825"/>
      <c r="AL45" s="2825"/>
      <c r="AM45" s="514" t="s">
        <v>38</v>
      </c>
      <c r="AN45" s="514"/>
      <c r="AO45" s="2844" t="s">
        <v>436</v>
      </c>
      <c r="AP45" s="2945"/>
      <c r="AQ45" s="2856"/>
      <c r="AR45" s="2803"/>
      <c r="AS45" s="2803"/>
      <c r="AT45" s="2803"/>
      <c r="AU45" s="2803"/>
      <c r="AV45" s="2803"/>
      <c r="AW45" s="2803"/>
      <c r="AX45" s="2803"/>
      <c r="AY45" s="2803"/>
      <c r="AZ45" s="2803"/>
      <c r="BA45" s="2803"/>
      <c r="BB45" s="2804"/>
      <c r="BC45" s="2083" t="s">
        <v>39</v>
      </c>
      <c r="BD45" s="2083"/>
      <c r="BE45" s="1493"/>
      <c r="BF45" s="1493"/>
      <c r="BG45" s="1493"/>
      <c r="BH45" s="1493"/>
      <c r="BI45" s="1493"/>
      <c r="BJ45" s="1493"/>
      <c r="BK45" s="1493"/>
      <c r="BL45" s="1493"/>
      <c r="BM45" s="1493"/>
      <c r="BN45" s="2087" t="s">
        <v>40</v>
      </c>
      <c r="BO45" s="2087"/>
      <c r="BP45" s="2943"/>
      <c r="BQ45" s="2943"/>
      <c r="BR45" s="2943"/>
      <c r="BS45" s="2943"/>
      <c r="BT45" s="2943"/>
      <c r="BU45" s="2943"/>
      <c r="BV45" s="2943"/>
      <c r="BW45" s="2943"/>
      <c r="BX45" s="2943"/>
      <c r="BY45" s="2943"/>
      <c r="BZ45" s="2943"/>
      <c r="CA45" s="2943"/>
      <c r="CB45" s="2943"/>
      <c r="CC45" s="2943"/>
      <c r="CD45" s="2943"/>
      <c r="CE45" s="2943"/>
      <c r="CF45" s="2943"/>
      <c r="CG45" s="2943"/>
      <c r="CH45" s="2943"/>
      <c r="CI45" s="2943"/>
      <c r="CJ45" s="2943"/>
      <c r="CK45" s="2943"/>
      <c r="CL45" s="2943"/>
      <c r="CM45" s="2943"/>
      <c r="CN45" s="2943"/>
      <c r="CO45" s="2943"/>
      <c r="CP45" s="2943"/>
      <c r="CQ45" s="2875"/>
      <c r="CR45" s="850"/>
      <c r="CS45" s="2083" t="s">
        <v>39</v>
      </c>
      <c r="CT45" s="2083"/>
      <c r="CU45" s="1493"/>
      <c r="CV45" s="1493"/>
      <c r="CW45" s="1493"/>
      <c r="CX45" s="1493"/>
      <c r="CY45" s="1493"/>
      <c r="CZ45" s="1493"/>
      <c r="DA45" s="1493"/>
      <c r="DB45" s="1493"/>
      <c r="DC45" s="2087" t="s">
        <v>40</v>
      </c>
      <c r="DD45" s="2087"/>
      <c r="DE45" s="862" t="s">
        <v>39</v>
      </c>
      <c r="DF45" s="958"/>
      <c r="DG45" s="845" t="s">
        <v>40</v>
      </c>
      <c r="DH45" s="2083" t="s">
        <v>39</v>
      </c>
      <c r="DI45" s="2083"/>
      <c r="DJ45" s="1493"/>
      <c r="DK45" s="1493"/>
      <c r="DL45" s="1493"/>
      <c r="DM45" s="1493"/>
      <c r="DN45" s="1493"/>
      <c r="DO45" s="1493"/>
      <c r="DP45" s="1493"/>
      <c r="DQ45" s="1493"/>
      <c r="DR45" s="1493"/>
      <c r="DS45" s="2087" t="s">
        <v>40</v>
      </c>
      <c r="DT45" s="2793"/>
      <c r="DU45" s="2943"/>
      <c r="DV45" s="2943"/>
      <c r="DW45" s="2943"/>
      <c r="DX45" s="2943"/>
      <c r="DY45" s="2943"/>
      <c r="DZ45" s="2943"/>
      <c r="EA45" s="2943"/>
      <c r="EB45" s="2943"/>
      <c r="EC45" s="2943"/>
      <c r="ED45" s="2943"/>
      <c r="EE45" s="2943"/>
      <c r="EF45" s="2943"/>
      <c r="EG45" s="2799" t="s">
        <v>39</v>
      </c>
      <c r="EH45" s="2083"/>
      <c r="EI45" s="1493"/>
      <c r="EJ45" s="1493"/>
      <c r="EK45" s="1493"/>
      <c r="EL45" s="1493"/>
      <c r="EM45" s="1493"/>
      <c r="EN45" s="1493"/>
      <c r="EO45" s="1493"/>
      <c r="EP45" s="1493"/>
      <c r="EQ45" s="1493"/>
      <c r="ER45" s="2087" t="s">
        <v>40</v>
      </c>
      <c r="ES45" s="2793"/>
      <c r="ET45" s="2942">
        <f t="shared" si="4"/>
        <v>0</v>
      </c>
      <c r="EU45" s="2942"/>
      <c r="EV45" s="2942"/>
      <c r="EW45" s="2942"/>
      <c r="EX45" s="2942"/>
      <c r="EY45" s="2942"/>
      <c r="EZ45" s="2942"/>
      <c r="FA45" s="2942"/>
      <c r="FB45" s="2942"/>
      <c r="FC45" s="2942"/>
      <c r="FD45" s="2942"/>
      <c r="FE45" s="2942"/>
      <c r="FF45" s="2083" t="s">
        <v>39</v>
      </c>
      <c r="FG45" s="2083"/>
      <c r="FH45" s="2084">
        <f t="shared" si="5"/>
        <v>0</v>
      </c>
      <c r="FI45" s="2084"/>
      <c r="FJ45" s="2084"/>
      <c r="FK45" s="2084"/>
      <c r="FL45" s="2084"/>
      <c r="FM45" s="2084"/>
      <c r="FN45" s="2084"/>
      <c r="FO45" s="2084"/>
      <c r="FP45" s="2084"/>
      <c r="FQ45" s="2087" t="s">
        <v>40</v>
      </c>
      <c r="FR45" s="2088"/>
    </row>
    <row r="46" spans="3:174" ht="23.25" customHeight="1">
      <c r="C46" s="214"/>
      <c r="D46" s="2955" t="s">
        <v>201</v>
      </c>
      <c r="E46" s="2955"/>
      <c r="F46" s="2955"/>
      <c r="G46" s="2955"/>
      <c r="H46" s="2955"/>
      <c r="I46" s="2955"/>
      <c r="J46" s="2955"/>
      <c r="K46" s="2955"/>
      <c r="L46" s="2955"/>
      <c r="M46" s="2955"/>
      <c r="N46" s="2955"/>
      <c r="O46" s="2955"/>
      <c r="P46" s="2955"/>
      <c r="Q46" s="2955"/>
      <c r="R46" s="2955"/>
      <c r="S46" s="2955"/>
      <c r="T46" s="2955"/>
      <c r="U46" s="2955"/>
      <c r="V46" s="2955"/>
      <c r="W46" s="2955"/>
      <c r="X46" s="2956"/>
      <c r="Y46" s="2930">
        <v>55062</v>
      </c>
      <c r="Z46" s="2931"/>
      <c r="AA46" s="2931"/>
      <c r="AB46" s="2931"/>
      <c r="AC46" s="2932"/>
      <c r="AD46" s="180"/>
      <c r="AE46" s="512"/>
      <c r="AF46" s="512"/>
      <c r="AG46" s="512"/>
      <c r="AH46" s="512"/>
      <c r="AI46" s="511" t="s">
        <v>37</v>
      </c>
      <c r="AJ46" s="2825" t="s">
        <v>1350</v>
      </c>
      <c r="AK46" s="2825"/>
      <c r="AL46" s="2825"/>
      <c r="AM46" s="514" t="s">
        <v>38</v>
      </c>
      <c r="AN46" s="514"/>
      <c r="AO46" s="2844" t="s">
        <v>435</v>
      </c>
      <c r="AP46" s="2945"/>
      <c r="AQ46" s="2357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58"/>
      <c r="BC46" s="2083" t="s">
        <v>39</v>
      </c>
      <c r="BD46" s="2083"/>
      <c r="BE46" s="2084">
        <f>FH47</f>
        <v>0</v>
      </c>
      <c r="BF46" s="2084"/>
      <c r="BG46" s="2084"/>
      <c r="BH46" s="2084"/>
      <c r="BI46" s="2084"/>
      <c r="BJ46" s="2084"/>
      <c r="BK46" s="2084"/>
      <c r="BL46" s="2084"/>
      <c r="BM46" s="2084"/>
      <c r="BN46" s="2087" t="s">
        <v>40</v>
      </c>
      <c r="BO46" s="2087"/>
      <c r="BP46" s="2943"/>
      <c r="BQ46" s="2943"/>
      <c r="BR46" s="2943"/>
      <c r="BS46" s="2943"/>
      <c r="BT46" s="2943"/>
      <c r="BU46" s="2943"/>
      <c r="BV46" s="2943"/>
      <c r="BW46" s="2943"/>
      <c r="BX46" s="2943"/>
      <c r="BY46" s="2943"/>
      <c r="BZ46" s="2943"/>
      <c r="CA46" s="2943"/>
      <c r="CB46" s="2943"/>
      <c r="CC46" s="2943"/>
      <c r="CD46" s="2943"/>
      <c r="CE46" s="2943"/>
      <c r="CF46" s="2943"/>
      <c r="CG46" s="2943"/>
      <c r="CH46" s="2943"/>
      <c r="CI46" s="2943"/>
      <c r="CJ46" s="2943"/>
      <c r="CK46" s="2943"/>
      <c r="CL46" s="2943"/>
      <c r="CM46" s="2943"/>
      <c r="CN46" s="2943"/>
      <c r="CO46" s="2943"/>
      <c r="CP46" s="2943"/>
      <c r="CQ46" s="2875"/>
      <c r="CR46" s="850"/>
      <c r="CS46" s="2083" t="s">
        <v>39</v>
      </c>
      <c r="CT46" s="2083"/>
      <c r="CU46" s="1493"/>
      <c r="CV46" s="1493"/>
      <c r="CW46" s="1493"/>
      <c r="CX46" s="1493"/>
      <c r="CY46" s="1493"/>
      <c r="CZ46" s="1493"/>
      <c r="DA46" s="1493"/>
      <c r="DB46" s="1493"/>
      <c r="DC46" s="2087" t="s">
        <v>40</v>
      </c>
      <c r="DD46" s="2087"/>
      <c r="DE46" s="862" t="s">
        <v>39</v>
      </c>
      <c r="DF46" s="935"/>
      <c r="DG46" s="845" t="s">
        <v>40</v>
      </c>
      <c r="DH46" s="2083" t="s">
        <v>39</v>
      </c>
      <c r="DI46" s="2083"/>
      <c r="DJ46" s="1493"/>
      <c r="DK46" s="1493"/>
      <c r="DL46" s="1493"/>
      <c r="DM46" s="1493"/>
      <c r="DN46" s="1493"/>
      <c r="DO46" s="1493"/>
      <c r="DP46" s="1493"/>
      <c r="DQ46" s="1493"/>
      <c r="DR46" s="1493"/>
      <c r="DS46" s="2087" t="s">
        <v>40</v>
      </c>
      <c r="DT46" s="2793"/>
      <c r="DU46" s="2943"/>
      <c r="DV46" s="2943"/>
      <c r="DW46" s="2943"/>
      <c r="DX46" s="2943"/>
      <c r="DY46" s="2943"/>
      <c r="DZ46" s="2943"/>
      <c r="EA46" s="2943"/>
      <c r="EB46" s="2943"/>
      <c r="EC46" s="2943"/>
      <c r="ED46" s="2943"/>
      <c r="EE46" s="2943"/>
      <c r="EF46" s="2943"/>
      <c r="EG46" s="2799" t="s">
        <v>39</v>
      </c>
      <c r="EH46" s="2083"/>
      <c r="EI46" s="1493"/>
      <c r="EJ46" s="1493"/>
      <c r="EK46" s="1493"/>
      <c r="EL46" s="1493"/>
      <c r="EM46" s="1493"/>
      <c r="EN46" s="1493"/>
      <c r="EO46" s="1493"/>
      <c r="EP46" s="1493"/>
      <c r="EQ46" s="1493"/>
      <c r="ER46" s="2087" t="s">
        <v>40</v>
      </c>
      <c r="ES46" s="2793"/>
      <c r="ET46" s="2942">
        <f t="shared" si="4"/>
        <v>0</v>
      </c>
      <c r="EU46" s="2942"/>
      <c r="EV46" s="2942"/>
      <c r="EW46" s="2942"/>
      <c r="EX46" s="2942"/>
      <c r="EY46" s="2942"/>
      <c r="EZ46" s="2942"/>
      <c r="FA46" s="2942"/>
      <c r="FB46" s="2942"/>
      <c r="FC46" s="2942"/>
      <c r="FD46" s="2942"/>
      <c r="FE46" s="2942"/>
      <c r="FF46" s="2083" t="s">
        <v>39</v>
      </c>
      <c r="FG46" s="2083"/>
      <c r="FH46" s="2084">
        <f t="shared" si="5"/>
        <v>0</v>
      </c>
      <c r="FI46" s="2084"/>
      <c r="FJ46" s="2084"/>
      <c r="FK46" s="2084"/>
      <c r="FL46" s="2084"/>
      <c r="FM46" s="2084"/>
      <c r="FN46" s="2084"/>
      <c r="FO46" s="2084"/>
      <c r="FP46" s="2084"/>
      <c r="FQ46" s="2087" t="s">
        <v>40</v>
      </c>
      <c r="FR46" s="2088"/>
    </row>
    <row r="47" spans="3:174" ht="18" customHeight="1" thickBot="1">
      <c r="C47" s="533"/>
      <c r="D47" s="3423"/>
      <c r="E47" s="3423"/>
      <c r="F47" s="3423"/>
      <c r="G47" s="3423"/>
      <c r="H47" s="3423"/>
      <c r="I47" s="3423"/>
      <c r="J47" s="3423"/>
      <c r="K47" s="3423"/>
      <c r="L47" s="3423"/>
      <c r="M47" s="3423"/>
      <c r="N47" s="3423"/>
      <c r="O47" s="3423"/>
      <c r="P47" s="3423"/>
      <c r="Q47" s="3423"/>
      <c r="R47" s="3423"/>
      <c r="S47" s="3423"/>
      <c r="T47" s="3423"/>
      <c r="U47" s="3423"/>
      <c r="V47" s="3423"/>
      <c r="W47" s="3423"/>
      <c r="X47" s="3424"/>
      <c r="Y47" s="2837">
        <v>55262</v>
      </c>
      <c r="Z47" s="2838"/>
      <c r="AA47" s="2838"/>
      <c r="AB47" s="2838"/>
      <c r="AC47" s="2951"/>
      <c r="AD47" s="180"/>
      <c r="AE47" s="512"/>
      <c r="AF47" s="512"/>
      <c r="AG47" s="512"/>
      <c r="AH47" s="512"/>
      <c r="AI47" s="511" t="s">
        <v>37</v>
      </c>
      <c r="AJ47" s="2825" t="s">
        <v>1351</v>
      </c>
      <c r="AK47" s="2825"/>
      <c r="AL47" s="2825"/>
      <c r="AM47" s="514" t="s">
        <v>38</v>
      </c>
      <c r="AN47" s="514"/>
      <c r="AO47" s="2844" t="s">
        <v>436</v>
      </c>
      <c r="AP47" s="2945"/>
      <c r="AQ47" s="2856"/>
      <c r="AR47" s="2803"/>
      <c r="AS47" s="2803"/>
      <c r="AT47" s="2803"/>
      <c r="AU47" s="2803"/>
      <c r="AV47" s="2803"/>
      <c r="AW47" s="2803"/>
      <c r="AX47" s="2803"/>
      <c r="AY47" s="2803"/>
      <c r="AZ47" s="2803"/>
      <c r="BA47" s="2803"/>
      <c r="BB47" s="2804"/>
      <c r="BC47" s="2083" t="s">
        <v>39</v>
      </c>
      <c r="BD47" s="2083"/>
      <c r="BE47" s="1493"/>
      <c r="BF47" s="1493"/>
      <c r="BG47" s="1493"/>
      <c r="BH47" s="1493"/>
      <c r="BI47" s="1493"/>
      <c r="BJ47" s="1493"/>
      <c r="BK47" s="1493"/>
      <c r="BL47" s="1493"/>
      <c r="BM47" s="1493"/>
      <c r="BN47" s="2087" t="s">
        <v>40</v>
      </c>
      <c r="BO47" s="2087"/>
      <c r="BP47" s="2943"/>
      <c r="BQ47" s="2943"/>
      <c r="BR47" s="2943"/>
      <c r="BS47" s="2943"/>
      <c r="BT47" s="2943"/>
      <c r="BU47" s="2943"/>
      <c r="BV47" s="2943"/>
      <c r="BW47" s="2943"/>
      <c r="BX47" s="2943"/>
      <c r="BY47" s="2943"/>
      <c r="BZ47" s="2943"/>
      <c r="CA47" s="2943"/>
      <c r="CB47" s="2943"/>
      <c r="CC47" s="2943"/>
      <c r="CD47" s="2943"/>
      <c r="CE47" s="2943"/>
      <c r="CF47" s="2943"/>
      <c r="CG47" s="2943"/>
      <c r="CH47" s="2943"/>
      <c r="CI47" s="2943"/>
      <c r="CJ47" s="2943"/>
      <c r="CK47" s="2943"/>
      <c r="CL47" s="2943"/>
      <c r="CM47" s="2943"/>
      <c r="CN47" s="2943"/>
      <c r="CO47" s="2943"/>
      <c r="CP47" s="2943"/>
      <c r="CQ47" s="2875"/>
      <c r="CR47" s="850"/>
      <c r="CS47" s="2083" t="s">
        <v>39</v>
      </c>
      <c r="CT47" s="2083"/>
      <c r="CU47" s="1493"/>
      <c r="CV47" s="1493"/>
      <c r="CW47" s="1493"/>
      <c r="CX47" s="1493"/>
      <c r="CY47" s="1493"/>
      <c r="CZ47" s="1493"/>
      <c r="DA47" s="1493"/>
      <c r="DB47" s="1493"/>
      <c r="DC47" s="2087" t="s">
        <v>40</v>
      </c>
      <c r="DD47" s="2087"/>
      <c r="DE47" s="862" t="s">
        <v>39</v>
      </c>
      <c r="DF47" s="941"/>
      <c r="DG47" s="844" t="s">
        <v>40</v>
      </c>
      <c r="DH47" s="2083" t="s">
        <v>39</v>
      </c>
      <c r="DI47" s="2083"/>
      <c r="DJ47" s="1493"/>
      <c r="DK47" s="1493"/>
      <c r="DL47" s="1493"/>
      <c r="DM47" s="1493"/>
      <c r="DN47" s="1493"/>
      <c r="DO47" s="1493"/>
      <c r="DP47" s="1493"/>
      <c r="DQ47" s="1493"/>
      <c r="DR47" s="1493"/>
      <c r="DS47" s="2087" t="s">
        <v>40</v>
      </c>
      <c r="DT47" s="2793"/>
      <c r="DU47" s="2943"/>
      <c r="DV47" s="2943"/>
      <c r="DW47" s="2943"/>
      <c r="DX47" s="2943"/>
      <c r="DY47" s="2943"/>
      <c r="DZ47" s="2943"/>
      <c r="EA47" s="2943"/>
      <c r="EB47" s="2943"/>
      <c r="EC47" s="2943"/>
      <c r="ED47" s="2943"/>
      <c r="EE47" s="2943"/>
      <c r="EF47" s="2943"/>
      <c r="EG47" s="2799" t="s">
        <v>39</v>
      </c>
      <c r="EH47" s="2083"/>
      <c r="EI47" s="1493"/>
      <c r="EJ47" s="1493"/>
      <c r="EK47" s="1493"/>
      <c r="EL47" s="1493"/>
      <c r="EM47" s="1493"/>
      <c r="EN47" s="1493"/>
      <c r="EO47" s="1493"/>
      <c r="EP47" s="1493"/>
      <c r="EQ47" s="1493"/>
      <c r="ER47" s="2087" t="s">
        <v>40</v>
      </c>
      <c r="ES47" s="2793"/>
      <c r="ET47" s="1972">
        <f t="shared" si="4"/>
        <v>0</v>
      </c>
      <c r="EU47" s="1972"/>
      <c r="EV47" s="1972"/>
      <c r="EW47" s="1972"/>
      <c r="EX47" s="1972"/>
      <c r="EY47" s="1972"/>
      <c r="EZ47" s="1972"/>
      <c r="FA47" s="1972"/>
      <c r="FB47" s="1972"/>
      <c r="FC47" s="1972"/>
      <c r="FD47" s="1972"/>
      <c r="FE47" s="1972"/>
      <c r="FF47" s="2795" t="s">
        <v>39</v>
      </c>
      <c r="FG47" s="2795"/>
      <c r="FH47" s="2278">
        <f t="shared" si="5"/>
        <v>0</v>
      </c>
      <c r="FI47" s="2278"/>
      <c r="FJ47" s="2278"/>
      <c r="FK47" s="2278"/>
      <c r="FL47" s="2278"/>
      <c r="FM47" s="2278"/>
      <c r="FN47" s="2278"/>
      <c r="FO47" s="2278"/>
      <c r="FP47" s="2278"/>
      <c r="FQ47" s="2087" t="s">
        <v>40</v>
      </c>
      <c r="FR47" s="2088"/>
    </row>
    <row r="48" spans="3:174" ht="27.75" customHeight="1">
      <c r="C48" s="182"/>
      <c r="D48" s="3418" t="s">
        <v>202</v>
      </c>
      <c r="E48" s="3418"/>
      <c r="F48" s="3418"/>
      <c r="G48" s="3418"/>
      <c r="H48" s="3418"/>
      <c r="I48" s="3418"/>
      <c r="J48" s="3418"/>
      <c r="K48" s="3418"/>
      <c r="L48" s="3418"/>
      <c r="M48" s="3418"/>
      <c r="N48" s="3418"/>
      <c r="O48" s="3418"/>
      <c r="P48" s="3418"/>
      <c r="Q48" s="3418"/>
      <c r="R48" s="3418"/>
      <c r="S48" s="3418"/>
      <c r="T48" s="3418"/>
      <c r="U48" s="3418"/>
      <c r="V48" s="3418"/>
      <c r="W48" s="3418"/>
      <c r="X48" s="3418"/>
      <c r="Y48" s="3419">
        <v>5510</v>
      </c>
      <c r="Z48" s="3420"/>
      <c r="AA48" s="3420"/>
      <c r="AB48" s="3420"/>
      <c r="AC48" s="3421"/>
      <c r="AD48" s="216"/>
      <c r="AE48" s="217"/>
      <c r="AF48" s="217"/>
      <c r="AG48" s="217"/>
      <c r="AH48" s="217"/>
      <c r="AI48" s="218" t="s">
        <v>37</v>
      </c>
      <c r="AJ48" s="3422" t="s">
        <v>1350</v>
      </c>
      <c r="AK48" s="3422"/>
      <c r="AL48" s="3422"/>
      <c r="AM48" s="219" t="s">
        <v>38</v>
      </c>
      <c r="AN48" s="219"/>
      <c r="AO48" s="2844" t="s">
        <v>435</v>
      </c>
      <c r="AP48" s="2945"/>
      <c r="AQ48" s="2359">
        <f>SUM(AQ52,AQ68,AQ70,AQ72,AQ74,AQ76)</f>
        <v>8912652</v>
      </c>
      <c r="AR48" s="2360"/>
      <c r="AS48" s="2360"/>
      <c r="AT48" s="2360"/>
      <c r="AU48" s="2360"/>
      <c r="AV48" s="2360"/>
      <c r="AW48" s="2360"/>
      <c r="AX48" s="2360"/>
      <c r="AY48" s="2360"/>
      <c r="AZ48" s="2360"/>
      <c r="BA48" s="2360"/>
      <c r="BB48" s="2361"/>
      <c r="BC48" s="3357" t="s">
        <v>39</v>
      </c>
      <c r="BD48" s="3357"/>
      <c r="BE48" s="2101">
        <f>SUM(BE52,BE68,BE70,BE72,BE74,BE76)</f>
        <v>1698581</v>
      </c>
      <c r="BF48" s="2101"/>
      <c r="BG48" s="2101"/>
      <c r="BH48" s="2101"/>
      <c r="BI48" s="2101"/>
      <c r="BJ48" s="2101"/>
      <c r="BK48" s="2101"/>
      <c r="BL48" s="2101"/>
      <c r="BM48" s="2101"/>
      <c r="BN48" s="3353" t="s">
        <v>40</v>
      </c>
      <c r="BO48" s="3353"/>
      <c r="BP48" s="3360">
        <f>SUM(BP52,BP68,BP70,BP72,BP74,BP76)</f>
        <v>145063838</v>
      </c>
      <c r="BQ48" s="3360"/>
      <c r="BR48" s="3360"/>
      <c r="BS48" s="3360"/>
      <c r="BT48" s="3360"/>
      <c r="BU48" s="3360"/>
      <c r="BV48" s="3360"/>
      <c r="BW48" s="3360"/>
      <c r="BX48" s="3360"/>
      <c r="BY48" s="3360"/>
      <c r="BZ48" s="3360"/>
      <c r="CA48" s="3360"/>
      <c r="CB48" s="3360"/>
      <c r="CC48" s="3360">
        <f>SUM(CC52,CC68,CC70,CC72,CC74,CC76)</f>
        <v>285685</v>
      </c>
      <c r="CD48" s="3360"/>
      <c r="CE48" s="3360"/>
      <c r="CF48" s="3360"/>
      <c r="CG48" s="3360"/>
      <c r="CH48" s="3360"/>
      <c r="CI48" s="3360"/>
      <c r="CJ48" s="3360"/>
      <c r="CK48" s="3360"/>
      <c r="CL48" s="3360"/>
      <c r="CM48" s="3360"/>
      <c r="CN48" s="3360"/>
      <c r="CO48" s="3360"/>
      <c r="CP48" s="3360"/>
      <c r="CQ48" s="2422"/>
      <c r="CR48" s="838">
        <f>CR52+CR68+CR70+CR72+CR74+CR76</f>
        <v>1210962</v>
      </c>
      <c r="CS48" s="3357" t="s">
        <v>39</v>
      </c>
      <c r="CT48" s="3357"/>
      <c r="CU48" s="2101">
        <f>SUM(CU52,CU68,CU70,CU72,CU74,CU76)</f>
        <v>144037110</v>
      </c>
      <c r="CV48" s="2101"/>
      <c r="CW48" s="2101"/>
      <c r="CX48" s="2101"/>
      <c r="CY48" s="2101"/>
      <c r="CZ48" s="2101"/>
      <c r="DA48" s="2101"/>
      <c r="DB48" s="2101"/>
      <c r="DC48" s="3353" t="s">
        <v>40</v>
      </c>
      <c r="DD48" s="3353"/>
      <c r="DE48" s="865" t="s">
        <v>39</v>
      </c>
      <c r="DF48" s="837">
        <f>DF52+DF68+DF70+DF72+DF74+DF76</f>
        <v>182875</v>
      </c>
      <c r="DG48" s="871" t="s">
        <v>40</v>
      </c>
      <c r="DH48" s="3357" t="s">
        <v>39</v>
      </c>
      <c r="DI48" s="3357"/>
      <c r="DJ48" s="2101">
        <f>SUM(DJ52,DJ68,DJ70,DJ72,DJ74,DJ76)</f>
        <v>18046</v>
      </c>
      <c r="DK48" s="2101"/>
      <c r="DL48" s="2101"/>
      <c r="DM48" s="2101"/>
      <c r="DN48" s="2101"/>
      <c r="DO48" s="2101"/>
      <c r="DP48" s="2101"/>
      <c r="DQ48" s="2101"/>
      <c r="DR48" s="2101"/>
      <c r="DS48" s="3353" t="s">
        <v>40</v>
      </c>
      <c r="DT48" s="3358"/>
      <c r="DU48" s="3360">
        <f>SUM(DU52,DU68,DU70,DU72,DU74,DU76)</f>
        <v>940872</v>
      </c>
      <c r="DV48" s="3360"/>
      <c r="DW48" s="3360"/>
      <c r="DX48" s="3360"/>
      <c r="DY48" s="3360"/>
      <c r="DZ48" s="3360"/>
      <c r="EA48" s="3360"/>
      <c r="EB48" s="3360"/>
      <c r="EC48" s="3360"/>
      <c r="ED48" s="3360"/>
      <c r="EE48" s="3360"/>
      <c r="EF48" s="3360"/>
      <c r="EG48" s="3398"/>
      <c r="EH48" s="3399"/>
      <c r="EI48" s="2101">
        <f>SUM(EI52,EI68,EI70,EI72,EI74,EI76)</f>
        <v>0</v>
      </c>
      <c r="EJ48" s="2101"/>
      <c r="EK48" s="2101"/>
      <c r="EL48" s="2101"/>
      <c r="EM48" s="2101"/>
      <c r="EN48" s="2101"/>
      <c r="EO48" s="2101"/>
      <c r="EP48" s="2101"/>
      <c r="EQ48" s="2101"/>
      <c r="ER48" s="3400"/>
      <c r="ES48" s="3401"/>
      <c r="ET48" s="3402">
        <f>AQ48+BP48+CC48-CU48-DF48-DJ48+EI48</f>
        <v>10024144</v>
      </c>
      <c r="EU48" s="3402"/>
      <c r="EV48" s="3402"/>
      <c r="EW48" s="3402"/>
      <c r="EX48" s="3402"/>
      <c r="EY48" s="3402"/>
      <c r="EZ48" s="3402"/>
      <c r="FA48" s="3402"/>
      <c r="FB48" s="3402"/>
      <c r="FC48" s="3402"/>
      <c r="FD48" s="3402"/>
      <c r="FE48" s="3402"/>
      <c r="FF48" s="2044" t="s">
        <v>39</v>
      </c>
      <c r="FG48" s="2044"/>
      <c r="FH48" s="2061">
        <f t="shared" si="5"/>
        <v>1785796</v>
      </c>
      <c r="FI48" s="2061"/>
      <c r="FJ48" s="2061"/>
      <c r="FK48" s="2061"/>
      <c r="FL48" s="2061"/>
      <c r="FM48" s="2061"/>
      <c r="FN48" s="2061"/>
      <c r="FO48" s="2061"/>
      <c r="FP48" s="2061"/>
      <c r="FQ48" s="3353" t="s">
        <v>40</v>
      </c>
      <c r="FR48" s="3354"/>
    </row>
    <row r="49" spans="1:174" ht="27.75" customHeight="1" thickBot="1">
      <c r="C49" s="182"/>
      <c r="D49" s="3418"/>
      <c r="E49" s="3418"/>
      <c r="F49" s="3418"/>
      <c r="G49" s="3418"/>
      <c r="H49" s="3418"/>
      <c r="I49" s="3418"/>
      <c r="J49" s="3418"/>
      <c r="K49" s="3418"/>
      <c r="L49" s="3418"/>
      <c r="M49" s="3418"/>
      <c r="N49" s="3418"/>
      <c r="O49" s="3418"/>
      <c r="P49" s="3418"/>
      <c r="Q49" s="3418"/>
      <c r="R49" s="3418"/>
      <c r="S49" s="3418"/>
      <c r="T49" s="3418"/>
      <c r="U49" s="3418"/>
      <c r="V49" s="3418"/>
      <c r="W49" s="3418"/>
      <c r="X49" s="3418"/>
      <c r="Y49" s="2837">
        <v>5530</v>
      </c>
      <c r="Z49" s="2838"/>
      <c r="AA49" s="2838"/>
      <c r="AB49" s="2838"/>
      <c r="AC49" s="2951"/>
      <c r="AD49" s="180"/>
      <c r="AE49" s="512"/>
      <c r="AF49" s="512"/>
      <c r="AG49" s="512"/>
      <c r="AH49" s="512"/>
      <c r="AI49" s="511" t="s">
        <v>37</v>
      </c>
      <c r="AJ49" s="2825" t="s">
        <v>1351</v>
      </c>
      <c r="AK49" s="2825"/>
      <c r="AL49" s="2825"/>
      <c r="AM49" s="514" t="s">
        <v>38</v>
      </c>
      <c r="AN49" s="514"/>
      <c r="AO49" s="2844" t="s">
        <v>436</v>
      </c>
      <c r="AP49" s="2945"/>
      <c r="AQ49" s="3397">
        <f>SUM(AQ53,AQ69,AQ71,AQ73,AQ75,AQ77)</f>
        <v>6343234</v>
      </c>
      <c r="AR49" s="1972"/>
      <c r="AS49" s="1972"/>
      <c r="AT49" s="1972"/>
      <c r="AU49" s="1972"/>
      <c r="AV49" s="1972"/>
      <c r="AW49" s="1972"/>
      <c r="AX49" s="1972"/>
      <c r="AY49" s="1972"/>
      <c r="AZ49" s="1972"/>
      <c r="BA49" s="1972"/>
      <c r="BB49" s="1972"/>
      <c r="BC49" s="2795" t="s">
        <v>39</v>
      </c>
      <c r="BD49" s="2795"/>
      <c r="BE49" s="2278">
        <f>SUM(BE53,BE69,BE71,BE73,BE75,BE77)</f>
        <v>1192392</v>
      </c>
      <c r="BF49" s="2278"/>
      <c r="BG49" s="2278"/>
      <c r="BH49" s="2278"/>
      <c r="BI49" s="2278"/>
      <c r="BJ49" s="2278"/>
      <c r="BK49" s="2278"/>
      <c r="BL49" s="2278"/>
      <c r="BM49" s="2278"/>
      <c r="BN49" s="2797" t="s">
        <v>40</v>
      </c>
      <c r="BO49" s="2797"/>
      <c r="BP49" s="2404">
        <f>SUM(BP53,BP69,BP71,BP73,BP75,BP77)</f>
        <v>131946786</v>
      </c>
      <c r="BQ49" s="2405"/>
      <c r="BR49" s="2405"/>
      <c r="BS49" s="2405"/>
      <c r="BT49" s="2405"/>
      <c r="BU49" s="2405"/>
      <c r="BV49" s="2405"/>
      <c r="BW49" s="2405"/>
      <c r="BX49" s="2405"/>
      <c r="BY49" s="2405"/>
      <c r="BZ49" s="2405"/>
      <c r="CA49" s="2405"/>
      <c r="CB49" s="3001"/>
      <c r="CC49" s="2404">
        <f>SUM(CC53,CC69,CC71,CC73,CC75,CC77)</f>
        <v>126</v>
      </c>
      <c r="CD49" s="2405"/>
      <c r="CE49" s="2405"/>
      <c r="CF49" s="2405"/>
      <c r="CG49" s="2405"/>
      <c r="CH49" s="2405"/>
      <c r="CI49" s="2405"/>
      <c r="CJ49" s="2405"/>
      <c r="CK49" s="2405"/>
      <c r="CL49" s="2405"/>
      <c r="CM49" s="2405"/>
      <c r="CN49" s="2405"/>
      <c r="CO49" s="2405"/>
      <c r="CP49" s="2405"/>
      <c r="CQ49" s="2405"/>
      <c r="CR49" s="825">
        <f>CR53+CR69+CR71+CR73+CR75+CR77</f>
        <v>651003</v>
      </c>
      <c r="CS49" s="2795" t="s">
        <v>39</v>
      </c>
      <c r="CT49" s="2795"/>
      <c r="CU49" s="2278">
        <f>SUM(CU53,CU69,CU71,CU73,CU75,CU77)</f>
        <v>129312465</v>
      </c>
      <c r="CV49" s="2278"/>
      <c r="CW49" s="2278"/>
      <c r="CX49" s="2278"/>
      <c r="CY49" s="2278"/>
      <c r="CZ49" s="2278"/>
      <c r="DA49" s="2278"/>
      <c r="DB49" s="2278"/>
      <c r="DC49" s="2797" t="s">
        <v>40</v>
      </c>
      <c r="DD49" s="2797"/>
      <c r="DE49" s="872" t="s">
        <v>39</v>
      </c>
      <c r="DF49" s="834">
        <f>DF53+DF69+DF71+DF73+DF75+DF77</f>
        <v>20106</v>
      </c>
      <c r="DG49" s="873" t="s">
        <v>40</v>
      </c>
      <c r="DH49" s="2795" t="s">
        <v>39</v>
      </c>
      <c r="DI49" s="2795"/>
      <c r="DJ49" s="2278">
        <f>SUM(DJ53,DJ69,DJ71,DJ73,DJ75,DJ77)</f>
        <v>44923</v>
      </c>
      <c r="DK49" s="2278"/>
      <c r="DL49" s="2278"/>
      <c r="DM49" s="2278"/>
      <c r="DN49" s="2278"/>
      <c r="DO49" s="2278"/>
      <c r="DP49" s="2278"/>
      <c r="DQ49" s="2278"/>
      <c r="DR49" s="2278"/>
      <c r="DS49" s="2797" t="s">
        <v>40</v>
      </c>
      <c r="DT49" s="2798"/>
      <c r="DU49" s="1972">
        <f>SUM(DU53,DU69,DU71,DU73,DU75,DU77)</f>
        <v>124708</v>
      </c>
      <c r="DV49" s="1972"/>
      <c r="DW49" s="1972"/>
      <c r="DX49" s="1972"/>
      <c r="DY49" s="1972"/>
      <c r="DZ49" s="1972"/>
      <c r="EA49" s="1972"/>
      <c r="EB49" s="1972"/>
      <c r="EC49" s="1972"/>
      <c r="ED49" s="1972"/>
      <c r="EE49" s="1972"/>
      <c r="EF49" s="1972"/>
      <c r="EG49" s="3403"/>
      <c r="EH49" s="3404"/>
      <c r="EI49" s="2278">
        <f>SUM(EI53,EI69,EI71,EI73,EI75,EI77)</f>
        <v>0</v>
      </c>
      <c r="EJ49" s="2278"/>
      <c r="EK49" s="2278"/>
      <c r="EL49" s="2278"/>
      <c r="EM49" s="2278"/>
      <c r="EN49" s="2278"/>
      <c r="EO49" s="2278"/>
      <c r="EP49" s="2278"/>
      <c r="EQ49" s="2278"/>
      <c r="ER49" s="3405"/>
      <c r="ES49" s="3406"/>
      <c r="ET49" s="1972">
        <f>AQ49+BP49+CC49-CU49-DF49-DJ49+EI49</f>
        <v>8912652</v>
      </c>
      <c r="EU49" s="1972"/>
      <c r="EV49" s="1972"/>
      <c r="EW49" s="1972"/>
      <c r="EX49" s="1972"/>
      <c r="EY49" s="1972"/>
      <c r="EZ49" s="1972"/>
      <c r="FA49" s="1972"/>
      <c r="FB49" s="1972"/>
      <c r="FC49" s="1972"/>
      <c r="FD49" s="1972"/>
      <c r="FE49" s="1972"/>
      <c r="FF49" s="2795" t="s">
        <v>39</v>
      </c>
      <c r="FG49" s="2795"/>
      <c r="FH49" s="2278">
        <f t="shared" si="5"/>
        <v>1698581</v>
      </c>
      <c r="FI49" s="2278"/>
      <c r="FJ49" s="2278"/>
      <c r="FK49" s="2278"/>
      <c r="FL49" s="2278"/>
      <c r="FM49" s="2278"/>
      <c r="FN49" s="2278"/>
      <c r="FO49" s="2278"/>
      <c r="FP49" s="2278"/>
      <c r="FQ49" s="2797" t="s">
        <v>40</v>
      </c>
      <c r="FR49" s="2976"/>
    </row>
    <row r="50" spans="1:174" s="515" customFormat="1" ht="8.1" customHeight="1">
      <c r="A50" s="699"/>
      <c r="C50" s="183"/>
      <c r="D50" s="3026" t="s">
        <v>17</v>
      </c>
      <c r="E50" s="3026"/>
      <c r="F50" s="3026"/>
      <c r="G50" s="3026"/>
      <c r="H50" s="3026"/>
      <c r="I50" s="3026"/>
      <c r="J50" s="3026"/>
      <c r="K50" s="3026"/>
      <c r="L50" s="3026"/>
      <c r="M50" s="3026"/>
      <c r="N50" s="3026"/>
      <c r="O50" s="3026"/>
      <c r="P50" s="3026"/>
      <c r="Q50" s="3026"/>
      <c r="R50" s="3026"/>
      <c r="S50" s="3026"/>
      <c r="T50" s="3026"/>
      <c r="U50" s="3026"/>
      <c r="V50" s="3026"/>
      <c r="W50" s="3026"/>
      <c r="X50" s="3026"/>
      <c r="Y50" s="2820"/>
      <c r="Z50" s="2821"/>
      <c r="AA50" s="2821"/>
      <c r="AB50" s="2821"/>
      <c r="AC50" s="3256"/>
      <c r="AD50" s="3370"/>
      <c r="AE50" s="2841"/>
      <c r="AF50" s="2841"/>
      <c r="AG50" s="2841"/>
      <c r="AH50" s="2841"/>
      <c r="AI50" s="2841"/>
      <c r="AJ50" s="2841"/>
      <c r="AK50" s="2841"/>
      <c r="AL50" s="2841"/>
      <c r="AM50" s="2841"/>
      <c r="AN50" s="2841"/>
      <c r="AO50" s="2841"/>
      <c r="AP50" s="3115"/>
      <c r="AQ50" s="3408"/>
      <c r="AR50" s="3409"/>
      <c r="AS50" s="3409"/>
      <c r="AT50" s="3409"/>
      <c r="AU50" s="3409"/>
      <c r="AV50" s="3409"/>
      <c r="AW50" s="3409"/>
      <c r="AX50" s="3409"/>
      <c r="AY50" s="3409"/>
      <c r="AZ50" s="3409"/>
      <c r="BA50" s="3409"/>
      <c r="BB50" s="3410"/>
      <c r="BC50" s="3413"/>
      <c r="BD50" s="3383"/>
      <c r="BE50" s="3383"/>
      <c r="BF50" s="3383"/>
      <c r="BG50" s="3383"/>
      <c r="BH50" s="3383"/>
      <c r="BI50" s="3383"/>
      <c r="BJ50" s="3383"/>
      <c r="BK50" s="3383"/>
      <c r="BL50" s="3383"/>
      <c r="BM50" s="3383"/>
      <c r="BN50" s="3383"/>
      <c r="BO50" s="3414"/>
      <c r="BP50" s="3377"/>
      <c r="BQ50" s="3377"/>
      <c r="BR50" s="3377"/>
      <c r="BS50" s="3377"/>
      <c r="BT50" s="3377"/>
      <c r="BU50" s="3377"/>
      <c r="BV50" s="3377"/>
      <c r="BW50" s="3377"/>
      <c r="BX50" s="3377"/>
      <c r="BY50" s="3377"/>
      <c r="BZ50" s="3377"/>
      <c r="CA50" s="3377"/>
      <c r="CB50" s="3377"/>
      <c r="CC50" s="3377"/>
      <c r="CD50" s="3377"/>
      <c r="CE50" s="3377"/>
      <c r="CF50" s="3377"/>
      <c r="CG50" s="3377"/>
      <c r="CH50" s="3377"/>
      <c r="CI50" s="3377"/>
      <c r="CJ50" s="3377"/>
      <c r="CK50" s="3377"/>
      <c r="CL50" s="3377"/>
      <c r="CM50" s="3377"/>
      <c r="CN50" s="3377"/>
      <c r="CO50" s="3377"/>
      <c r="CP50" s="3377"/>
      <c r="CQ50" s="3417"/>
      <c r="CR50" s="868"/>
      <c r="CS50" s="3395"/>
      <c r="CT50" s="3395"/>
      <c r="CU50" s="3383"/>
      <c r="CV50" s="3383"/>
      <c r="CW50" s="3383"/>
      <c r="CX50" s="3383"/>
      <c r="CY50" s="3383"/>
      <c r="CZ50" s="3383"/>
      <c r="DA50" s="3383"/>
      <c r="DB50" s="3383"/>
      <c r="DC50" s="3389"/>
      <c r="DD50" s="3389"/>
      <c r="DE50" s="869"/>
      <c r="DF50" s="870"/>
      <c r="DG50" s="861"/>
      <c r="DH50" s="3395"/>
      <c r="DI50" s="3395"/>
      <c r="DJ50" s="3383"/>
      <c r="DK50" s="3383"/>
      <c r="DL50" s="3383"/>
      <c r="DM50" s="3383"/>
      <c r="DN50" s="3383"/>
      <c r="DO50" s="3383"/>
      <c r="DP50" s="3383"/>
      <c r="DQ50" s="3383"/>
      <c r="DR50" s="3383"/>
      <c r="DS50" s="3389"/>
      <c r="DT50" s="3393"/>
      <c r="DU50" s="3377"/>
      <c r="DV50" s="3377"/>
      <c r="DW50" s="3377"/>
      <c r="DX50" s="3377"/>
      <c r="DY50" s="3377"/>
      <c r="DZ50" s="3377"/>
      <c r="EA50" s="3377"/>
      <c r="EB50" s="3377"/>
      <c r="EC50" s="3377"/>
      <c r="ED50" s="3377"/>
      <c r="EE50" s="3377"/>
      <c r="EF50" s="3377"/>
      <c r="EG50" s="3379"/>
      <c r="EH50" s="3380"/>
      <c r="EI50" s="3383"/>
      <c r="EJ50" s="3383"/>
      <c r="EK50" s="3383"/>
      <c r="EL50" s="3383"/>
      <c r="EM50" s="3383"/>
      <c r="EN50" s="3383"/>
      <c r="EO50" s="3383"/>
      <c r="EP50" s="3383"/>
      <c r="EQ50" s="3383"/>
      <c r="ER50" s="3385"/>
      <c r="ES50" s="3386"/>
      <c r="ET50" s="3377"/>
      <c r="EU50" s="3377"/>
      <c r="EV50" s="3377"/>
      <c r="EW50" s="3377"/>
      <c r="EX50" s="3377"/>
      <c r="EY50" s="3377"/>
      <c r="EZ50" s="3377"/>
      <c r="FA50" s="3377"/>
      <c r="FB50" s="3377"/>
      <c r="FC50" s="3377"/>
      <c r="FD50" s="3377"/>
      <c r="FE50" s="3377"/>
      <c r="FF50" s="3395"/>
      <c r="FG50" s="3395"/>
      <c r="FH50" s="3383"/>
      <c r="FI50" s="3383"/>
      <c r="FJ50" s="3383"/>
      <c r="FK50" s="3383"/>
      <c r="FL50" s="3383"/>
      <c r="FM50" s="3383"/>
      <c r="FN50" s="3383"/>
      <c r="FO50" s="3383"/>
      <c r="FP50" s="3383"/>
      <c r="FQ50" s="3389"/>
      <c r="FR50" s="3390"/>
    </row>
    <row r="51" spans="1:174" s="515" customFormat="1" ht="8.1" customHeight="1">
      <c r="A51" s="699"/>
      <c r="C51" s="220"/>
      <c r="D51" s="3407"/>
      <c r="E51" s="3407"/>
      <c r="F51" s="3407"/>
      <c r="G51" s="3407"/>
      <c r="H51" s="3407"/>
      <c r="I51" s="3407"/>
      <c r="J51" s="3407"/>
      <c r="K51" s="3407"/>
      <c r="L51" s="3407"/>
      <c r="M51" s="3407"/>
      <c r="N51" s="3407"/>
      <c r="O51" s="3407"/>
      <c r="P51" s="3407"/>
      <c r="Q51" s="3407"/>
      <c r="R51" s="3407"/>
      <c r="S51" s="3407"/>
      <c r="T51" s="3407"/>
      <c r="U51" s="3407"/>
      <c r="V51" s="3407"/>
      <c r="W51" s="3407"/>
      <c r="X51" s="3407"/>
      <c r="Y51" s="2837"/>
      <c r="Z51" s="2838"/>
      <c r="AA51" s="2838"/>
      <c r="AB51" s="2838"/>
      <c r="AC51" s="2951"/>
      <c r="AD51" s="3371"/>
      <c r="AE51" s="3031"/>
      <c r="AF51" s="3031"/>
      <c r="AG51" s="3031"/>
      <c r="AH51" s="3031"/>
      <c r="AI51" s="3031"/>
      <c r="AJ51" s="3031"/>
      <c r="AK51" s="3031"/>
      <c r="AL51" s="3031"/>
      <c r="AM51" s="3031"/>
      <c r="AN51" s="3031"/>
      <c r="AO51" s="3031"/>
      <c r="AP51" s="3116"/>
      <c r="AQ51" s="3411"/>
      <c r="AR51" s="3102"/>
      <c r="AS51" s="3102"/>
      <c r="AT51" s="3102"/>
      <c r="AU51" s="3102"/>
      <c r="AV51" s="3102"/>
      <c r="AW51" s="3102"/>
      <c r="AX51" s="3102"/>
      <c r="AY51" s="3102"/>
      <c r="AZ51" s="3102"/>
      <c r="BA51" s="3102"/>
      <c r="BB51" s="3412"/>
      <c r="BC51" s="3415"/>
      <c r="BD51" s="3384"/>
      <c r="BE51" s="3384"/>
      <c r="BF51" s="3384"/>
      <c r="BG51" s="3384"/>
      <c r="BH51" s="3384"/>
      <c r="BI51" s="3384"/>
      <c r="BJ51" s="3384"/>
      <c r="BK51" s="3384"/>
      <c r="BL51" s="3384"/>
      <c r="BM51" s="3384"/>
      <c r="BN51" s="3384"/>
      <c r="BO51" s="3416"/>
      <c r="BP51" s="3378"/>
      <c r="BQ51" s="3378"/>
      <c r="BR51" s="3378"/>
      <c r="BS51" s="3378"/>
      <c r="BT51" s="3378"/>
      <c r="BU51" s="3378"/>
      <c r="BV51" s="3378"/>
      <c r="BW51" s="3378"/>
      <c r="BX51" s="3378"/>
      <c r="BY51" s="3378"/>
      <c r="BZ51" s="3378"/>
      <c r="CA51" s="3378"/>
      <c r="CB51" s="3378"/>
      <c r="CC51" s="3378"/>
      <c r="CD51" s="3378"/>
      <c r="CE51" s="3378"/>
      <c r="CF51" s="3378"/>
      <c r="CG51" s="3378"/>
      <c r="CH51" s="3378"/>
      <c r="CI51" s="3378"/>
      <c r="CJ51" s="3378"/>
      <c r="CK51" s="3378"/>
      <c r="CL51" s="3378"/>
      <c r="CM51" s="3378"/>
      <c r="CN51" s="3378"/>
      <c r="CO51" s="3378"/>
      <c r="CP51" s="3378"/>
      <c r="CQ51" s="3101"/>
      <c r="CR51" s="852"/>
      <c r="CS51" s="3396"/>
      <c r="CT51" s="3396"/>
      <c r="CU51" s="3384"/>
      <c r="CV51" s="3384"/>
      <c r="CW51" s="3384"/>
      <c r="CX51" s="3384"/>
      <c r="CY51" s="3384"/>
      <c r="CZ51" s="3384"/>
      <c r="DA51" s="3384"/>
      <c r="DB51" s="3384"/>
      <c r="DC51" s="3391"/>
      <c r="DD51" s="3391"/>
      <c r="DE51" s="866"/>
      <c r="DF51" s="867"/>
      <c r="DG51" s="853"/>
      <c r="DH51" s="3396"/>
      <c r="DI51" s="3396"/>
      <c r="DJ51" s="3384"/>
      <c r="DK51" s="3384"/>
      <c r="DL51" s="3384"/>
      <c r="DM51" s="3384"/>
      <c r="DN51" s="3384"/>
      <c r="DO51" s="3384"/>
      <c r="DP51" s="3384"/>
      <c r="DQ51" s="3384"/>
      <c r="DR51" s="3384"/>
      <c r="DS51" s="3391"/>
      <c r="DT51" s="3394"/>
      <c r="DU51" s="3378"/>
      <c r="DV51" s="3378"/>
      <c r="DW51" s="3378"/>
      <c r="DX51" s="3378"/>
      <c r="DY51" s="3378"/>
      <c r="DZ51" s="3378"/>
      <c r="EA51" s="3378"/>
      <c r="EB51" s="3378"/>
      <c r="EC51" s="3378"/>
      <c r="ED51" s="3378"/>
      <c r="EE51" s="3378"/>
      <c r="EF51" s="3378"/>
      <c r="EG51" s="3381"/>
      <c r="EH51" s="3382"/>
      <c r="EI51" s="3384"/>
      <c r="EJ51" s="3384"/>
      <c r="EK51" s="3384"/>
      <c r="EL51" s="3384"/>
      <c r="EM51" s="3384"/>
      <c r="EN51" s="3384"/>
      <c r="EO51" s="3384"/>
      <c r="EP51" s="3384"/>
      <c r="EQ51" s="3384"/>
      <c r="ER51" s="3387"/>
      <c r="ES51" s="3388"/>
      <c r="ET51" s="3378"/>
      <c r="EU51" s="3378"/>
      <c r="EV51" s="3378"/>
      <c r="EW51" s="3378"/>
      <c r="EX51" s="3378"/>
      <c r="EY51" s="3378"/>
      <c r="EZ51" s="3378"/>
      <c r="FA51" s="3378"/>
      <c r="FB51" s="3378"/>
      <c r="FC51" s="3378"/>
      <c r="FD51" s="3378"/>
      <c r="FE51" s="3378"/>
      <c r="FF51" s="3396"/>
      <c r="FG51" s="3396"/>
      <c r="FH51" s="3384"/>
      <c r="FI51" s="3384"/>
      <c r="FJ51" s="3384"/>
      <c r="FK51" s="3384"/>
      <c r="FL51" s="3384"/>
      <c r="FM51" s="3384"/>
      <c r="FN51" s="3384"/>
      <c r="FO51" s="3384"/>
      <c r="FP51" s="3384"/>
      <c r="FQ51" s="3391"/>
      <c r="FR51" s="3392"/>
    </row>
    <row r="52" spans="1:174" ht="18.75" customHeight="1">
      <c r="C52" s="180"/>
      <c r="D52" s="2955" t="s">
        <v>189</v>
      </c>
      <c r="E52" s="2955"/>
      <c r="F52" s="2955"/>
      <c r="G52" s="2955"/>
      <c r="H52" s="2955"/>
      <c r="I52" s="2955"/>
      <c r="J52" s="2955"/>
      <c r="K52" s="2955"/>
      <c r="L52" s="2955"/>
      <c r="M52" s="2955"/>
      <c r="N52" s="2955"/>
      <c r="O52" s="2955"/>
      <c r="P52" s="2955"/>
      <c r="Q52" s="2955"/>
      <c r="R52" s="2955"/>
      <c r="S52" s="2955"/>
      <c r="T52" s="2955"/>
      <c r="U52" s="2955"/>
      <c r="V52" s="2955"/>
      <c r="W52" s="2955"/>
      <c r="X52" s="2956"/>
      <c r="Y52" s="2930">
        <v>5511</v>
      </c>
      <c r="Z52" s="2931"/>
      <c r="AA52" s="2931"/>
      <c r="AB52" s="2931"/>
      <c r="AC52" s="2932"/>
      <c r="AD52" s="180"/>
      <c r="AE52" s="938"/>
      <c r="AF52" s="938"/>
      <c r="AG52" s="938"/>
      <c r="AH52" s="938"/>
      <c r="AI52" s="937" t="s">
        <v>37</v>
      </c>
      <c r="AJ52" s="2825" t="s">
        <v>1350</v>
      </c>
      <c r="AK52" s="2825"/>
      <c r="AL52" s="2825"/>
      <c r="AM52" s="940" t="s">
        <v>38</v>
      </c>
      <c r="AN52" s="940"/>
      <c r="AO52" s="2844" t="s">
        <v>435</v>
      </c>
      <c r="AP52" s="2945"/>
      <c r="AQ52" s="2357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58"/>
      <c r="BC52" s="2950" t="s">
        <v>39</v>
      </c>
      <c r="BD52" s="2950"/>
      <c r="BE52" s="2084">
        <f>FH53</f>
        <v>1698581</v>
      </c>
      <c r="BF52" s="2084"/>
      <c r="BG52" s="2084"/>
      <c r="BH52" s="2084"/>
      <c r="BI52" s="2084"/>
      <c r="BJ52" s="2084"/>
      <c r="BK52" s="2084"/>
      <c r="BL52" s="2084"/>
      <c r="BM52" s="2084"/>
      <c r="BN52" s="3373" t="s">
        <v>40</v>
      </c>
      <c r="BO52" s="3373"/>
      <c r="BP52" s="2942">
        <f>BP56+BP58+BP60+BP62+BP64+BP66</f>
        <v>80860525</v>
      </c>
      <c r="BQ52" s="2942"/>
      <c r="BR52" s="2942"/>
      <c r="BS52" s="2942"/>
      <c r="BT52" s="2942"/>
      <c r="BU52" s="2942"/>
      <c r="BV52" s="2942"/>
      <c r="BW52" s="2942"/>
      <c r="BX52" s="2942"/>
      <c r="BY52" s="2942"/>
      <c r="BZ52" s="2942"/>
      <c r="CA52" s="2942"/>
      <c r="CB52" s="2942"/>
      <c r="CC52" s="2942">
        <f>CC56+CC58+CC60+CC62+CC64+CC66</f>
        <v>0</v>
      </c>
      <c r="CD52" s="2942"/>
      <c r="CE52" s="2942"/>
      <c r="CF52" s="2942"/>
      <c r="CG52" s="2942"/>
      <c r="CH52" s="2942"/>
      <c r="CI52" s="2942"/>
      <c r="CJ52" s="2942"/>
      <c r="CK52" s="2942"/>
      <c r="CL52" s="2942"/>
      <c r="CM52" s="2942"/>
      <c r="CN52" s="2942"/>
      <c r="CO52" s="2942"/>
      <c r="CP52" s="2942"/>
      <c r="CQ52" s="2345"/>
      <c r="CR52" s="942">
        <f>CR56+CR58+CR60+CR62+CR64+CR66</f>
        <v>1046088</v>
      </c>
      <c r="CS52" s="2950" t="s">
        <v>39</v>
      </c>
      <c r="CT52" s="2950"/>
      <c r="CU52" s="2084">
        <f>CU56+CU58+CU60+CU62+CU64+CU66</f>
        <v>79750876</v>
      </c>
      <c r="CV52" s="2084"/>
      <c r="CW52" s="2084"/>
      <c r="CX52" s="2084"/>
      <c r="CY52" s="2084"/>
      <c r="CZ52" s="2084"/>
      <c r="DA52" s="2084"/>
      <c r="DB52" s="2084"/>
      <c r="DC52" s="3373" t="s">
        <v>40</v>
      </c>
      <c r="DD52" s="3373"/>
      <c r="DE52" s="944" t="s">
        <v>39</v>
      </c>
      <c r="DF52" s="936">
        <f>DF56+DF58+DF60+DF62+DF64+DF66</f>
        <v>182871</v>
      </c>
      <c r="DG52" s="945" t="s">
        <v>40</v>
      </c>
      <c r="DH52" s="2950" t="s">
        <v>39</v>
      </c>
      <c r="DI52" s="2950"/>
      <c r="DJ52" s="2084">
        <f>DJ56+DJ58+DJ60+DJ62+DJ64+DJ66</f>
        <v>300</v>
      </c>
      <c r="DK52" s="2084"/>
      <c r="DL52" s="2084"/>
      <c r="DM52" s="2084"/>
      <c r="DN52" s="2084"/>
      <c r="DO52" s="2084"/>
      <c r="DP52" s="2084"/>
      <c r="DQ52" s="2084"/>
      <c r="DR52" s="2084"/>
      <c r="DS52" s="3373" t="s">
        <v>40</v>
      </c>
      <c r="DT52" s="3374"/>
      <c r="DU52" s="2942">
        <f>DU56+DU58+DU60+DU62+DU64+DU66</f>
        <v>940872</v>
      </c>
      <c r="DV52" s="2942"/>
      <c r="DW52" s="2942"/>
      <c r="DX52" s="2942"/>
      <c r="DY52" s="2942"/>
      <c r="DZ52" s="2942"/>
      <c r="EA52" s="2942"/>
      <c r="EB52" s="2942"/>
      <c r="EC52" s="2942"/>
      <c r="ED52" s="2942"/>
      <c r="EE52" s="2942"/>
      <c r="EF52" s="2942"/>
      <c r="EG52" s="3372"/>
      <c r="EH52" s="2950"/>
      <c r="EI52" s="2084">
        <f>EI56+EI58+EI60+EI62+EI64+EI66</f>
        <v>0</v>
      </c>
      <c r="EJ52" s="2084"/>
      <c r="EK52" s="2084"/>
      <c r="EL52" s="2084"/>
      <c r="EM52" s="2084"/>
      <c r="EN52" s="2084"/>
      <c r="EO52" s="2084"/>
      <c r="EP52" s="2084"/>
      <c r="EQ52" s="2084"/>
      <c r="ER52" s="3373"/>
      <c r="ES52" s="3374"/>
      <c r="ET52" s="2942">
        <f>AQ52+BP52+CC52-CU52-DF52-DJ52+EI52</f>
        <v>8263073</v>
      </c>
      <c r="EU52" s="2942"/>
      <c r="EV52" s="2942"/>
      <c r="EW52" s="2942"/>
      <c r="EX52" s="2942"/>
      <c r="EY52" s="2942"/>
      <c r="EZ52" s="2942"/>
      <c r="FA52" s="2942"/>
      <c r="FB52" s="2942"/>
      <c r="FC52" s="2942"/>
      <c r="FD52" s="2942"/>
      <c r="FE52" s="2942"/>
      <c r="FF52" s="2083" t="s">
        <v>39</v>
      </c>
      <c r="FG52" s="2083"/>
      <c r="FH52" s="2084">
        <f>BE52+CR52-DU52-DF52</f>
        <v>1620926</v>
      </c>
      <c r="FI52" s="2084"/>
      <c r="FJ52" s="2084"/>
      <c r="FK52" s="2084"/>
      <c r="FL52" s="2084"/>
      <c r="FM52" s="2084"/>
      <c r="FN52" s="2084"/>
      <c r="FO52" s="2084"/>
      <c r="FP52" s="2084"/>
      <c r="FQ52" s="2087" t="s">
        <v>40</v>
      </c>
      <c r="FR52" s="2088"/>
    </row>
    <row r="53" spans="1:174" ht="21.75" customHeight="1">
      <c r="C53" s="182"/>
      <c r="D53" s="3375"/>
      <c r="E53" s="3375"/>
      <c r="F53" s="3375"/>
      <c r="G53" s="3375"/>
      <c r="H53" s="3375"/>
      <c r="I53" s="3375"/>
      <c r="J53" s="3375"/>
      <c r="K53" s="3375"/>
      <c r="L53" s="3375"/>
      <c r="M53" s="3375"/>
      <c r="N53" s="3375"/>
      <c r="O53" s="3375"/>
      <c r="P53" s="3375"/>
      <c r="Q53" s="3375"/>
      <c r="R53" s="3375"/>
      <c r="S53" s="3375"/>
      <c r="T53" s="3375"/>
      <c r="U53" s="3375"/>
      <c r="V53" s="3375"/>
      <c r="W53" s="3375"/>
      <c r="X53" s="3376"/>
      <c r="Y53" s="2837">
        <v>5531</v>
      </c>
      <c r="Z53" s="2838"/>
      <c r="AA53" s="2838"/>
      <c r="AB53" s="2838"/>
      <c r="AC53" s="2951"/>
      <c r="AD53" s="180"/>
      <c r="AE53" s="938"/>
      <c r="AF53" s="938"/>
      <c r="AG53" s="938"/>
      <c r="AH53" s="938"/>
      <c r="AI53" s="937" t="s">
        <v>37</v>
      </c>
      <c r="AJ53" s="2825" t="s">
        <v>1351</v>
      </c>
      <c r="AK53" s="2825"/>
      <c r="AL53" s="2825"/>
      <c r="AM53" s="940" t="s">
        <v>38</v>
      </c>
      <c r="AN53" s="940"/>
      <c r="AO53" s="2844" t="s">
        <v>436</v>
      </c>
      <c r="AP53" s="2945"/>
      <c r="AQ53" s="2357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58"/>
      <c r="BC53" s="2950" t="s">
        <v>39</v>
      </c>
      <c r="BD53" s="2950"/>
      <c r="BE53" s="2084">
        <f>BE57+BE59+BE61+BE63+BE65+BE67</f>
        <v>1188937</v>
      </c>
      <c r="BF53" s="2084"/>
      <c r="BG53" s="2084"/>
      <c r="BH53" s="2084"/>
      <c r="BI53" s="2084"/>
      <c r="BJ53" s="2084"/>
      <c r="BK53" s="2084"/>
      <c r="BL53" s="2084"/>
      <c r="BM53" s="2084"/>
      <c r="BN53" s="3373" t="s">
        <v>40</v>
      </c>
      <c r="BO53" s="3373"/>
      <c r="BP53" s="2942">
        <f>BP57+BP59+BP61+BP63+BP65+BP67</f>
        <v>76904980</v>
      </c>
      <c r="BQ53" s="2942"/>
      <c r="BR53" s="2942"/>
      <c r="BS53" s="2942"/>
      <c r="BT53" s="2942"/>
      <c r="BU53" s="2942"/>
      <c r="BV53" s="2942"/>
      <c r="BW53" s="2942"/>
      <c r="BX53" s="2942"/>
      <c r="BY53" s="2942"/>
      <c r="BZ53" s="2942"/>
      <c r="CA53" s="2942"/>
      <c r="CB53" s="2942"/>
      <c r="CC53" s="2942">
        <f>CC57+CC59+CC61+CC63+CC65+CC67</f>
        <v>0</v>
      </c>
      <c r="CD53" s="2942"/>
      <c r="CE53" s="2942"/>
      <c r="CF53" s="2942"/>
      <c r="CG53" s="2942"/>
      <c r="CH53" s="2942"/>
      <c r="CI53" s="2942"/>
      <c r="CJ53" s="2942"/>
      <c r="CK53" s="2942"/>
      <c r="CL53" s="2942"/>
      <c r="CM53" s="2942"/>
      <c r="CN53" s="2942"/>
      <c r="CO53" s="2942"/>
      <c r="CP53" s="2942"/>
      <c r="CQ53" s="2345"/>
      <c r="CR53" s="942">
        <f>CR57+CR59+CR61+CR63+CR65+CR67</f>
        <v>651003</v>
      </c>
      <c r="CS53" s="2950" t="s">
        <v>39</v>
      </c>
      <c r="CT53" s="2950"/>
      <c r="CU53" s="2084">
        <f>CU57+CU59+CU61+CU63+CU65+CU67</f>
        <v>74880962</v>
      </c>
      <c r="CV53" s="2084"/>
      <c r="CW53" s="2084"/>
      <c r="CX53" s="2084"/>
      <c r="CY53" s="2084"/>
      <c r="CZ53" s="2084"/>
      <c r="DA53" s="2084"/>
      <c r="DB53" s="2084"/>
      <c r="DC53" s="3373" t="s">
        <v>40</v>
      </c>
      <c r="DD53" s="3373"/>
      <c r="DE53" s="944" t="s">
        <v>39</v>
      </c>
      <c r="DF53" s="936">
        <f>DF57+DF59+DF61+DF63+DF65+DF67</f>
        <v>17134</v>
      </c>
      <c r="DG53" s="945" t="s">
        <v>40</v>
      </c>
      <c r="DH53" s="2950" t="s">
        <v>39</v>
      </c>
      <c r="DI53" s="2950"/>
      <c r="DJ53" s="2084">
        <f>DJ57+DJ59+DJ61+DJ63+DJ65+DJ67</f>
        <v>7504</v>
      </c>
      <c r="DK53" s="2084"/>
      <c r="DL53" s="2084"/>
      <c r="DM53" s="2084"/>
      <c r="DN53" s="2084"/>
      <c r="DO53" s="2084"/>
      <c r="DP53" s="2084"/>
      <c r="DQ53" s="2084"/>
      <c r="DR53" s="2084"/>
      <c r="DS53" s="3373" t="s">
        <v>40</v>
      </c>
      <c r="DT53" s="3374"/>
      <c r="DU53" s="2942">
        <f>DU57+DU59+DU61+DU63+DU65+DU67</f>
        <v>124225</v>
      </c>
      <c r="DV53" s="2942"/>
      <c r="DW53" s="2942"/>
      <c r="DX53" s="2942"/>
      <c r="DY53" s="2942"/>
      <c r="DZ53" s="2942"/>
      <c r="EA53" s="2942"/>
      <c r="EB53" s="2942"/>
      <c r="EC53" s="2942"/>
      <c r="ED53" s="2942"/>
      <c r="EE53" s="2942"/>
      <c r="EF53" s="2942"/>
      <c r="EG53" s="3372"/>
      <c r="EH53" s="2950"/>
      <c r="EI53" s="2084">
        <f>EI57+EI59+EI61+EI63+EI65+EI67</f>
        <v>0</v>
      </c>
      <c r="EJ53" s="2084"/>
      <c r="EK53" s="2084"/>
      <c r="EL53" s="2084"/>
      <c r="EM53" s="2084"/>
      <c r="EN53" s="2084"/>
      <c r="EO53" s="2084"/>
      <c r="EP53" s="2084"/>
      <c r="EQ53" s="2084"/>
      <c r="ER53" s="3373"/>
      <c r="ES53" s="3374"/>
      <c r="ET53" s="2942">
        <f>AQ53+BP53+CC53-CU53-DF53-DJ53+EI53</f>
        <v>7336595</v>
      </c>
      <c r="EU53" s="2942"/>
      <c r="EV53" s="2942"/>
      <c r="EW53" s="2942"/>
      <c r="EX53" s="2942"/>
      <c r="EY53" s="2942"/>
      <c r="EZ53" s="2942"/>
      <c r="FA53" s="2942"/>
      <c r="FB53" s="2942"/>
      <c r="FC53" s="2942"/>
      <c r="FD53" s="2942"/>
      <c r="FE53" s="2942"/>
      <c r="FF53" s="2083" t="s">
        <v>39</v>
      </c>
      <c r="FG53" s="2083"/>
      <c r="FH53" s="2084">
        <f>BE53+CR53-DU53-DF53</f>
        <v>1698581</v>
      </c>
      <c r="FI53" s="2084"/>
      <c r="FJ53" s="2084"/>
      <c r="FK53" s="2084"/>
      <c r="FL53" s="2084"/>
      <c r="FM53" s="2084"/>
      <c r="FN53" s="2084"/>
      <c r="FO53" s="2084"/>
      <c r="FP53" s="2084"/>
      <c r="FQ53" s="2087" t="s">
        <v>40</v>
      </c>
      <c r="FR53" s="2088"/>
    </row>
    <row r="54" spans="1:174" ht="8.1" customHeight="1">
      <c r="C54" s="180"/>
      <c r="D54" s="3026" t="s">
        <v>17</v>
      </c>
      <c r="E54" s="3026"/>
      <c r="F54" s="3026"/>
      <c r="G54" s="3026"/>
      <c r="H54" s="3026"/>
      <c r="I54" s="3026"/>
      <c r="J54" s="3026"/>
      <c r="K54" s="3026"/>
      <c r="L54" s="3026"/>
      <c r="M54" s="3026"/>
      <c r="N54" s="3026"/>
      <c r="O54" s="3026"/>
      <c r="P54" s="3026"/>
      <c r="Q54" s="3026"/>
      <c r="R54" s="3026"/>
      <c r="S54" s="3026"/>
      <c r="T54" s="3026"/>
      <c r="U54" s="3026"/>
      <c r="V54" s="3026"/>
      <c r="W54" s="3026"/>
      <c r="X54" s="3027"/>
      <c r="Y54" s="2820"/>
      <c r="Z54" s="2821"/>
      <c r="AA54" s="2821"/>
      <c r="AB54" s="2821"/>
      <c r="AC54" s="3256"/>
      <c r="AD54" s="3370"/>
      <c r="AE54" s="2841"/>
      <c r="AF54" s="2841"/>
      <c r="AG54" s="2841"/>
      <c r="AH54" s="2841"/>
      <c r="AI54" s="2841"/>
      <c r="AJ54" s="2841"/>
      <c r="AK54" s="2841"/>
      <c r="AL54" s="2841"/>
      <c r="AM54" s="2841"/>
      <c r="AN54" s="2841"/>
      <c r="AO54" s="2841"/>
      <c r="AP54" s="3115"/>
      <c r="AQ54" s="2856"/>
      <c r="AR54" s="2803"/>
      <c r="AS54" s="2803"/>
      <c r="AT54" s="2803"/>
      <c r="AU54" s="2803"/>
      <c r="AV54" s="2803"/>
      <c r="AW54" s="2803"/>
      <c r="AX54" s="2803"/>
      <c r="AY54" s="2803"/>
      <c r="AZ54" s="2803"/>
      <c r="BA54" s="2803"/>
      <c r="BB54" s="2804"/>
      <c r="BC54" s="3104"/>
      <c r="BD54" s="1493"/>
      <c r="BE54" s="1493"/>
      <c r="BF54" s="1493"/>
      <c r="BG54" s="1493"/>
      <c r="BH54" s="1493"/>
      <c r="BI54" s="1493"/>
      <c r="BJ54" s="1493"/>
      <c r="BK54" s="1493"/>
      <c r="BL54" s="1493"/>
      <c r="BM54" s="1493"/>
      <c r="BN54" s="1493"/>
      <c r="BO54" s="3105"/>
      <c r="BP54" s="2943"/>
      <c r="BQ54" s="2943"/>
      <c r="BR54" s="2943"/>
      <c r="BS54" s="2943"/>
      <c r="BT54" s="2943"/>
      <c r="BU54" s="2943"/>
      <c r="BV54" s="2943"/>
      <c r="BW54" s="2943"/>
      <c r="BX54" s="2943"/>
      <c r="BY54" s="2943"/>
      <c r="BZ54" s="2943"/>
      <c r="CA54" s="2943"/>
      <c r="CB54" s="2943"/>
      <c r="CC54" s="2943"/>
      <c r="CD54" s="2943"/>
      <c r="CE54" s="2943"/>
      <c r="CF54" s="2943"/>
      <c r="CG54" s="2943"/>
      <c r="CH54" s="2943"/>
      <c r="CI54" s="2943"/>
      <c r="CJ54" s="2943"/>
      <c r="CK54" s="2943"/>
      <c r="CL54" s="2943"/>
      <c r="CM54" s="2943"/>
      <c r="CN54" s="2943"/>
      <c r="CO54" s="2943"/>
      <c r="CP54" s="2943"/>
      <c r="CQ54" s="2875"/>
      <c r="CR54" s="850"/>
      <c r="CS54" s="2083"/>
      <c r="CT54" s="2083"/>
      <c r="CU54" s="1493"/>
      <c r="CV54" s="1493"/>
      <c r="CW54" s="1493"/>
      <c r="CX54" s="1493"/>
      <c r="CY54" s="1493"/>
      <c r="CZ54" s="1493"/>
      <c r="DA54" s="1493"/>
      <c r="DB54" s="1493"/>
      <c r="DC54" s="2087"/>
      <c r="DD54" s="2087"/>
      <c r="DE54" s="862"/>
      <c r="DF54" s="829"/>
      <c r="DG54" s="844"/>
      <c r="DH54" s="2083"/>
      <c r="DI54" s="2083"/>
      <c r="DJ54" s="1493"/>
      <c r="DK54" s="1493"/>
      <c r="DL54" s="1493"/>
      <c r="DM54" s="1493"/>
      <c r="DN54" s="1493"/>
      <c r="DO54" s="1493"/>
      <c r="DP54" s="1493"/>
      <c r="DQ54" s="1493"/>
      <c r="DR54" s="1493"/>
      <c r="DS54" s="2087"/>
      <c r="DT54" s="2793"/>
      <c r="DU54" s="2943"/>
      <c r="DV54" s="2943"/>
      <c r="DW54" s="2943"/>
      <c r="DX54" s="2943"/>
      <c r="DY54" s="2943"/>
      <c r="DZ54" s="2943"/>
      <c r="EA54" s="2943"/>
      <c r="EB54" s="2943"/>
      <c r="EC54" s="2943"/>
      <c r="ED54" s="2943"/>
      <c r="EE54" s="2943"/>
      <c r="EF54" s="2943"/>
      <c r="EG54" s="3355"/>
      <c r="EH54" s="3356"/>
      <c r="EI54" s="1493"/>
      <c r="EJ54" s="1493"/>
      <c r="EK54" s="1493"/>
      <c r="EL54" s="1493"/>
      <c r="EM54" s="1493"/>
      <c r="EN54" s="1493"/>
      <c r="EO54" s="1493"/>
      <c r="EP54" s="1493"/>
      <c r="EQ54" s="1493"/>
      <c r="ER54" s="3351"/>
      <c r="ES54" s="3352"/>
      <c r="ET54" s="2943"/>
      <c r="EU54" s="2943"/>
      <c r="EV54" s="2943"/>
      <c r="EW54" s="2943"/>
      <c r="EX54" s="2943"/>
      <c r="EY54" s="2943"/>
      <c r="EZ54" s="2943"/>
      <c r="FA54" s="2943"/>
      <c r="FB54" s="2943"/>
      <c r="FC54" s="2943"/>
      <c r="FD54" s="2943"/>
      <c r="FE54" s="2943"/>
      <c r="FF54" s="2083"/>
      <c r="FG54" s="2083"/>
      <c r="FH54" s="1493"/>
      <c r="FI54" s="1493"/>
      <c r="FJ54" s="1493"/>
      <c r="FK54" s="1493"/>
      <c r="FL54" s="1493"/>
      <c r="FM54" s="1493"/>
      <c r="FN54" s="1493"/>
      <c r="FO54" s="1493"/>
      <c r="FP54" s="1493"/>
      <c r="FQ54" s="2087"/>
      <c r="FR54" s="2088"/>
    </row>
    <row r="55" spans="1:174" ht="8.1" customHeight="1">
      <c r="C55" s="184"/>
      <c r="D55" s="3028"/>
      <c r="E55" s="3028"/>
      <c r="F55" s="3028"/>
      <c r="G55" s="3028"/>
      <c r="H55" s="3028"/>
      <c r="I55" s="3028"/>
      <c r="J55" s="3028"/>
      <c r="K55" s="3028"/>
      <c r="L55" s="3028"/>
      <c r="M55" s="3028"/>
      <c r="N55" s="3028"/>
      <c r="O55" s="3028"/>
      <c r="P55" s="3028"/>
      <c r="Q55" s="3028"/>
      <c r="R55" s="3028"/>
      <c r="S55" s="3028"/>
      <c r="T55" s="3028"/>
      <c r="U55" s="3028"/>
      <c r="V55" s="3028"/>
      <c r="W55" s="3028"/>
      <c r="X55" s="3029"/>
      <c r="Y55" s="3113"/>
      <c r="Z55" s="2929"/>
      <c r="AA55" s="2929"/>
      <c r="AB55" s="2929"/>
      <c r="AC55" s="3283"/>
      <c r="AD55" s="3371"/>
      <c r="AE55" s="3031"/>
      <c r="AF55" s="3031"/>
      <c r="AG55" s="3031"/>
      <c r="AH55" s="3031"/>
      <c r="AI55" s="3031"/>
      <c r="AJ55" s="3031"/>
      <c r="AK55" s="3031"/>
      <c r="AL55" s="3031"/>
      <c r="AM55" s="3031"/>
      <c r="AN55" s="3031"/>
      <c r="AO55" s="3031"/>
      <c r="AP55" s="3116"/>
      <c r="AQ55" s="2883"/>
      <c r="AR55" s="2880"/>
      <c r="AS55" s="2880"/>
      <c r="AT55" s="2880"/>
      <c r="AU55" s="2880"/>
      <c r="AV55" s="2880"/>
      <c r="AW55" s="2880"/>
      <c r="AX55" s="2880"/>
      <c r="AY55" s="2880"/>
      <c r="AZ55" s="2880"/>
      <c r="BA55" s="2880"/>
      <c r="BB55" s="2881"/>
      <c r="BC55" s="3106"/>
      <c r="BD55" s="1990"/>
      <c r="BE55" s="1990"/>
      <c r="BF55" s="1990"/>
      <c r="BG55" s="1990"/>
      <c r="BH55" s="1990"/>
      <c r="BI55" s="1990"/>
      <c r="BJ55" s="1990"/>
      <c r="BK55" s="1990"/>
      <c r="BL55" s="1990"/>
      <c r="BM55" s="1990"/>
      <c r="BN55" s="1990"/>
      <c r="BO55" s="3107"/>
      <c r="BP55" s="3367"/>
      <c r="BQ55" s="3367"/>
      <c r="BR55" s="3367"/>
      <c r="BS55" s="3367"/>
      <c r="BT55" s="3367"/>
      <c r="BU55" s="3367"/>
      <c r="BV55" s="3367"/>
      <c r="BW55" s="3367"/>
      <c r="BX55" s="3367"/>
      <c r="BY55" s="3367"/>
      <c r="BZ55" s="3367"/>
      <c r="CA55" s="3367"/>
      <c r="CB55" s="3367"/>
      <c r="CC55" s="3367"/>
      <c r="CD55" s="3367"/>
      <c r="CE55" s="3367"/>
      <c r="CF55" s="3367"/>
      <c r="CG55" s="3367"/>
      <c r="CH55" s="3367"/>
      <c r="CI55" s="3367"/>
      <c r="CJ55" s="3367"/>
      <c r="CK55" s="3367"/>
      <c r="CL55" s="3367"/>
      <c r="CM55" s="3367"/>
      <c r="CN55" s="3367"/>
      <c r="CO55" s="3367"/>
      <c r="CP55" s="3367"/>
      <c r="CQ55" s="2879"/>
      <c r="CR55" s="851"/>
      <c r="CS55" s="2013"/>
      <c r="CT55" s="2013"/>
      <c r="CU55" s="1990"/>
      <c r="CV55" s="1990"/>
      <c r="CW55" s="1990"/>
      <c r="CX55" s="1990"/>
      <c r="CY55" s="1990"/>
      <c r="CZ55" s="1990"/>
      <c r="DA55" s="1990"/>
      <c r="DB55" s="1990"/>
      <c r="DC55" s="2014"/>
      <c r="DD55" s="2014"/>
      <c r="DE55" s="863"/>
      <c r="DF55" s="827"/>
      <c r="DG55" s="845"/>
      <c r="DH55" s="2013"/>
      <c r="DI55" s="2013"/>
      <c r="DJ55" s="1990"/>
      <c r="DK55" s="1990"/>
      <c r="DL55" s="1990"/>
      <c r="DM55" s="1990"/>
      <c r="DN55" s="1990"/>
      <c r="DO55" s="1990"/>
      <c r="DP55" s="1990"/>
      <c r="DQ55" s="1990"/>
      <c r="DR55" s="1990"/>
      <c r="DS55" s="2014"/>
      <c r="DT55" s="2874"/>
      <c r="DU55" s="3367"/>
      <c r="DV55" s="3367"/>
      <c r="DW55" s="3367"/>
      <c r="DX55" s="3367"/>
      <c r="DY55" s="3367"/>
      <c r="DZ55" s="3367"/>
      <c r="EA55" s="3367"/>
      <c r="EB55" s="3367"/>
      <c r="EC55" s="3367"/>
      <c r="ED55" s="3367"/>
      <c r="EE55" s="3367"/>
      <c r="EF55" s="3367"/>
      <c r="EG55" s="3368"/>
      <c r="EH55" s="2159"/>
      <c r="EI55" s="1990"/>
      <c r="EJ55" s="1990"/>
      <c r="EK55" s="1990"/>
      <c r="EL55" s="1990"/>
      <c r="EM55" s="1990"/>
      <c r="EN55" s="1990"/>
      <c r="EO55" s="1990"/>
      <c r="EP55" s="1990"/>
      <c r="EQ55" s="1990"/>
      <c r="ER55" s="2155"/>
      <c r="ES55" s="3369"/>
      <c r="ET55" s="3367"/>
      <c r="EU55" s="3367"/>
      <c r="EV55" s="3367"/>
      <c r="EW55" s="3367"/>
      <c r="EX55" s="3367"/>
      <c r="EY55" s="3367"/>
      <c r="EZ55" s="3367"/>
      <c r="FA55" s="3367"/>
      <c r="FB55" s="3367"/>
      <c r="FC55" s="3367"/>
      <c r="FD55" s="3367"/>
      <c r="FE55" s="3367"/>
      <c r="FF55" s="2013"/>
      <c r="FG55" s="2013"/>
      <c r="FH55" s="1990"/>
      <c r="FI55" s="1990"/>
      <c r="FJ55" s="1990"/>
      <c r="FK55" s="1990"/>
      <c r="FL55" s="1990"/>
      <c r="FM55" s="1990"/>
      <c r="FN55" s="1990"/>
      <c r="FO55" s="1990"/>
      <c r="FP55" s="1990"/>
      <c r="FQ55" s="2014"/>
      <c r="FR55" s="2015"/>
    </row>
    <row r="56" spans="1:174" ht="12.75">
      <c r="C56" s="182"/>
      <c r="D56" s="2946" t="s">
        <v>1501</v>
      </c>
      <c r="E56" s="2946"/>
      <c r="F56" s="2946"/>
      <c r="G56" s="2946"/>
      <c r="H56" s="2946"/>
      <c r="I56" s="2946"/>
      <c r="J56" s="2946"/>
      <c r="K56" s="2946"/>
      <c r="L56" s="2946"/>
      <c r="M56" s="2946"/>
      <c r="N56" s="2946"/>
      <c r="O56" s="2946"/>
      <c r="P56" s="2946"/>
      <c r="Q56" s="2946"/>
      <c r="R56" s="2946"/>
      <c r="S56" s="2946"/>
      <c r="T56" s="2946"/>
      <c r="U56" s="2946"/>
      <c r="V56" s="2946"/>
      <c r="W56" s="2946"/>
      <c r="X56" s="2947"/>
      <c r="Y56" s="2930">
        <v>55111</v>
      </c>
      <c r="Z56" s="2931"/>
      <c r="AA56" s="2931"/>
      <c r="AB56" s="2931"/>
      <c r="AC56" s="2932"/>
      <c r="AD56" s="180"/>
      <c r="AE56" s="512"/>
      <c r="AF56" s="512"/>
      <c r="AG56" s="512"/>
      <c r="AH56" s="512"/>
      <c r="AI56" s="511" t="s">
        <v>37</v>
      </c>
      <c r="AJ56" s="2825" t="s">
        <v>1350</v>
      </c>
      <c r="AK56" s="2825"/>
      <c r="AL56" s="2825"/>
      <c r="AM56" s="514" t="s">
        <v>38</v>
      </c>
      <c r="AN56" s="514"/>
      <c r="AO56" s="2844" t="s">
        <v>435</v>
      </c>
      <c r="AP56" s="2945"/>
      <c r="AQ56" s="2357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58"/>
      <c r="BC56" s="2083" t="s">
        <v>39</v>
      </c>
      <c r="BD56" s="2083"/>
      <c r="BE56" s="2084">
        <f>FH57</f>
        <v>1474114</v>
      </c>
      <c r="BF56" s="2084"/>
      <c r="BG56" s="2084"/>
      <c r="BH56" s="2084"/>
      <c r="BI56" s="2084"/>
      <c r="BJ56" s="2084"/>
      <c r="BK56" s="2084"/>
      <c r="BL56" s="2084"/>
      <c r="BM56" s="2084"/>
      <c r="BN56" s="2087" t="s">
        <v>40</v>
      </c>
      <c r="BO56" s="2087"/>
      <c r="BP56" s="3363">
        <v>77628894</v>
      </c>
      <c r="BQ56" s="3363"/>
      <c r="BR56" s="3363"/>
      <c r="BS56" s="3363"/>
      <c r="BT56" s="3363"/>
      <c r="BU56" s="3363"/>
      <c r="BV56" s="3363"/>
      <c r="BW56" s="3363"/>
      <c r="BX56" s="3363"/>
      <c r="BY56" s="3363"/>
      <c r="BZ56" s="3363"/>
      <c r="CA56" s="3363"/>
      <c r="CB56" s="3363"/>
      <c r="CC56" s="3363"/>
      <c r="CD56" s="3363"/>
      <c r="CE56" s="3363"/>
      <c r="CF56" s="3363"/>
      <c r="CG56" s="3363"/>
      <c r="CH56" s="3363"/>
      <c r="CI56" s="3363"/>
      <c r="CJ56" s="3363"/>
      <c r="CK56" s="3363"/>
      <c r="CL56" s="3363"/>
      <c r="CM56" s="3363"/>
      <c r="CN56" s="3363"/>
      <c r="CO56" s="3363"/>
      <c r="CP56" s="3363"/>
      <c r="CQ56" s="3364"/>
      <c r="CR56" s="962">
        <v>988135</v>
      </c>
      <c r="CS56" s="2083" t="s">
        <v>39</v>
      </c>
      <c r="CT56" s="2083"/>
      <c r="CU56" s="3362">
        <v>76450750</v>
      </c>
      <c r="CV56" s="3362"/>
      <c r="CW56" s="3362"/>
      <c r="CX56" s="3362"/>
      <c r="CY56" s="3362"/>
      <c r="CZ56" s="3362"/>
      <c r="DA56" s="3362"/>
      <c r="DB56" s="3362"/>
      <c r="DC56" s="2087" t="s">
        <v>40</v>
      </c>
      <c r="DD56" s="2087"/>
      <c r="DE56" s="862" t="s">
        <v>39</v>
      </c>
      <c r="DF56" s="963">
        <v>68079</v>
      </c>
      <c r="DG56" s="845" t="s">
        <v>40</v>
      </c>
      <c r="DH56" s="2083" t="s">
        <v>39</v>
      </c>
      <c r="DI56" s="2083"/>
      <c r="DJ56" s="3362"/>
      <c r="DK56" s="3362"/>
      <c r="DL56" s="3362"/>
      <c r="DM56" s="3362"/>
      <c r="DN56" s="3362"/>
      <c r="DO56" s="3362"/>
      <c r="DP56" s="3362"/>
      <c r="DQ56" s="3362"/>
      <c r="DR56" s="3362"/>
      <c r="DS56" s="2087" t="s">
        <v>40</v>
      </c>
      <c r="DT56" s="2793"/>
      <c r="DU56" s="3363">
        <v>902899</v>
      </c>
      <c r="DV56" s="3363"/>
      <c r="DW56" s="3363"/>
      <c r="DX56" s="3363"/>
      <c r="DY56" s="3363"/>
      <c r="DZ56" s="3363"/>
      <c r="EA56" s="3363"/>
      <c r="EB56" s="3363"/>
      <c r="EC56" s="3363"/>
      <c r="ED56" s="3363"/>
      <c r="EE56" s="3363"/>
      <c r="EF56" s="3363"/>
      <c r="EG56" s="3355"/>
      <c r="EH56" s="3356"/>
      <c r="EI56" s="2806"/>
      <c r="EJ56" s="1493"/>
      <c r="EK56" s="1493"/>
      <c r="EL56" s="1493"/>
      <c r="EM56" s="1493"/>
      <c r="EN56" s="1493"/>
      <c r="EO56" s="1493"/>
      <c r="EP56" s="1493"/>
      <c r="EQ56" s="1493"/>
      <c r="ER56" s="3351"/>
      <c r="ES56" s="3352"/>
      <c r="ET56" s="2942">
        <f>AQ56+BP56+CC56-CU56-DF56-DJ56+EI56</f>
        <v>7945219</v>
      </c>
      <c r="EU56" s="2942"/>
      <c r="EV56" s="2942"/>
      <c r="EW56" s="2942"/>
      <c r="EX56" s="2942"/>
      <c r="EY56" s="2942"/>
      <c r="EZ56" s="2942"/>
      <c r="FA56" s="2942"/>
      <c r="FB56" s="2942"/>
      <c r="FC56" s="2942"/>
      <c r="FD56" s="2942"/>
      <c r="FE56" s="2942"/>
      <c r="FF56" s="2083" t="s">
        <v>39</v>
      </c>
      <c r="FG56" s="2083"/>
      <c r="FH56" s="2084">
        <f t="shared" ref="FH56:FH77" si="6">BE56+CR56-DU56-DF56</f>
        <v>1491271</v>
      </c>
      <c r="FI56" s="2084"/>
      <c r="FJ56" s="2084"/>
      <c r="FK56" s="2084"/>
      <c r="FL56" s="2084"/>
      <c r="FM56" s="2084"/>
      <c r="FN56" s="2084"/>
      <c r="FO56" s="2084"/>
      <c r="FP56" s="2084"/>
      <c r="FQ56" s="2087" t="s">
        <v>40</v>
      </c>
      <c r="FR56" s="2088"/>
    </row>
    <row r="57" spans="1:174" ht="12.75" customHeight="1">
      <c r="C57" s="182"/>
      <c r="D57" s="2985"/>
      <c r="E57" s="2985"/>
      <c r="F57" s="2985"/>
      <c r="G57" s="2985"/>
      <c r="H57" s="2985"/>
      <c r="I57" s="2985"/>
      <c r="J57" s="2985"/>
      <c r="K57" s="2985"/>
      <c r="L57" s="2985"/>
      <c r="M57" s="2985"/>
      <c r="N57" s="2985"/>
      <c r="O57" s="2985"/>
      <c r="P57" s="2985"/>
      <c r="Q57" s="2985"/>
      <c r="R57" s="2985"/>
      <c r="S57" s="2985"/>
      <c r="T57" s="2985"/>
      <c r="U57" s="2985"/>
      <c r="V57" s="2985"/>
      <c r="W57" s="2985"/>
      <c r="X57" s="2986"/>
      <c r="Y57" s="2837">
        <v>55311</v>
      </c>
      <c r="Z57" s="2838"/>
      <c r="AA57" s="2838"/>
      <c r="AB57" s="2838"/>
      <c r="AC57" s="2951"/>
      <c r="AD57" s="180"/>
      <c r="AE57" s="512"/>
      <c r="AF57" s="512"/>
      <c r="AG57" s="512"/>
      <c r="AH57" s="512"/>
      <c r="AI57" s="511" t="s">
        <v>37</v>
      </c>
      <c r="AJ57" s="2825" t="s">
        <v>1351</v>
      </c>
      <c r="AK57" s="2825"/>
      <c r="AL57" s="2825"/>
      <c r="AM57" s="514" t="s">
        <v>38</v>
      </c>
      <c r="AN57" s="514"/>
      <c r="AO57" s="2844" t="s">
        <v>436</v>
      </c>
      <c r="AP57" s="2945"/>
      <c r="AQ57" s="3365">
        <v>4762308</v>
      </c>
      <c r="AR57" s="3362"/>
      <c r="AS57" s="3362"/>
      <c r="AT57" s="3362"/>
      <c r="AU57" s="3362"/>
      <c r="AV57" s="3362"/>
      <c r="AW57" s="3362"/>
      <c r="AX57" s="3362"/>
      <c r="AY57" s="3362"/>
      <c r="AZ57" s="3362"/>
      <c r="BA57" s="3362"/>
      <c r="BB57" s="3366"/>
      <c r="BC57" s="2083" t="s">
        <v>39</v>
      </c>
      <c r="BD57" s="2083"/>
      <c r="BE57" s="3362">
        <v>959834</v>
      </c>
      <c r="BF57" s="3362"/>
      <c r="BG57" s="3362"/>
      <c r="BH57" s="3362"/>
      <c r="BI57" s="3362"/>
      <c r="BJ57" s="3362"/>
      <c r="BK57" s="3362"/>
      <c r="BL57" s="3362"/>
      <c r="BM57" s="3362"/>
      <c r="BN57" s="2087" t="s">
        <v>40</v>
      </c>
      <c r="BO57" s="2087"/>
      <c r="BP57" s="3363">
        <v>73232574</v>
      </c>
      <c r="BQ57" s="3363"/>
      <c r="BR57" s="3363"/>
      <c r="BS57" s="3363"/>
      <c r="BT57" s="3363"/>
      <c r="BU57" s="3363"/>
      <c r="BV57" s="3363"/>
      <c r="BW57" s="3363"/>
      <c r="BX57" s="3363"/>
      <c r="BY57" s="3363"/>
      <c r="BZ57" s="3363"/>
      <c r="CA57" s="3363"/>
      <c r="CB57" s="3363"/>
      <c r="CC57" s="3363"/>
      <c r="CD57" s="3363"/>
      <c r="CE57" s="3363"/>
      <c r="CF57" s="3363"/>
      <c r="CG57" s="3363"/>
      <c r="CH57" s="3363"/>
      <c r="CI57" s="3363"/>
      <c r="CJ57" s="3363"/>
      <c r="CK57" s="3363"/>
      <c r="CL57" s="3363"/>
      <c r="CM57" s="3363"/>
      <c r="CN57" s="3363"/>
      <c r="CO57" s="3363"/>
      <c r="CP57" s="3363"/>
      <c r="CQ57" s="3364"/>
      <c r="CR57" s="962">
        <v>556657</v>
      </c>
      <c r="CS57" s="2083" t="s">
        <v>39</v>
      </c>
      <c r="CT57" s="2083"/>
      <c r="CU57" s="3362">
        <v>71157247</v>
      </c>
      <c r="CV57" s="3362"/>
      <c r="CW57" s="3362"/>
      <c r="CX57" s="3362"/>
      <c r="CY57" s="3362"/>
      <c r="CZ57" s="3362"/>
      <c r="DA57" s="3362"/>
      <c r="DB57" s="3362"/>
      <c r="DC57" s="2087" t="s">
        <v>40</v>
      </c>
      <c r="DD57" s="2087"/>
      <c r="DE57" s="862" t="s">
        <v>39</v>
      </c>
      <c r="DF57" s="963"/>
      <c r="DG57" s="845" t="s">
        <v>40</v>
      </c>
      <c r="DH57" s="2083" t="s">
        <v>39</v>
      </c>
      <c r="DI57" s="2083"/>
      <c r="DJ57" s="3362">
        <v>2481</v>
      </c>
      <c r="DK57" s="3362"/>
      <c r="DL57" s="3362"/>
      <c r="DM57" s="3362"/>
      <c r="DN57" s="3362"/>
      <c r="DO57" s="3362"/>
      <c r="DP57" s="3362"/>
      <c r="DQ57" s="3362"/>
      <c r="DR57" s="3362"/>
      <c r="DS57" s="2087" t="s">
        <v>40</v>
      </c>
      <c r="DT57" s="2793"/>
      <c r="DU57" s="3363">
        <v>42377</v>
      </c>
      <c r="DV57" s="3363"/>
      <c r="DW57" s="3363"/>
      <c r="DX57" s="3363"/>
      <c r="DY57" s="3363"/>
      <c r="DZ57" s="3363"/>
      <c r="EA57" s="3363"/>
      <c r="EB57" s="3363"/>
      <c r="EC57" s="3363"/>
      <c r="ED57" s="3363"/>
      <c r="EE57" s="3363"/>
      <c r="EF57" s="3363"/>
      <c r="EG57" s="3355"/>
      <c r="EH57" s="3356"/>
      <c r="EI57" s="1493"/>
      <c r="EJ57" s="1493"/>
      <c r="EK57" s="1493"/>
      <c r="EL57" s="1493"/>
      <c r="EM57" s="1493"/>
      <c r="EN57" s="1493"/>
      <c r="EO57" s="1493"/>
      <c r="EP57" s="1493"/>
      <c r="EQ57" s="1493"/>
      <c r="ER57" s="3351"/>
      <c r="ES57" s="3352"/>
      <c r="ET57" s="2942">
        <f t="shared" ref="ET57:ET77" si="7">AQ57+BP57+CC57-CU57-DF57-DJ57+EI57</f>
        <v>6835154</v>
      </c>
      <c r="EU57" s="2942"/>
      <c r="EV57" s="2942"/>
      <c r="EW57" s="2942"/>
      <c r="EX57" s="2942"/>
      <c r="EY57" s="2942"/>
      <c r="EZ57" s="2942"/>
      <c r="FA57" s="2942"/>
      <c r="FB57" s="2942"/>
      <c r="FC57" s="2942"/>
      <c r="FD57" s="2942"/>
      <c r="FE57" s="2942"/>
      <c r="FF57" s="2083" t="s">
        <v>39</v>
      </c>
      <c r="FG57" s="2083"/>
      <c r="FH57" s="2084">
        <f t="shared" si="6"/>
        <v>1474114</v>
      </c>
      <c r="FI57" s="2084"/>
      <c r="FJ57" s="2084"/>
      <c r="FK57" s="2084"/>
      <c r="FL57" s="2084"/>
      <c r="FM57" s="2084"/>
      <c r="FN57" s="2084"/>
      <c r="FO57" s="2084"/>
      <c r="FP57" s="2084"/>
      <c r="FQ57" s="2087" t="s">
        <v>40</v>
      </c>
      <c r="FR57" s="2088"/>
    </row>
    <row r="58" spans="1:174" ht="12.75" customHeight="1">
      <c r="C58" s="182"/>
      <c r="D58" s="2946" t="s">
        <v>190</v>
      </c>
      <c r="E58" s="2946"/>
      <c r="F58" s="2946"/>
      <c r="G58" s="2946"/>
      <c r="H58" s="2946"/>
      <c r="I58" s="2946"/>
      <c r="J58" s="2946"/>
      <c r="K58" s="2946"/>
      <c r="L58" s="2946"/>
      <c r="M58" s="2946"/>
      <c r="N58" s="2946"/>
      <c r="O58" s="2946"/>
      <c r="P58" s="2946"/>
      <c r="Q58" s="2946"/>
      <c r="R58" s="2946"/>
      <c r="S58" s="2946"/>
      <c r="T58" s="2946"/>
      <c r="U58" s="2946"/>
      <c r="V58" s="2946"/>
      <c r="W58" s="2946"/>
      <c r="X58" s="2947"/>
      <c r="Y58" s="2930">
        <v>55112</v>
      </c>
      <c r="Z58" s="2931"/>
      <c r="AA58" s="2931"/>
      <c r="AB58" s="2931"/>
      <c r="AC58" s="2932"/>
      <c r="AD58" s="180"/>
      <c r="AE58" s="512"/>
      <c r="AF58" s="512"/>
      <c r="AG58" s="512"/>
      <c r="AH58" s="512"/>
      <c r="AI58" s="511" t="s">
        <v>37</v>
      </c>
      <c r="AJ58" s="2825" t="s">
        <v>1350</v>
      </c>
      <c r="AK58" s="2825"/>
      <c r="AL58" s="2825"/>
      <c r="AM58" s="514" t="s">
        <v>38</v>
      </c>
      <c r="AN58" s="514"/>
      <c r="AO58" s="2844" t="s">
        <v>435</v>
      </c>
      <c r="AP58" s="2945"/>
      <c r="AQ58" s="2357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58"/>
      <c r="BC58" s="2083" t="s">
        <v>39</v>
      </c>
      <c r="BD58" s="2083"/>
      <c r="BE58" s="2084">
        <f>FH59</f>
        <v>61131</v>
      </c>
      <c r="BF58" s="2084"/>
      <c r="BG58" s="2084"/>
      <c r="BH58" s="2084"/>
      <c r="BI58" s="2084"/>
      <c r="BJ58" s="2084"/>
      <c r="BK58" s="2084"/>
      <c r="BL58" s="2084"/>
      <c r="BM58" s="2084"/>
      <c r="BN58" s="2087" t="s">
        <v>40</v>
      </c>
      <c r="BO58" s="2087"/>
      <c r="BP58" s="3363">
        <v>2069977</v>
      </c>
      <c r="BQ58" s="3363"/>
      <c r="BR58" s="3363"/>
      <c r="BS58" s="3363"/>
      <c r="BT58" s="3363"/>
      <c r="BU58" s="3363"/>
      <c r="BV58" s="3363"/>
      <c r="BW58" s="3363"/>
      <c r="BX58" s="3363"/>
      <c r="BY58" s="3363"/>
      <c r="BZ58" s="3363"/>
      <c r="CA58" s="3363"/>
      <c r="CB58" s="3363"/>
      <c r="CC58" s="3363"/>
      <c r="CD58" s="3363"/>
      <c r="CE58" s="3363"/>
      <c r="CF58" s="3363"/>
      <c r="CG58" s="3363"/>
      <c r="CH58" s="3363"/>
      <c r="CI58" s="3363"/>
      <c r="CJ58" s="3363"/>
      <c r="CK58" s="3363"/>
      <c r="CL58" s="3363"/>
      <c r="CM58" s="3363"/>
      <c r="CN58" s="3363"/>
      <c r="CO58" s="3363"/>
      <c r="CP58" s="3363"/>
      <c r="CQ58" s="3364"/>
      <c r="CR58" s="962">
        <v>43816</v>
      </c>
      <c r="CS58" s="2083" t="s">
        <v>39</v>
      </c>
      <c r="CT58" s="2083"/>
      <c r="CU58" s="3362">
        <v>2127765</v>
      </c>
      <c r="CV58" s="3362"/>
      <c r="CW58" s="3362"/>
      <c r="CX58" s="3362"/>
      <c r="CY58" s="3362"/>
      <c r="CZ58" s="3362"/>
      <c r="DA58" s="3362"/>
      <c r="DB58" s="3362"/>
      <c r="DC58" s="2087" t="s">
        <v>40</v>
      </c>
      <c r="DD58" s="2087"/>
      <c r="DE58" s="862" t="s">
        <v>39</v>
      </c>
      <c r="DF58" s="963">
        <v>7225</v>
      </c>
      <c r="DG58" s="845" t="s">
        <v>40</v>
      </c>
      <c r="DH58" s="2083" t="s">
        <v>39</v>
      </c>
      <c r="DI58" s="2083"/>
      <c r="DJ58" s="3362"/>
      <c r="DK58" s="3362"/>
      <c r="DL58" s="3362"/>
      <c r="DM58" s="3362"/>
      <c r="DN58" s="3362"/>
      <c r="DO58" s="3362"/>
      <c r="DP58" s="3362"/>
      <c r="DQ58" s="3362"/>
      <c r="DR58" s="3362"/>
      <c r="DS58" s="2087" t="s">
        <v>40</v>
      </c>
      <c r="DT58" s="2793"/>
      <c r="DU58" s="3363">
        <v>17028</v>
      </c>
      <c r="DV58" s="3363"/>
      <c r="DW58" s="3363"/>
      <c r="DX58" s="3363"/>
      <c r="DY58" s="3363"/>
      <c r="DZ58" s="3363"/>
      <c r="EA58" s="3363"/>
      <c r="EB58" s="3363"/>
      <c r="EC58" s="3363"/>
      <c r="ED58" s="3363"/>
      <c r="EE58" s="3363"/>
      <c r="EF58" s="3363"/>
      <c r="EG58" s="3355"/>
      <c r="EH58" s="3356"/>
      <c r="EI58" s="2806"/>
      <c r="EJ58" s="1493"/>
      <c r="EK58" s="1493"/>
      <c r="EL58" s="1493"/>
      <c r="EM58" s="1493"/>
      <c r="EN58" s="1493"/>
      <c r="EO58" s="1493"/>
      <c r="EP58" s="1493"/>
      <c r="EQ58" s="1493"/>
      <c r="ER58" s="3351"/>
      <c r="ES58" s="3352"/>
      <c r="ET58" s="2942">
        <f t="shared" si="7"/>
        <v>175326</v>
      </c>
      <c r="EU58" s="2942"/>
      <c r="EV58" s="2942"/>
      <c r="EW58" s="2942"/>
      <c r="EX58" s="2942"/>
      <c r="EY58" s="2942"/>
      <c r="EZ58" s="2942"/>
      <c r="FA58" s="2942"/>
      <c r="FB58" s="2942"/>
      <c r="FC58" s="2942"/>
      <c r="FD58" s="2942"/>
      <c r="FE58" s="2942"/>
      <c r="FF58" s="2083" t="s">
        <v>39</v>
      </c>
      <c r="FG58" s="2083"/>
      <c r="FH58" s="2084">
        <f t="shared" si="6"/>
        <v>80694</v>
      </c>
      <c r="FI58" s="2084"/>
      <c r="FJ58" s="2084"/>
      <c r="FK58" s="2084"/>
      <c r="FL58" s="2084"/>
      <c r="FM58" s="2084"/>
      <c r="FN58" s="2084"/>
      <c r="FO58" s="2084"/>
      <c r="FP58" s="2084"/>
      <c r="FQ58" s="2087" t="s">
        <v>40</v>
      </c>
      <c r="FR58" s="2088"/>
    </row>
    <row r="59" spans="1:174" ht="12.75">
      <c r="C59" s="182"/>
      <c r="D59" s="2985"/>
      <c r="E59" s="2985"/>
      <c r="F59" s="2985"/>
      <c r="G59" s="2985"/>
      <c r="H59" s="2985"/>
      <c r="I59" s="2985"/>
      <c r="J59" s="2985"/>
      <c r="K59" s="2985"/>
      <c r="L59" s="2985"/>
      <c r="M59" s="2985"/>
      <c r="N59" s="2985"/>
      <c r="O59" s="2985"/>
      <c r="P59" s="2985"/>
      <c r="Q59" s="2985"/>
      <c r="R59" s="2985"/>
      <c r="S59" s="2985"/>
      <c r="T59" s="2985"/>
      <c r="U59" s="2985"/>
      <c r="V59" s="2985"/>
      <c r="W59" s="2985"/>
      <c r="X59" s="2986"/>
      <c r="Y59" s="2837">
        <v>55312</v>
      </c>
      <c r="Z59" s="2838"/>
      <c r="AA59" s="2838"/>
      <c r="AB59" s="2838"/>
      <c r="AC59" s="2951"/>
      <c r="AD59" s="180"/>
      <c r="AE59" s="512"/>
      <c r="AF59" s="512"/>
      <c r="AG59" s="512"/>
      <c r="AH59" s="512"/>
      <c r="AI59" s="511" t="s">
        <v>37</v>
      </c>
      <c r="AJ59" s="2825" t="s">
        <v>1351</v>
      </c>
      <c r="AK59" s="2825"/>
      <c r="AL59" s="2825"/>
      <c r="AM59" s="514" t="s">
        <v>38</v>
      </c>
      <c r="AN59" s="514"/>
      <c r="AO59" s="2844" t="s">
        <v>436</v>
      </c>
      <c r="AP59" s="2945"/>
      <c r="AQ59" s="3365">
        <v>310321</v>
      </c>
      <c r="AR59" s="3362"/>
      <c r="AS59" s="3362"/>
      <c r="AT59" s="3362"/>
      <c r="AU59" s="3362"/>
      <c r="AV59" s="3362"/>
      <c r="AW59" s="3362"/>
      <c r="AX59" s="3362"/>
      <c r="AY59" s="3362"/>
      <c r="AZ59" s="3362"/>
      <c r="BA59" s="3362"/>
      <c r="BB59" s="3366"/>
      <c r="BC59" s="2083" t="s">
        <v>39</v>
      </c>
      <c r="BD59" s="2083"/>
      <c r="BE59" s="3362">
        <v>39594</v>
      </c>
      <c r="BF59" s="3362"/>
      <c r="BG59" s="3362"/>
      <c r="BH59" s="3362"/>
      <c r="BI59" s="3362"/>
      <c r="BJ59" s="3362"/>
      <c r="BK59" s="3362"/>
      <c r="BL59" s="3362"/>
      <c r="BM59" s="3362"/>
      <c r="BN59" s="2087" t="s">
        <v>40</v>
      </c>
      <c r="BO59" s="2087"/>
      <c r="BP59" s="3363">
        <v>2582614</v>
      </c>
      <c r="BQ59" s="3363"/>
      <c r="BR59" s="3363"/>
      <c r="BS59" s="3363"/>
      <c r="BT59" s="3363"/>
      <c r="BU59" s="3363"/>
      <c r="BV59" s="3363"/>
      <c r="BW59" s="3363"/>
      <c r="BX59" s="3363"/>
      <c r="BY59" s="3363"/>
      <c r="BZ59" s="3363"/>
      <c r="CA59" s="3363"/>
      <c r="CB59" s="3363"/>
      <c r="CC59" s="3363"/>
      <c r="CD59" s="3363"/>
      <c r="CE59" s="3363"/>
      <c r="CF59" s="3363"/>
      <c r="CG59" s="3363"/>
      <c r="CH59" s="3363"/>
      <c r="CI59" s="3363"/>
      <c r="CJ59" s="3363"/>
      <c r="CK59" s="3363"/>
      <c r="CL59" s="3363"/>
      <c r="CM59" s="3363"/>
      <c r="CN59" s="3363"/>
      <c r="CO59" s="3363"/>
      <c r="CP59" s="3363"/>
      <c r="CQ59" s="3364"/>
      <c r="CR59" s="962">
        <v>59504</v>
      </c>
      <c r="CS59" s="2083" t="s">
        <v>39</v>
      </c>
      <c r="CT59" s="2083"/>
      <c r="CU59" s="3362">
        <v>2647859</v>
      </c>
      <c r="CV59" s="3362"/>
      <c r="CW59" s="3362"/>
      <c r="CX59" s="3362"/>
      <c r="CY59" s="3362"/>
      <c r="CZ59" s="3362"/>
      <c r="DA59" s="3362"/>
      <c r="DB59" s="3362"/>
      <c r="DC59" s="2087" t="s">
        <v>40</v>
      </c>
      <c r="DD59" s="2087"/>
      <c r="DE59" s="862" t="s">
        <v>39</v>
      </c>
      <c r="DF59" s="963">
        <v>3873</v>
      </c>
      <c r="DG59" s="845" t="s">
        <v>40</v>
      </c>
      <c r="DH59" s="2083" t="s">
        <v>39</v>
      </c>
      <c r="DI59" s="2083"/>
      <c r="DJ59" s="3362">
        <v>864</v>
      </c>
      <c r="DK59" s="3362"/>
      <c r="DL59" s="3362"/>
      <c r="DM59" s="3362"/>
      <c r="DN59" s="3362"/>
      <c r="DO59" s="3362"/>
      <c r="DP59" s="3362"/>
      <c r="DQ59" s="3362"/>
      <c r="DR59" s="3362"/>
      <c r="DS59" s="2087" t="s">
        <v>40</v>
      </c>
      <c r="DT59" s="2793"/>
      <c r="DU59" s="3363">
        <v>34094</v>
      </c>
      <c r="DV59" s="3363"/>
      <c r="DW59" s="3363"/>
      <c r="DX59" s="3363"/>
      <c r="DY59" s="3363"/>
      <c r="DZ59" s="3363"/>
      <c r="EA59" s="3363"/>
      <c r="EB59" s="3363"/>
      <c r="EC59" s="3363"/>
      <c r="ED59" s="3363"/>
      <c r="EE59" s="3363"/>
      <c r="EF59" s="3363"/>
      <c r="EG59" s="3355"/>
      <c r="EH59" s="3356"/>
      <c r="EI59" s="1493"/>
      <c r="EJ59" s="1493"/>
      <c r="EK59" s="1493"/>
      <c r="EL59" s="1493"/>
      <c r="EM59" s="1493"/>
      <c r="EN59" s="1493"/>
      <c r="EO59" s="1493"/>
      <c r="EP59" s="1493"/>
      <c r="EQ59" s="1493"/>
      <c r="ER59" s="3351"/>
      <c r="ES59" s="3352"/>
      <c r="ET59" s="2942">
        <f t="shared" si="7"/>
        <v>240339</v>
      </c>
      <c r="EU59" s="2942"/>
      <c r="EV59" s="2942"/>
      <c r="EW59" s="2942"/>
      <c r="EX59" s="2942"/>
      <c r="EY59" s="2942"/>
      <c r="EZ59" s="2942"/>
      <c r="FA59" s="2942"/>
      <c r="FB59" s="2942"/>
      <c r="FC59" s="2942"/>
      <c r="FD59" s="2942"/>
      <c r="FE59" s="2942"/>
      <c r="FF59" s="2083" t="s">
        <v>39</v>
      </c>
      <c r="FG59" s="2083"/>
      <c r="FH59" s="2084">
        <f t="shared" si="6"/>
        <v>61131</v>
      </c>
      <c r="FI59" s="2084"/>
      <c r="FJ59" s="2084"/>
      <c r="FK59" s="2084"/>
      <c r="FL59" s="2084"/>
      <c r="FM59" s="2084"/>
      <c r="FN59" s="2084"/>
      <c r="FO59" s="2084"/>
      <c r="FP59" s="2084"/>
      <c r="FQ59" s="2087" t="s">
        <v>40</v>
      </c>
      <c r="FR59" s="2088"/>
    </row>
    <row r="60" spans="1:174" ht="44.25" customHeight="1">
      <c r="C60" s="182"/>
      <c r="D60" s="2946" t="s">
        <v>191</v>
      </c>
      <c r="E60" s="2946"/>
      <c r="F60" s="2946"/>
      <c r="G60" s="2946"/>
      <c r="H60" s="2946"/>
      <c r="I60" s="2946"/>
      <c r="J60" s="2946"/>
      <c r="K60" s="2946"/>
      <c r="L60" s="2946"/>
      <c r="M60" s="2946"/>
      <c r="N60" s="2946"/>
      <c r="O60" s="2946"/>
      <c r="P60" s="2946"/>
      <c r="Q60" s="2946"/>
      <c r="R60" s="2946"/>
      <c r="S60" s="2946"/>
      <c r="T60" s="2946"/>
      <c r="U60" s="2946"/>
      <c r="V60" s="2946"/>
      <c r="W60" s="2946"/>
      <c r="X60" s="2947"/>
      <c r="Y60" s="2930">
        <v>55113</v>
      </c>
      <c r="Z60" s="2931"/>
      <c r="AA60" s="2931"/>
      <c r="AB60" s="2931"/>
      <c r="AC60" s="2932"/>
      <c r="AD60" s="180"/>
      <c r="AE60" s="512"/>
      <c r="AF60" s="512"/>
      <c r="AG60" s="512"/>
      <c r="AH60" s="512"/>
      <c r="AI60" s="511" t="s">
        <v>37</v>
      </c>
      <c r="AJ60" s="2825" t="s">
        <v>1350</v>
      </c>
      <c r="AK60" s="2825"/>
      <c r="AL60" s="2825"/>
      <c r="AM60" s="514" t="s">
        <v>38</v>
      </c>
      <c r="AN60" s="514"/>
      <c r="AO60" s="2844" t="s">
        <v>435</v>
      </c>
      <c r="AP60" s="2945"/>
      <c r="AQ60" s="2357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58"/>
      <c r="BC60" s="2083" t="s">
        <v>39</v>
      </c>
      <c r="BD60" s="2083"/>
      <c r="BE60" s="2084">
        <f>FH61</f>
        <v>0</v>
      </c>
      <c r="BF60" s="2084"/>
      <c r="BG60" s="2084"/>
      <c r="BH60" s="2084"/>
      <c r="BI60" s="2084"/>
      <c r="BJ60" s="2084"/>
      <c r="BK60" s="2084"/>
      <c r="BL60" s="2084"/>
      <c r="BM60" s="2084"/>
      <c r="BN60" s="2087" t="s">
        <v>40</v>
      </c>
      <c r="BO60" s="2087"/>
      <c r="BP60" s="3363"/>
      <c r="BQ60" s="3363"/>
      <c r="BR60" s="3363"/>
      <c r="BS60" s="3363"/>
      <c r="BT60" s="3363"/>
      <c r="BU60" s="3363"/>
      <c r="BV60" s="3363"/>
      <c r="BW60" s="3363"/>
      <c r="BX60" s="3363"/>
      <c r="BY60" s="3363"/>
      <c r="BZ60" s="3363"/>
      <c r="CA60" s="3363"/>
      <c r="CB60" s="3363"/>
      <c r="CC60" s="3363"/>
      <c r="CD60" s="3363"/>
      <c r="CE60" s="3363"/>
      <c r="CF60" s="3363"/>
      <c r="CG60" s="3363"/>
      <c r="CH60" s="3363"/>
      <c r="CI60" s="3363"/>
      <c r="CJ60" s="3363"/>
      <c r="CK60" s="3363"/>
      <c r="CL60" s="3363"/>
      <c r="CM60" s="3363"/>
      <c r="CN60" s="3363"/>
      <c r="CO60" s="3363"/>
      <c r="CP60" s="3363"/>
      <c r="CQ60" s="3364"/>
      <c r="CR60" s="962"/>
      <c r="CS60" s="2083" t="s">
        <v>39</v>
      </c>
      <c r="CT60" s="2083"/>
      <c r="CU60" s="3362"/>
      <c r="CV60" s="3362"/>
      <c r="CW60" s="3362"/>
      <c r="CX60" s="3362"/>
      <c r="CY60" s="3362"/>
      <c r="CZ60" s="3362"/>
      <c r="DA60" s="3362"/>
      <c r="DB60" s="3362"/>
      <c r="DC60" s="2087" t="s">
        <v>40</v>
      </c>
      <c r="DD60" s="2087"/>
      <c r="DE60" s="862" t="s">
        <v>39</v>
      </c>
      <c r="DF60" s="963"/>
      <c r="DG60" s="845" t="s">
        <v>40</v>
      </c>
      <c r="DH60" s="2083" t="s">
        <v>39</v>
      </c>
      <c r="DI60" s="2083"/>
      <c r="DJ60" s="3362"/>
      <c r="DK60" s="3362"/>
      <c r="DL60" s="3362"/>
      <c r="DM60" s="3362"/>
      <c r="DN60" s="3362"/>
      <c r="DO60" s="3362"/>
      <c r="DP60" s="3362"/>
      <c r="DQ60" s="3362"/>
      <c r="DR60" s="3362"/>
      <c r="DS60" s="2087" t="s">
        <v>40</v>
      </c>
      <c r="DT60" s="2793"/>
      <c r="DU60" s="3363"/>
      <c r="DV60" s="3363"/>
      <c r="DW60" s="3363"/>
      <c r="DX60" s="3363"/>
      <c r="DY60" s="3363"/>
      <c r="DZ60" s="3363"/>
      <c r="EA60" s="3363"/>
      <c r="EB60" s="3363"/>
      <c r="EC60" s="3363"/>
      <c r="ED60" s="3363"/>
      <c r="EE60" s="3363"/>
      <c r="EF60" s="3363"/>
      <c r="EG60" s="3355"/>
      <c r="EH60" s="3356"/>
      <c r="EI60" s="1493"/>
      <c r="EJ60" s="1493"/>
      <c r="EK60" s="1493"/>
      <c r="EL60" s="1493"/>
      <c r="EM60" s="1493"/>
      <c r="EN60" s="1493"/>
      <c r="EO60" s="1493"/>
      <c r="EP60" s="1493"/>
      <c r="EQ60" s="1493"/>
      <c r="ER60" s="3351"/>
      <c r="ES60" s="3352"/>
      <c r="ET60" s="2942">
        <f t="shared" si="7"/>
        <v>0</v>
      </c>
      <c r="EU60" s="2942"/>
      <c r="EV60" s="2942"/>
      <c r="EW60" s="2942"/>
      <c r="EX60" s="2942"/>
      <c r="EY60" s="2942"/>
      <c r="EZ60" s="2942"/>
      <c r="FA60" s="2942"/>
      <c r="FB60" s="2942"/>
      <c r="FC60" s="2942"/>
      <c r="FD60" s="2942"/>
      <c r="FE60" s="2942"/>
      <c r="FF60" s="2083" t="s">
        <v>39</v>
      </c>
      <c r="FG60" s="2083"/>
      <c r="FH60" s="2084">
        <f t="shared" si="6"/>
        <v>0</v>
      </c>
      <c r="FI60" s="2084"/>
      <c r="FJ60" s="2084"/>
      <c r="FK60" s="2084"/>
      <c r="FL60" s="2084"/>
      <c r="FM60" s="2084"/>
      <c r="FN60" s="2084"/>
      <c r="FO60" s="2084"/>
      <c r="FP60" s="2084"/>
      <c r="FQ60" s="2087" t="s">
        <v>40</v>
      </c>
      <c r="FR60" s="2088"/>
    </row>
    <row r="61" spans="1:174" ht="36.75" customHeight="1">
      <c r="C61" s="182"/>
      <c r="D61" s="2985"/>
      <c r="E61" s="2985"/>
      <c r="F61" s="2985"/>
      <c r="G61" s="2985"/>
      <c r="H61" s="2985"/>
      <c r="I61" s="2985"/>
      <c r="J61" s="2985"/>
      <c r="K61" s="2985"/>
      <c r="L61" s="2985"/>
      <c r="M61" s="2985"/>
      <c r="N61" s="2985"/>
      <c r="O61" s="2985"/>
      <c r="P61" s="2985"/>
      <c r="Q61" s="2985"/>
      <c r="R61" s="2985"/>
      <c r="S61" s="2985"/>
      <c r="T61" s="2985"/>
      <c r="U61" s="2985"/>
      <c r="V61" s="2985"/>
      <c r="W61" s="2985"/>
      <c r="X61" s="2986"/>
      <c r="Y61" s="2837">
        <v>55313</v>
      </c>
      <c r="Z61" s="2838"/>
      <c r="AA61" s="2838"/>
      <c r="AB61" s="2838"/>
      <c r="AC61" s="2951"/>
      <c r="AD61" s="180"/>
      <c r="AE61" s="512"/>
      <c r="AF61" s="512"/>
      <c r="AG61" s="512"/>
      <c r="AH61" s="512"/>
      <c r="AI61" s="511" t="s">
        <v>37</v>
      </c>
      <c r="AJ61" s="2825" t="s">
        <v>1351</v>
      </c>
      <c r="AK61" s="2825"/>
      <c r="AL61" s="2825"/>
      <c r="AM61" s="514" t="s">
        <v>38</v>
      </c>
      <c r="AN61" s="514"/>
      <c r="AO61" s="2844" t="s">
        <v>436</v>
      </c>
      <c r="AP61" s="2945"/>
      <c r="AQ61" s="2856"/>
      <c r="AR61" s="2803"/>
      <c r="AS61" s="2803"/>
      <c r="AT61" s="2803"/>
      <c r="AU61" s="2803"/>
      <c r="AV61" s="2803"/>
      <c r="AW61" s="2803"/>
      <c r="AX61" s="2803"/>
      <c r="AY61" s="2803"/>
      <c r="AZ61" s="2803"/>
      <c r="BA61" s="2803"/>
      <c r="BB61" s="2804"/>
      <c r="BC61" s="2083" t="s">
        <v>39</v>
      </c>
      <c r="BD61" s="2083"/>
      <c r="BE61" s="1493"/>
      <c r="BF61" s="1493"/>
      <c r="BG61" s="1493"/>
      <c r="BH61" s="1493"/>
      <c r="BI61" s="1493"/>
      <c r="BJ61" s="1493"/>
      <c r="BK61" s="1493"/>
      <c r="BL61" s="1493"/>
      <c r="BM61" s="1493"/>
      <c r="BN61" s="2087" t="s">
        <v>40</v>
      </c>
      <c r="BO61" s="2087"/>
      <c r="BP61" s="3363"/>
      <c r="BQ61" s="3363"/>
      <c r="BR61" s="3363"/>
      <c r="BS61" s="3363"/>
      <c r="BT61" s="3363"/>
      <c r="BU61" s="3363"/>
      <c r="BV61" s="3363"/>
      <c r="BW61" s="3363"/>
      <c r="BX61" s="3363"/>
      <c r="BY61" s="3363"/>
      <c r="BZ61" s="3363"/>
      <c r="CA61" s="3363"/>
      <c r="CB61" s="3363"/>
      <c r="CC61" s="3363"/>
      <c r="CD61" s="3363"/>
      <c r="CE61" s="3363"/>
      <c r="CF61" s="3363"/>
      <c r="CG61" s="3363"/>
      <c r="CH61" s="3363"/>
      <c r="CI61" s="3363"/>
      <c r="CJ61" s="3363"/>
      <c r="CK61" s="3363"/>
      <c r="CL61" s="3363"/>
      <c r="CM61" s="3363"/>
      <c r="CN61" s="3363"/>
      <c r="CO61" s="3363"/>
      <c r="CP61" s="3363"/>
      <c r="CQ61" s="3364"/>
      <c r="CR61" s="962"/>
      <c r="CS61" s="2083" t="s">
        <v>39</v>
      </c>
      <c r="CT61" s="2083"/>
      <c r="CU61" s="3362"/>
      <c r="CV61" s="3362"/>
      <c r="CW61" s="3362"/>
      <c r="CX61" s="3362"/>
      <c r="CY61" s="3362"/>
      <c r="CZ61" s="3362"/>
      <c r="DA61" s="3362"/>
      <c r="DB61" s="3362"/>
      <c r="DC61" s="2087" t="s">
        <v>40</v>
      </c>
      <c r="DD61" s="2087"/>
      <c r="DE61" s="862" t="s">
        <v>39</v>
      </c>
      <c r="DF61" s="963"/>
      <c r="DG61" s="845" t="s">
        <v>40</v>
      </c>
      <c r="DH61" s="2083" t="s">
        <v>39</v>
      </c>
      <c r="DI61" s="2083"/>
      <c r="DJ61" s="3362"/>
      <c r="DK61" s="3362"/>
      <c r="DL61" s="3362"/>
      <c r="DM61" s="3362"/>
      <c r="DN61" s="3362"/>
      <c r="DO61" s="3362"/>
      <c r="DP61" s="3362"/>
      <c r="DQ61" s="3362"/>
      <c r="DR61" s="3362"/>
      <c r="DS61" s="2087" t="s">
        <v>40</v>
      </c>
      <c r="DT61" s="2793"/>
      <c r="DU61" s="3363"/>
      <c r="DV61" s="3363"/>
      <c r="DW61" s="3363"/>
      <c r="DX61" s="3363"/>
      <c r="DY61" s="3363"/>
      <c r="DZ61" s="3363"/>
      <c r="EA61" s="3363"/>
      <c r="EB61" s="3363"/>
      <c r="EC61" s="3363"/>
      <c r="ED61" s="3363"/>
      <c r="EE61" s="3363"/>
      <c r="EF61" s="3363"/>
      <c r="EG61" s="3355"/>
      <c r="EH61" s="3356"/>
      <c r="EI61" s="1493"/>
      <c r="EJ61" s="1493"/>
      <c r="EK61" s="1493"/>
      <c r="EL61" s="1493"/>
      <c r="EM61" s="1493"/>
      <c r="EN61" s="1493"/>
      <c r="EO61" s="1493"/>
      <c r="EP61" s="1493"/>
      <c r="EQ61" s="1493"/>
      <c r="ER61" s="3351"/>
      <c r="ES61" s="3352"/>
      <c r="ET61" s="2942">
        <f t="shared" si="7"/>
        <v>0</v>
      </c>
      <c r="EU61" s="2942"/>
      <c r="EV61" s="2942"/>
      <c r="EW61" s="2942"/>
      <c r="EX61" s="2942"/>
      <c r="EY61" s="2942"/>
      <c r="EZ61" s="2942"/>
      <c r="FA61" s="2942"/>
      <c r="FB61" s="2942"/>
      <c r="FC61" s="2942"/>
      <c r="FD61" s="2942"/>
      <c r="FE61" s="2942"/>
      <c r="FF61" s="2083" t="s">
        <v>39</v>
      </c>
      <c r="FG61" s="2083"/>
      <c r="FH61" s="2084">
        <f t="shared" si="6"/>
        <v>0</v>
      </c>
      <c r="FI61" s="2084"/>
      <c r="FJ61" s="2084"/>
      <c r="FK61" s="2084"/>
      <c r="FL61" s="2084"/>
      <c r="FM61" s="2084"/>
      <c r="FN61" s="2084"/>
      <c r="FO61" s="2084"/>
      <c r="FP61" s="2084"/>
      <c r="FQ61" s="2087" t="s">
        <v>40</v>
      </c>
      <c r="FR61" s="2088"/>
    </row>
    <row r="62" spans="1:174" ht="18.75" customHeight="1">
      <c r="C62" s="182"/>
      <c r="D62" s="2946" t="s">
        <v>192</v>
      </c>
      <c r="E62" s="2946"/>
      <c r="F62" s="2946"/>
      <c r="G62" s="2946"/>
      <c r="H62" s="2946"/>
      <c r="I62" s="2946"/>
      <c r="J62" s="2946"/>
      <c r="K62" s="2946"/>
      <c r="L62" s="2946"/>
      <c r="M62" s="2946"/>
      <c r="N62" s="2946"/>
      <c r="O62" s="2946"/>
      <c r="P62" s="2946"/>
      <c r="Q62" s="2946"/>
      <c r="R62" s="2946"/>
      <c r="S62" s="2946"/>
      <c r="T62" s="2946"/>
      <c r="U62" s="2946"/>
      <c r="V62" s="2946"/>
      <c r="W62" s="2946"/>
      <c r="X62" s="2947"/>
      <c r="Y62" s="2930">
        <v>55114</v>
      </c>
      <c r="Z62" s="2931"/>
      <c r="AA62" s="2931"/>
      <c r="AB62" s="2931"/>
      <c r="AC62" s="2932"/>
      <c r="AD62" s="180"/>
      <c r="AE62" s="512"/>
      <c r="AF62" s="512"/>
      <c r="AG62" s="512"/>
      <c r="AH62" s="512"/>
      <c r="AI62" s="511" t="s">
        <v>37</v>
      </c>
      <c r="AJ62" s="2825" t="s">
        <v>1350</v>
      </c>
      <c r="AK62" s="2825"/>
      <c r="AL62" s="2825"/>
      <c r="AM62" s="514" t="s">
        <v>38</v>
      </c>
      <c r="AN62" s="514"/>
      <c r="AO62" s="2844" t="s">
        <v>435</v>
      </c>
      <c r="AP62" s="2945"/>
      <c r="AQ62" s="2357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58"/>
      <c r="BC62" s="2083" t="s">
        <v>39</v>
      </c>
      <c r="BD62" s="2083"/>
      <c r="BE62" s="2084">
        <f>FH63</f>
        <v>0</v>
      </c>
      <c r="BF62" s="2084"/>
      <c r="BG62" s="2084"/>
      <c r="BH62" s="2084"/>
      <c r="BI62" s="2084"/>
      <c r="BJ62" s="2084"/>
      <c r="BK62" s="2084"/>
      <c r="BL62" s="2084"/>
      <c r="BM62" s="2084"/>
      <c r="BN62" s="2087" t="s">
        <v>40</v>
      </c>
      <c r="BO62" s="2087"/>
      <c r="BP62" s="3363"/>
      <c r="BQ62" s="3363"/>
      <c r="BR62" s="3363"/>
      <c r="BS62" s="3363"/>
      <c r="BT62" s="3363"/>
      <c r="BU62" s="3363"/>
      <c r="BV62" s="3363"/>
      <c r="BW62" s="3363"/>
      <c r="BX62" s="3363"/>
      <c r="BY62" s="3363"/>
      <c r="BZ62" s="3363"/>
      <c r="CA62" s="3363"/>
      <c r="CB62" s="3363"/>
      <c r="CC62" s="3363"/>
      <c r="CD62" s="3363"/>
      <c r="CE62" s="3363"/>
      <c r="CF62" s="3363"/>
      <c r="CG62" s="3363"/>
      <c r="CH62" s="3363"/>
      <c r="CI62" s="3363"/>
      <c r="CJ62" s="3363"/>
      <c r="CK62" s="3363"/>
      <c r="CL62" s="3363"/>
      <c r="CM62" s="3363"/>
      <c r="CN62" s="3363"/>
      <c r="CO62" s="3363"/>
      <c r="CP62" s="3363"/>
      <c r="CQ62" s="3364"/>
      <c r="CR62" s="962"/>
      <c r="CS62" s="2083" t="s">
        <v>39</v>
      </c>
      <c r="CT62" s="2083"/>
      <c r="CU62" s="3362"/>
      <c r="CV62" s="3362"/>
      <c r="CW62" s="3362"/>
      <c r="CX62" s="3362"/>
      <c r="CY62" s="3362"/>
      <c r="CZ62" s="3362"/>
      <c r="DA62" s="3362"/>
      <c r="DB62" s="3362"/>
      <c r="DC62" s="2087" t="s">
        <v>40</v>
      </c>
      <c r="DD62" s="2087"/>
      <c r="DE62" s="862" t="s">
        <v>39</v>
      </c>
      <c r="DF62" s="963"/>
      <c r="DG62" s="845" t="s">
        <v>40</v>
      </c>
      <c r="DH62" s="2083" t="s">
        <v>39</v>
      </c>
      <c r="DI62" s="2083"/>
      <c r="DJ62" s="3362"/>
      <c r="DK62" s="3362"/>
      <c r="DL62" s="3362"/>
      <c r="DM62" s="3362"/>
      <c r="DN62" s="3362"/>
      <c r="DO62" s="3362"/>
      <c r="DP62" s="3362"/>
      <c r="DQ62" s="3362"/>
      <c r="DR62" s="3362"/>
      <c r="DS62" s="2087" t="s">
        <v>40</v>
      </c>
      <c r="DT62" s="2793"/>
      <c r="DU62" s="3363"/>
      <c r="DV62" s="3363"/>
      <c r="DW62" s="3363"/>
      <c r="DX62" s="3363"/>
      <c r="DY62" s="3363"/>
      <c r="DZ62" s="3363"/>
      <c r="EA62" s="3363"/>
      <c r="EB62" s="3363"/>
      <c r="EC62" s="3363"/>
      <c r="ED62" s="3363"/>
      <c r="EE62" s="3363"/>
      <c r="EF62" s="3363"/>
      <c r="EG62" s="3355"/>
      <c r="EH62" s="3356"/>
      <c r="EI62" s="1493"/>
      <c r="EJ62" s="1493"/>
      <c r="EK62" s="1493"/>
      <c r="EL62" s="1493"/>
      <c r="EM62" s="1493"/>
      <c r="EN62" s="1493"/>
      <c r="EO62" s="1493"/>
      <c r="EP62" s="1493"/>
      <c r="EQ62" s="1493"/>
      <c r="ER62" s="3351"/>
      <c r="ES62" s="3352"/>
      <c r="ET62" s="2942">
        <f t="shared" si="7"/>
        <v>0</v>
      </c>
      <c r="EU62" s="2942"/>
      <c r="EV62" s="2942"/>
      <c r="EW62" s="2942"/>
      <c r="EX62" s="2942"/>
      <c r="EY62" s="2942"/>
      <c r="EZ62" s="2942"/>
      <c r="FA62" s="2942"/>
      <c r="FB62" s="2942"/>
      <c r="FC62" s="2942"/>
      <c r="FD62" s="2942"/>
      <c r="FE62" s="2942"/>
      <c r="FF62" s="2083" t="s">
        <v>39</v>
      </c>
      <c r="FG62" s="2083"/>
      <c r="FH62" s="2084">
        <f t="shared" si="6"/>
        <v>0</v>
      </c>
      <c r="FI62" s="2084"/>
      <c r="FJ62" s="2084"/>
      <c r="FK62" s="2084"/>
      <c r="FL62" s="2084"/>
      <c r="FM62" s="2084"/>
      <c r="FN62" s="2084"/>
      <c r="FO62" s="2084"/>
      <c r="FP62" s="2084"/>
      <c r="FQ62" s="2087" t="s">
        <v>40</v>
      </c>
      <c r="FR62" s="2088"/>
    </row>
    <row r="63" spans="1:174" ht="19.5" customHeight="1">
      <c r="C63" s="182"/>
      <c r="D63" s="2985"/>
      <c r="E63" s="2985"/>
      <c r="F63" s="2985"/>
      <c r="G63" s="2985"/>
      <c r="H63" s="2985"/>
      <c r="I63" s="2985"/>
      <c r="J63" s="2985"/>
      <c r="K63" s="2985"/>
      <c r="L63" s="2985"/>
      <c r="M63" s="2985"/>
      <c r="N63" s="2985"/>
      <c r="O63" s="2985"/>
      <c r="P63" s="2985"/>
      <c r="Q63" s="2985"/>
      <c r="R63" s="2985"/>
      <c r="S63" s="2985"/>
      <c r="T63" s="2985"/>
      <c r="U63" s="2985"/>
      <c r="V63" s="2985"/>
      <c r="W63" s="2985"/>
      <c r="X63" s="2986"/>
      <c r="Y63" s="2837">
        <v>55314</v>
      </c>
      <c r="Z63" s="2838"/>
      <c r="AA63" s="2838"/>
      <c r="AB63" s="2838"/>
      <c r="AC63" s="2951"/>
      <c r="AD63" s="180"/>
      <c r="AE63" s="512"/>
      <c r="AF63" s="512"/>
      <c r="AG63" s="512"/>
      <c r="AH63" s="512"/>
      <c r="AI63" s="511" t="s">
        <v>37</v>
      </c>
      <c r="AJ63" s="2825" t="s">
        <v>1351</v>
      </c>
      <c r="AK63" s="2825"/>
      <c r="AL63" s="2825"/>
      <c r="AM63" s="514" t="s">
        <v>38</v>
      </c>
      <c r="AN63" s="514"/>
      <c r="AO63" s="2844" t="s">
        <v>436</v>
      </c>
      <c r="AP63" s="2945"/>
      <c r="AQ63" s="2856"/>
      <c r="AR63" s="2803"/>
      <c r="AS63" s="2803"/>
      <c r="AT63" s="2803"/>
      <c r="AU63" s="2803"/>
      <c r="AV63" s="2803"/>
      <c r="AW63" s="2803"/>
      <c r="AX63" s="2803"/>
      <c r="AY63" s="2803"/>
      <c r="AZ63" s="2803"/>
      <c r="BA63" s="2803"/>
      <c r="BB63" s="2804"/>
      <c r="BC63" s="2083" t="s">
        <v>39</v>
      </c>
      <c r="BD63" s="2083"/>
      <c r="BE63" s="1493"/>
      <c r="BF63" s="1493"/>
      <c r="BG63" s="1493"/>
      <c r="BH63" s="1493"/>
      <c r="BI63" s="1493"/>
      <c r="BJ63" s="1493"/>
      <c r="BK63" s="1493"/>
      <c r="BL63" s="1493"/>
      <c r="BM63" s="1493"/>
      <c r="BN63" s="2087" t="s">
        <v>40</v>
      </c>
      <c r="BO63" s="2087"/>
      <c r="BP63" s="3363"/>
      <c r="BQ63" s="3363"/>
      <c r="BR63" s="3363"/>
      <c r="BS63" s="3363"/>
      <c r="BT63" s="3363"/>
      <c r="BU63" s="3363"/>
      <c r="BV63" s="3363"/>
      <c r="BW63" s="3363"/>
      <c r="BX63" s="3363"/>
      <c r="BY63" s="3363"/>
      <c r="BZ63" s="3363"/>
      <c r="CA63" s="3363"/>
      <c r="CB63" s="3363"/>
      <c r="CC63" s="3363"/>
      <c r="CD63" s="3363"/>
      <c r="CE63" s="3363"/>
      <c r="CF63" s="3363"/>
      <c r="CG63" s="3363"/>
      <c r="CH63" s="3363"/>
      <c r="CI63" s="3363"/>
      <c r="CJ63" s="3363"/>
      <c r="CK63" s="3363"/>
      <c r="CL63" s="3363"/>
      <c r="CM63" s="3363"/>
      <c r="CN63" s="3363"/>
      <c r="CO63" s="3363"/>
      <c r="CP63" s="3363"/>
      <c r="CQ63" s="3364"/>
      <c r="CR63" s="962"/>
      <c r="CS63" s="2083" t="s">
        <v>39</v>
      </c>
      <c r="CT63" s="2083"/>
      <c r="CU63" s="3362"/>
      <c r="CV63" s="3362"/>
      <c r="CW63" s="3362"/>
      <c r="CX63" s="3362"/>
      <c r="CY63" s="3362"/>
      <c r="CZ63" s="3362"/>
      <c r="DA63" s="3362"/>
      <c r="DB63" s="3362"/>
      <c r="DC63" s="2087" t="s">
        <v>40</v>
      </c>
      <c r="DD63" s="2087"/>
      <c r="DE63" s="862" t="s">
        <v>39</v>
      </c>
      <c r="DF63" s="963"/>
      <c r="DG63" s="845" t="s">
        <v>40</v>
      </c>
      <c r="DH63" s="2083" t="s">
        <v>39</v>
      </c>
      <c r="DI63" s="2083"/>
      <c r="DJ63" s="3362"/>
      <c r="DK63" s="3362"/>
      <c r="DL63" s="3362"/>
      <c r="DM63" s="3362"/>
      <c r="DN63" s="3362"/>
      <c r="DO63" s="3362"/>
      <c r="DP63" s="3362"/>
      <c r="DQ63" s="3362"/>
      <c r="DR63" s="3362"/>
      <c r="DS63" s="2087" t="s">
        <v>40</v>
      </c>
      <c r="DT63" s="2793"/>
      <c r="DU63" s="3363"/>
      <c r="DV63" s="3363"/>
      <c r="DW63" s="3363"/>
      <c r="DX63" s="3363"/>
      <c r="DY63" s="3363"/>
      <c r="DZ63" s="3363"/>
      <c r="EA63" s="3363"/>
      <c r="EB63" s="3363"/>
      <c r="EC63" s="3363"/>
      <c r="ED63" s="3363"/>
      <c r="EE63" s="3363"/>
      <c r="EF63" s="3363"/>
      <c r="EG63" s="3355"/>
      <c r="EH63" s="3356"/>
      <c r="EI63" s="1493"/>
      <c r="EJ63" s="1493"/>
      <c r="EK63" s="1493"/>
      <c r="EL63" s="1493"/>
      <c r="EM63" s="1493"/>
      <c r="EN63" s="1493"/>
      <c r="EO63" s="1493"/>
      <c r="EP63" s="1493"/>
      <c r="EQ63" s="1493"/>
      <c r="ER63" s="3351"/>
      <c r="ES63" s="3352"/>
      <c r="ET63" s="2942">
        <f t="shared" si="7"/>
        <v>0</v>
      </c>
      <c r="EU63" s="2942"/>
      <c r="EV63" s="2942"/>
      <c r="EW63" s="2942"/>
      <c r="EX63" s="2942"/>
      <c r="EY63" s="2942"/>
      <c r="EZ63" s="2942"/>
      <c r="FA63" s="2942"/>
      <c r="FB63" s="2942"/>
      <c r="FC63" s="2942"/>
      <c r="FD63" s="2942"/>
      <c r="FE63" s="2942"/>
      <c r="FF63" s="2083" t="s">
        <v>39</v>
      </c>
      <c r="FG63" s="2083"/>
      <c r="FH63" s="2084">
        <f t="shared" si="6"/>
        <v>0</v>
      </c>
      <c r="FI63" s="2084"/>
      <c r="FJ63" s="2084"/>
      <c r="FK63" s="2084"/>
      <c r="FL63" s="2084"/>
      <c r="FM63" s="2084"/>
      <c r="FN63" s="2084"/>
      <c r="FO63" s="2084"/>
      <c r="FP63" s="2084"/>
      <c r="FQ63" s="2087" t="s">
        <v>40</v>
      </c>
      <c r="FR63" s="2088"/>
    </row>
    <row r="64" spans="1:174" ht="12.75" customHeight="1">
      <c r="C64" s="182"/>
      <c r="D64" s="2946" t="s">
        <v>193</v>
      </c>
      <c r="E64" s="2946"/>
      <c r="F64" s="2946"/>
      <c r="G64" s="2946"/>
      <c r="H64" s="2946"/>
      <c r="I64" s="2946"/>
      <c r="J64" s="2946"/>
      <c r="K64" s="2946"/>
      <c r="L64" s="2946"/>
      <c r="M64" s="2946"/>
      <c r="N64" s="2946"/>
      <c r="O64" s="2946"/>
      <c r="P64" s="2946"/>
      <c r="Q64" s="2946"/>
      <c r="R64" s="2946"/>
      <c r="S64" s="2946"/>
      <c r="T64" s="2946"/>
      <c r="U64" s="2946"/>
      <c r="V64" s="2946"/>
      <c r="W64" s="2946"/>
      <c r="X64" s="2947"/>
      <c r="Y64" s="2930">
        <v>55115</v>
      </c>
      <c r="Z64" s="2931"/>
      <c r="AA64" s="2931"/>
      <c r="AB64" s="2931"/>
      <c r="AC64" s="2932"/>
      <c r="AD64" s="180"/>
      <c r="AE64" s="512"/>
      <c r="AF64" s="512"/>
      <c r="AG64" s="512"/>
      <c r="AH64" s="512"/>
      <c r="AI64" s="511" t="s">
        <v>37</v>
      </c>
      <c r="AJ64" s="2825" t="s">
        <v>1350</v>
      </c>
      <c r="AK64" s="2825"/>
      <c r="AL64" s="2825"/>
      <c r="AM64" s="514" t="s">
        <v>38</v>
      </c>
      <c r="AN64" s="514"/>
      <c r="AO64" s="2844" t="s">
        <v>435</v>
      </c>
      <c r="AP64" s="2945"/>
      <c r="AQ64" s="2357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58"/>
      <c r="BC64" s="2083" t="s">
        <v>39</v>
      </c>
      <c r="BD64" s="2083"/>
      <c r="BE64" s="2084">
        <f>FH65</f>
        <v>5971</v>
      </c>
      <c r="BF64" s="2084"/>
      <c r="BG64" s="2084"/>
      <c r="BH64" s="2084"/>
      <c r="BI64" s="2084"/>
      <c r="BJ64" s="2084"/>
      <c r="BK64" s="2084"/>
      <c r="BL64" s="2084"/>
      <c r="BM64" s="2084"/>
      <c r="BN64" s="2087" t="s">
        <v>40</v>
      </c>
      <c r="BO64" s="2087"/>
      <c r="BP64" s="3363">
        <v>83398</v>
      </c>
      <c r="BQ64" s="3363"/>
      <c r="BR64" s="3363"/>
      <c r="BS64" s="3363"/>
      <c r="BT64" s="3363"/>
      <c r="BU64" s="3363"/>
      <c r="BV64" s="3363"/>
      <c r="BW64" s="3363"/>
      <c r="BX64" s="3363"/>
      <c r="BY64" s="3363"/>
      <c r="BZ64" s="3363"/>
      <c r="CA64" s="3363"/>
      <c r="CB64" s="3363"/>
      <c r="CC64" s="3363"/>
      <c r="CD64" s="3363"/>
      <c r="CE64" s="3363"/>
      <c r="CF64" s="3363"/>
      <c r="CG64" s="3363"/>
      <c r="CH64" s="3363"/>
      <c r="CI64" s="3363"/>
      <c r="CJ64" s="3363"/>
      <c r="CK64" s="3363"/>
      <c r="CL64" s="3363"/>
      <c r="CM64" s="3363"/>
      <c r="CN64" s="3363"/>
      <c r="CO64" s="3363"/>
      <c r="CP64" s="3363"/>
      <c r="CQ64" s="3364"/>
      <c r="CR64" s="962">
        <v>484</v>
      </c>
      <c r="CS64" s="2083" t="s">
        <v>39</v>
      </c>
      <c r="CT64" s="2083"/>
      <c r="CU64" s="3362">
        <v>83277</v>
      </c>
      <c r="CV64" s="3362"/>
      <c r="CW64" s="3362"/>
      <c r="CX64" s="3362"/>
      <c r="CY64" s="3362"/>
      <c r="CZ64" s="3362"/>
      <c r="DA64" s="3362"/>
      <c r="DB64" s="3362"/>
      <c r="DC64" s="2087" t="s">
        <v>40</v>
      </c>
      <c r="DD64" s="2087"/>
      <c r="DE64" s="862" t="s">
        <v>39</v>
      </c>
      <c r="DF64" s="963">
        <v>5611</v>
      </c>
      <c r="DG64" s="845" t="s">
        <v>40</v>
      </c>
      <c r="DH64" s="2083" t="s">
        <v>39</v>
      </c>
      <c r="DI64" s="2083"/>
      <c r="DJ64" s="3362"/>
      <c r="DK64" s="3362"/>
      <c r="DL64" s="3362"/>
      <c r="DM64" s="3362"/>
      <c r="DN64" s="3362"/>
      <c r="DO64" s="3362"/>
      <c r="DP64" s="3362"/>
      <c r="DQ64" s="3362"/>
      <c r="DR64" s="3362"/>
      <c r="DS64" s="2087" t="s">
        <v>40</v>
      </c>
      <c r="DT64" s="2793"/>
      <c r="DU64" s="3363">
        <v>229</v>
      </c>
      <c r="DV64" s="3363"/>
      <c r="DW64" s="3363"/>
      <c r="DX64" s="3363"/>
      <c r="DY64" s="3363"/>
      <c r="DZ64" s="3363"/>
      <c r="EA64" s="3363"/>
      <c r="EB64" s="3363"/>
      <c r="EC64" s="3363"/>
      <c r="ED64" s="3363"/>
      <c r="EE64" s="3363"/>
      <c r="EF64" s="3363"/>
      <c r="EG64" s="3355"/>
      <c r="EH64" s="3356"/>
      <c r="EI64" s="1493"/>
      <c r="EJ64" s="1493"/>
      <c r="EK64" s="1493"/>
      <c r="EL64" s="1493"/>
      <c r="EM64" s="1493"/>
      <c r="EN64" s="1493"/>
      <c r="EO64" s="1493"/>
      <c r="EP64" s="1493"/>
      <c r="EQ64" s="1493"/>
      <c r="ER64" s="3351"/>
      <c r="ES64" s="3352"/>
      <c r="ET64" s="2942">
        <f t="shared" si="7"/>
        <v>9037</v>
      </c>
      <c r="EU64" s="2942"/>
      <c r="EV64" s="2942"/>
      <c r="EW64" s="2942"/>
      <c r="EX64" s="2942"/>
      <c r="EY64" s="2942"/>
      <c r="EZ64" s="2942"/>
      <c r="FA64" s="2942"/>
      <c r="FB64" s="2942"/>
      <c r="FC64" s="2942"/>
      <c r="FD64" s="2942"/>
      <c r="FE64" s="2942"/>
      <c r="FF64" s="2083" t="s">
        <v>39</v>
      </c>
      <c r="FG64" s="2083"/>
      <c r="FH64" s="2084">
        <f t="shared" si="6"/>
        <v>615</v>
      </c>
      <c r="FI64" s="2084"/>
      <c r="FJ64" s="2084"/>
      <c r="FK64" s="2084"/>
      <c r="FL64" s="2084"/>
      <c r="FM64" s="2084"/>
      <c r="FN64" s="2084"/>
      <c r="FO64" s="2084"/>
      <c r="FP64" s="2084"/>
      <c r="FQ64" s="2087" t="s">
        <v>40</v>
      </c>
      <c r="FR64" s="2088"/>
    </row>
    <row r="65" spans="3:176" ht="12.75">
      <c r="C65" s="182"/>
      <c r="D65" s="2985"/>
      <c r="E65" s="2985"/>
      <c r="F65" s="2985"/>
      <c r="G65" s="2985"/>
      <c r="H65" s="2985"/>
      <c r="I65" s="2985"/>
      <c r="J65" s="2985"/>
      <c r="K65" s="2985"/>
      <c r="L65" s="2985"/>
      <c r="M65" s="2985"/>
      <c r="N65" s="2985"/>
      <c r="O65" s="2985"/>
      <c r="P65" s="2985"/>
      <c r="Q65" s="2985"/>
      <c r="R65" s="2985"/>
      <c r="S65" s="2985"/>
      <c r="T65" s="2985"/>
      <c r="U65" s="2985"/>
      <c r="V65" s="2985"/>
      <c r="W65" s="2985"/>
      <c r="X65" s="2986"/>
      <c r="Y65" s="2837">
        <v>55315</v>
      </c>
      <c r="Z65" s="2838"/>
      <c r="AA65" s="2838"/>
      <c r="AB65" s="2838"/>
      <c r="AC65" s="2951"/>
      <c r="AD65" s="180"/>
      <c r="AE65" s="512"/>
      <c r="AF65" s="512"/>
      <c r="AG65" s="512"/>
      <c r="AH65" s="512"/>
      <c r="AI65" s="511" t="s">
        <v>37</v>
      </c>
      <c r="AJ65" s="2825" t="s">
        <v>1351</v>
      </c>
      <c r="AK65" s="2825"/>
      <c r="AL65" s="2825"/>
      <c r="AM65" s="514" t="s">
        <v>38</v>
      </c>
      <c r="AN65" s="514"/>
      <c r="AO65" s="2844" t="s">
        <v>436</v>
      </c>
      <c r="AP65" s="2945"/>
      <c r="AQ65" s="3365">
        <v>20551</v>
      </c>
      <c r="AR65" s="3362"/>
      <c r="AS65" s="3362"/>
      <c r="AT65" s="3362"/>
      <c r="AU65" s="3362"/>
      <c r="AV65" s="3362"/>
      <c r="AW65" s="3362"/>
      <c r="AX65" s="3362"/>
      <c r="AY65" s="3362"/>
      <c r="AZ65" s="3362"/>
      <c r="BA65" s="3362"/>
      <c r="BB65" s="3366"/>
      <c r="BC65" s="2083" t="s">
        <v>39</v>
      </c>
      <c r="BD65" s="2083"/>
      <c r="BE65" s="3362"/>
      <c r="BF65" s="3362"/>
      <c r="BG65" s="3362"/>
      <c r="BH65" s="3362"/>
      <c r="BI65" s="3362"/>
      <c r="BJ65" s="3362"/>
      <c r="BK65" s="3362"/>
      <c r="BL65" s="3362"/>
      <c r="BM65" s="3362"/>
      <c r="BN65" s="2087" t="s">
        <v>40</v>
      </c>
      <c r="BO65" s="2087"/>
      <c r="BP65" s="3363">
        <v>204756</v>
      </c>
      <c r="BQ65" s="3363"/>
      <c r="BR65" s="3363"/>
      <c r="BS65" s="3363"/>
      <c r="BT65" s="3363"/>
      <c r="BU65" s="3363"/>
      <c r="BV65" s="3363"/>
      <c r="BW65" s="3363"/>
      <c r="BX65" s="3363"/>
      <c r="BY65" s="3363"/>
      <c r="BZ65" s="3363"/>
      <c r="CA65" s="3363"/>
      <c r="CB65" s="3363"/>
      <c r="CC65" s="3363"/>
      <c r="CD65" s="3363"/>
      <c r="CE65" s="3363"/>
      <c r="CF65" s="3363"/>
      <c r="CG65" s="3363"/>
      <c r="CH65" s="3363"/>
      <c r="CI65" s="3363"/>
      <c r="CJ65" s="3363"/>
      <c r="CK65" s="3363"/>
      <c r="CL65" s="3363"/>
      <c r="CM65" s="3363"/>
      <c r="CN65" s="3363"/>
      <c r="CO65" s="3363"/>
      <c r="CP65" s="3363"/>
      <c r="CQ65" s="3364"/>
      <c r="CR65" s="962">
        <v>5971</v>
      </c>
      <c r="CS65" s="2083" t="s">
        <v>39</v>
      </c>
      <c r="CT65" s="2083"/>
      <c r="CU65" s="3362">
        <v>210474</v>
      </c>
      <c r="CV65" s="3362"/>
      <c r="CW65" s="3362"/>
      <c r="CX65" s="3362"/>
      <c r="CY65" s="3362"/>
      <c r="CZ65" s="3362"/>
      <c r="DA65" s="3362"/>
      <c r="DB65" s="3362"/>
      <c r="DC65" s="2087" t="s">
        <v>40</v>
      </c>
      <c r="DD65" s="2087"/>
      <c r="DE65" s="862" t="s">
        <v>39</v>
      </c>
      <c r="DF65" s="963"/>
      <c r="DG65" s="845" t="s">
        <v>40</v>
      </c>
      <c r="DH65" s="2083" t="s">
        <v>39</v>
      </c>
      <c r="DI65" s="2083"/>
      <c r="DJ65" s="3362">
        <v>306</v>
      </c>
      <c r="DK65" s="3362"/>
      <c r="DL65" s="3362"/>
      <c r="DM65" s="3362"/>
      <c r="DN65" s="3362"/>
      <c r="DO65" s="3362"/>
      <c r="DP65" s="3362"/>
      <c r="DQ65" s="3362"/>
      <c r="DR65" s="3362"/>
      <c r="DS65" s="2087" t="s">
        <v>40</v>
      </c>
      <c r="DT65" s="2793"/>
      <c r="DU65" s="3363"/>
      <c r="DV65" s="3363"/>
      <c r="DW65" s="3363"/>
      <c r="DX65" s="3363"/>
      <c r="DY65" s="3363"/>
      <c r="DZ65" s="3363"/>
      <c r="EA65" s="3363"/>
      <c r="EB65" s="3363"/>
      <c r="EC65" s="3363"/>
      <c r="ED65" s="3363"/>
      <c r="EE65" s="3363"/>
      <c r="EF65" s="3363"/>
      <c r="EG65" s="3355"/>
      <c r="EH65" s="3356"/>
      <c r="EI65" s="1493"/>
      <c r="EJ65" s="1493"/>
      <c r="EK65" s="1493"/>
      <c r="EL65" s="1493"/>
      <c r="EM65" s="1493"/>
      <c r="EN65" s="1493"/>
      <c r="EO65" s="1493"/>
      <c r="EP65" s="1493"/>
      <c r="EQ65" s="1493"/>
      <c r="ER65" s="3351"/>
      <c r="ES65" s="3352"/>
      <c r="ET65" s="2942">
        <f t="shared" si="7"/>
        <v>14527</v>
      </c>
      <c r="EU65" s="2942"/>
      <c r="EV65" s="2942"/>
      <c r="EW65" s="2942"/>
      <c r="EX65" s="2942"/>
      <c r="EY65" s="2942"/>
      <c r="EZ65" s="2942"/>
      <c r="FA65" s="2942"/>
      <c r="FB65" s="2942"/>
      <c r="FC65" s="2942"/>
      <c r="FD65" s="2942"/>
      <c r="FE65" s="2942"/>
      <c r="FF65" s="2083" t="s">
        <v>39</v>
      </c>
      <c r="FG65" s="2083"/>
      <c r="FH65" s="2084">
        <f t="shared" si="6"/>
        <v>5971</v>
      </c>
      <c r="FI65" s="2084"/>
      <c r="FJ65" s="2084"/>
      <c r="FK65" s="2084"/>
      <c r="FL65" s="2084"/>
      <c r="FM65" s="2084"/>
      <c r="FN65" s="2084"/>
      <c r="FO65" s="2084"/>
      <c r="FP65" s="2084"/>
      <c r="FQ65" s="2087" t="s">
        <v>40</v>
      </c>
      <c r="FR65" s="2088"/>
    </row>
    <row r="66" spans="3:176" ht="13.5" customHeight="1">
      <c r="C66" s="180"/>
      <c r="D66" s="2946" t="s">
        <v>1503</v>
      </c>
      <c r="E66" s="2955"/>
      <c r="F66" s="2955"/>
      <c r="G66" s="2955"/>
      <c r="H66" s="2955"/>
      <c r="I66" s="2955"/>
      <c r="J66" s="2955"/>
      <c r="K66" s="2955"/>
      <c r="L66" s="2955"/>
      <c r="M66" s="2955"/>
      <c r="N66" s="2955"/>
      <c r="O66" s="2955"/>
      <c r="P66" s="2955"/>
      <c r="Q66" s="2955"/>
      <c r="R66" s="2955"/>
      <c r="S66" s="2955"/>
      <c r="T66" s="2955"/>
      <c r="U66" s="2955"/>
      <c r="V66" s="2955"/>
      <c r="W66" s="2955"/>
      <c r="X66" s="2956"/>
      <c r="Y66" s="2930">
        <v>55116</v>
      </c>
      <c r="Z66" s="2931"/>
      <c r="AA66" s="2931"/>
      <c r="AB66" s="2931"/>
      <c r="AC66" s="2932"/>
      <c r="AD66" s="180"/>
      <c r="AE66" s="938"/>
      <c r="AF66" s="938"/>
      <c r="AG66" s="938"/>
      <c r="AH66" s="938"/>
      <c r="AI66" s="937" t="s">
        <v>37</v>
      </c>
      <c r="AJ66" s="2825" t="s">
        <v>1350</v>
      </c>
      <c r="AK66" s="2825"/>
      <c r="AL66" s="2825"/>
      <c r="AM66" s="940" t="s">
        <v>38</v>
      </c>
      <c r="AN66" s="940"/>
      <c r="AO66" s="2844" t="s">
        <v>435</v>
      </c>
      <c r="AP66" s="2945"/>
      <c r="AQ66" s="2357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58"/>
      <c r="BC66" s="2083" t="s">
        <v>39</v>
      </c>
      <c r="BD66" s="2083"/>
      <c r="BE66" s="2084">
        <f>FH67</f>
        <v>157365</v>
      </c>
      <c r="BF66" s="2084"/>
      <c r="BG66" s="2084"/>
      <c r="BH66" s="2084"/>
      <c r="BI66" s="2084"/>
      <c r="BJ66" s="2084"/>
      <c r="BK66" s="2084"/>
      <c r="BL66" s="2084"/>
      <c r="BM66" s="2084"/>
      <c r="BN66" s="2087" t="s">
        <v>40</v>
      </c>
      <c r="BO66" s="2087"/>
      <c r="BP66" s="3363">
        <v>1078256</v>
      </c>
      <c r="BQ66" s="3363"/>
      <c r="BR66" s="3363"/>
      <c r="BS66" s="3363"/>
      <c r="BT66" s="3363"/>
      <c r="BU66" s="3363"/>
      <c r="BV66" s="3363"/>
      <c r="BW66" s="3363"/>
      <c r="BX66" s="3363"/>
      <c r="BY66" s="3363"/>
      <c r="BZ66" s="3363"/>
      <c r="CA66" s="3363"/>
      <c r="CB66" s="3363"/>
      <c r="CC66" s="3363"/>
      <c r="CD66" s="3363"/>
      <c r="CE66" s="3363"/>
      <c r="CF66" s="3363"/>
      <c r="CG66" s="3363"/>
      <c r="CH66" s="3363"/>
      <c r="CI66" s="3363"/>
      <c r="CJ66" s="3363"/>
      <c r="CK66" s="3363"/>
      <c r="CL66" s="3363"/>
      <c r="CM66" s="3363"/>
      <c r="CN66" s="3363"/>
      <c r="CO66" s="3363"/>
      <c r="CP66" s="3363"/>
      <c r="CQ66" s="3364"/>
      <c r="CR66" s="962">
        <v>13653</v>
      </c>
      <c r="CS66" s="2083" t="s">
        <v>39</v>
      </c>
      <c r="CT66" s="2083"/>
      <c r="CU66" s="3362">
        <v>1089084</v>
      </c>
      <c r="CV66" s="3362"/>
      <c r="CW66" s="3362"/>
      <c r="CX66" s="3362"/>
      <c r="CY66" s="3362"/>
      <c r="CZ66" s="3362"/>
      <c r="DA66" s="3362"/>
      <c r="DB66" s="3362"/>
      <c r="DC66" s="2087" t="s">
        <v>40</v>
      </c>
      <c r="DD66" s="2087"/>
      <c r="DE66" s="862" t="s">
        <v>39</v>
      </c>
      <c r="DF66" s="963">
        <v>101956</v>
      </c>
      <c r="DG66" s="939" t="s">
        <v>40</v>
      </c>
      <c r="DH66" s="2083" t="s">
        <v>39</v>
      </c>
      <c r="DI66" s="2083"/>
      <c r="DJ66" s="3362">
        <v>300</v>
      </c>
      <c r="DK66" s="3362"/>
      <c r="DL66" s="3362"/>
      <c r="DM66" s="3362"/>
      <c r="DN66" s="3362"/>
      <c r="DO66" s="3362"/>
      <c r="DP66" s="3362"/>
      <c r="DQ66" s="3362"/>
      <c r="DR66" s="3362"/>
      <c r="DS66" s="2087" t="s">
        <v>40</v>
      </c>
      <c r="DT66" s="2793"/>
      <c r="DU66" s="3363">
        <v>20716</v>
      </c>
      <c r="DV66" s="3363"/>
      <c r="DW66" s="3363"/>
      <c r="DX66" s="3363"/>
      <c r="DY66" s="3363"/>
      <c r="DZ66" s="3363"/>
      <c r="EA66" s="3363"/>
      <c r="EB66" s="3363"/>
      <c r="EC66" s="3363"/>
      <c r="ED66" s="3363"/>
      <c r="EE66" s="3363"/>
      <c r="EF66" s="3363"/>
      <c r="EG66" s="3355"/>
      <c r="EH66" s="3356"/>
      <c r="EI66" s="2806"/>
      <c r="EJ66" s="1493"/>
      <c r="EK66" s="1493"/>
      <c r="EL66" s="1493"/>
      <c r="EM66" s="1493"/>
      <c r="EN66" s="1493"/>
      <c r="EO66" s="1493"/>
      <c r="EP66" s="1493"/>
      <c r="EQ66" s="1493"/>
      <c r="ER66" s="3351"/>
      <c r="ES66" s="3352"/>
      <c r="ET66" s="2942">
        <f t="shared" ref="ET66:ET67" si="8">AQ66+BP66+CC66-CU66-DF66-DJ66+EI66</f>
        <v>133491</v>
      </c>
      <c r="EU66" s="2942"/>
      <c r="EV66" s="2942"/>
      <c r="EW66" s="2942"/>
      <c r="EX66" s="2942"/>
      <c r="EY66" s="2942"/>
      <c r="EZ66" s="2942"/>
      <c r="FA66" s="2942"/>
      <c r="FB66" s="2942"/>
      <c r="FC66" s="2942"/>
      <c r="FD66" s="2942"/>
      <c r="FE66" s="2942"/>
      <c r="FF66" s="2083" t="s">
        <v>39</v>
      </c>
      <c r="FG66" s="2083"/>
      <c r="FH66" s="2084">
        <f t="shared" ref="FH66:FH67" si="9">BE66+CR66-DU66-DF66</f>
        <v>48346</v>
      </c>
      <c r="FI66" s="2084"/>
      <c r="FJ66" s="2084"/>
      <c r="FK66" s="2084"/>
      <c r="FL66" s="2084"/>
      <c r="FM66" s="2084"/>
      <c r="FN66" s="2084"/>
      <c r="FO66" s="2084"/>
      <c r="FP66" s="2084"/>
      <c r="FQ66" s="2087" t="s">
        <v>40</v>
      </c>
      <c r="FR66" s="2088"/>
      <c r="FT66" s="159">
        <f>AQ66+BP66+CC66-CU66+EI66-DF66-DJ66</f>
        <v>133491</v>
      </c>
    </row>
    <row r="67" spans="3:176" ht="13.5" customHeight="1">
      <c r="C67" s="182"/>
      <c r="D67" s="3375"/>
      <c r="E67" s="3375"/>
      <c r="F67" s="3375"/>
      <c r="G67" s="3375"/>
      <c r="H67" s="3375"/>
      <c r="I67" s="3375"/>
      <c r="J67" s="3375"/>
      <c r="K67" s="3375"/>
      <c r="L67" s="3375"/>
      <c r="M67" s="3375"/>
      <c r="N67" s="3375"/>
      <c r="O67" s="3375"/>
      <c r="P67" s="3375"/>
      <c r="Q67" s="3375"/>
      <c r="R67" s="3375"/>
      <c r="S67" s="3375"/>
      <c r="T67" s="3375"/>
      <c r="U67" s="3375"/>
      <c r="V67" s="3375"/>
      <c r="W67" s="3375"/>
      <c r="X67" s="3376"/>
      <c r="Y67" s="2837">
        <v>55316</v>
      </c>
      <c r="Z67" s="2838"/>
      <c r="AA67" s="2838"/>
      <c r="AB67" s="2838"/>
      <c r="AC67" s="2951"/>
      <c r="AD67" s="180"/>
      <c r="AE67" s="938"/>
      <c r="AF67" s="938"/>
      <c r="AG67" s="938"/>
      <c r="AH67" s="938"/>
      <c r="AI67" s="937" t="s">
        <v>37</v>
      </c>
      <c r="AJ67" s="2825" t="s">
        <v>1351</v>
      </c>
      <c r="AK67" s="2825"/>
      <c r="AL67" s="2825"/>
      <c r="AM67" s="940" t="s">
        <v>38</v>
      </c>
      <c r="AN67" s="940"/>
      <c r="AO67" s="2844" t="s">
        <v>436</v>
      </c>
      <c r="AP67" s="2945"/>
      <c r="AQ67" s="3365">
        <v>244035</v>
      </c>
      <c r="AR67" s="3362"/>
      <c r="AS67" s="3362"/>
      <c r="AT67" s="3362"/>
      <c r="AU67" s="3362"/>
      <c r="AV67" s="3362"/>
      <c r="AW67" s="3362"/>
      <c r="AX67" s="3362"/>
      <c r="AY67" s="3362"/>
      <c r="AZ67" s="3362"/>
      <c r="BA67" s="3362"/>
      <c r="BB67" s="3366"/>
      <c r="BC67" s="2083" t="s">
        <v>39</v>
      </c>
      <c r="BD67" s="2083"/>
      <c r="BE67" s="3362">
        <v>189509</v>
      </c>
      <c r="BF67" s="3362"/>
      <c r="BG67" s="3362"/>
      <c r="BH67" s="3362"/>
      <c r="BI67" s="3362"/>
      <c r="BJ67" s="3362"/>
      <c r="BK67" s="3362"/>
      <c r="BL67" s="3362"/>
      <c r="BM67" s="3362"/>
      <c r="BN67" s="2087" t="s">
        <v>40</v>
      </c>
      <c r="BO67" s="2087"/>
      <c r="BP67" s="3363">
        <v>885036</v>
      </c>
      <c r="BQ67" s="3363"/>
      <c r="BR67" s="3363"/>
      <c r="BS67" s="3363"/>
      <c r="BT67" s="3363"/>
      <c r="BU67" s="3363"/>
      <c r="BV67" s="3363"/>
      <c r="BW67" s="3363"/>
      <c r="BX67" s="3363"/>
      <c r="BY67" s="3363"/>
      <c r="BZ67" s="3363"/>
      <c r="CA67" s="3363"/>
      <c r="CB67" s="3363"/>
      <c r="CC67" s="3363"/>
      <c r="CD67" s="3363"/>
      <c r="CE67" s="3363"/>
      <c r="CF67" s="3363"/>
      <c r="CG67" s="3363"/>
      <c r="CH67" s="3363"/>
      <c r="CI67" s="3363"/>
      <c r="CJ67" s="3363"/>
      <c r="CK67" s="3363"/>
      <c r="CL67" s="3363"/>
      <c r="CM67" s="3363"/>
      <c r="CN67" s="3363"/>
      <c r="CO67" s="3363"/>
      <c r="CP67" s="3363"/>
      <c r="CQ67" s="3364"/>
      <c r="CR67" s="962">
        <v>28871</v>
      </c>
      <c r="CS67" s="2083" t="s">
        <v>39</v>
      </c>
      <c r="CT67" s="2083"/>
      <c r="CU67" s="3362">
        <v>865382</v>
      </c>
      <c r="CV67" s="3362"/>
      <c r="CW67" s="3362"/>
      <c r="CX67" s="3362"/>
      <c r="CY67" s="3362"/>
      <c r="CZ67" s="3362"/>
      <c r="DA67" s="3362"/>
      <c r="DB67" s="3362"/>
      <c r="DC67" s="2087" t="s">
        <v>40</v>
      </c>
      <c r="DD67" s="2087"/>
      <c r="DE67" s="862" t="s">
        <v>39</v>
      </c>
      <c r="DF67" s="963">
        <v>13261</v>
      </c>
      <c r="DG67" s="939" t="s">
        <v>40</v>
      </c>
      <c r="DH67" s="2083" t="s">
        <v>39</v>
      </c>
      <c r="DI67" s="2083"/>
      <c r="DJ67" s="3362">
        <v>3853</v>
      </c>
      <c r="DK67" s="3362"/>
      <c r="DL67" s="3362"/>
      <c r="DM67" s="3362"/>
      <c r="DN67" s="3362"/>
      <c r="DO67" s="3362"/>
      <c r="DP67" s="3362"/>
      <c r="DQ67" s="3362"/>
      <c r="DR67" s="3362"/>
      <c r="DS67" s="2087" t="s">
        <v>40</v>
      </c>
      <c r="DT67" s="2793"/>
      <c r="DU67" s="3363">
        <v>47754</v>
      </c>
      <c r="DV67" s="3363"/>
      <c r="DW67" s="3363"/>
      <c r="DX67" s="3363"/>
      <c r="DY67" s="3363"/>
      <c r="DZ67" s="3363"/>
      <c r="EA67" s="3363"/>
      <c r="EB67" s="3363"/>
      <c r="EC67" s="3363"/>
      <c r="ED67" s="3363"/>
      <c r="EE67" s="3363"/>
      <c r="EF67" s="3363"/>
      <c r="EG67" s="3355"/>
      <c r="EH67" s="3356"/>
      <c r="EI67" s="2806"/>
      <c r="EJ67" s="1493"/>
      <c r="EK67" s="1493"/>
      <c r="EL67" s="1493"/>
      <c r="EM67" s="1493"/>
      <c r="EN67" s="1493"/>
      <c r="EO67" s="1493"/>
      <c r="EP67" s="1493"/>
      <c r="EQ67" s="1493"/>
      <c r="ER67" s="3351"/>
      <c r="ES67" s="3352"/>
      <c r="ET67" s="2942">
        <f t="shared" si="8"/>
        <v>246575</v>
      </c>
      <c r="EU67" s="2942"/>
      <c r="EV67" s="2942"/>
      <c r="EW67" s="2942"/>
      <c r="EX67" s="2942"/>
      <c r="EY67" s="2942"/>
      <c r="EZ67" s="2942"/>
      <c r="FA67" s="2942"/>
      <c r="FB67" s="2942"/>
      <c r="FC67" s="2942"/>
      <c r="FD67" s="2942"/>
      <c r="FE67" s="2942"/>
      <c r="FF67" s="2083" t="s">
        <v>39</v>
      </c>
      <c r="FG67" s="2083"/>
      <c r="FH67" s="2084">
        <f t="shared" si="9"/>
        <v>157365</v>
      </c>
      <c r="FI67" s="2084"/>
      <c r="FJ67" s="2084"/>
      <c r="FK67" s="2084"/>
      <c r="FL67" s="2084"/>
      <c r="FM67" s="2084"/>
      <c r="FN67" s="2084"/>
      <c r="FO67" s="2084"/>
      <c r="FP67" s="2084"/>
      <c r="FQ67" s="2087" t="s">
        <v>40</v>
      </c>
      <c r="FR67" s="2088"/>
      <c r="FT67" s="159">
        <f>AQ67+BP67+CC67-CU67+EI67-DF67-DJ67</f>
        <v>246575</v>
      </c>
    </row>
    <row r="68" spans="3:176" ht="13.5" customHeight="1">
      <c r="C68" s="180"/>
      <c r="D68" s="2955" t="s">
        <v>194</v>
      </c>
      <c r="E68" s="2955"/>
      <c r="F68" s="2955"/>
      <c r="G68" s="2955"/>
      <c r="H68" s="2955"/>
      <c r="I68" s="2955"/>
      <c r="J68" s="2955"/>
      <c r="K68" s="2955"/>
      <c r="L68" s="2955"/>
      <c r="M68" s="2955"/>
      <c r="N68" s="2955"/>
      <c r="O68" s="2955"/>
      <c r="P68" s="2955"/>
      <c r="Q68" s="2955"/>
      <c r="R68" s="2955"/>
      <c r="S68" s="2955"/>
      <c r="T68" s="2955"/>
      <c r="U68" s="2955"/>
      <c r="V68" s="2955"/>
      <c r="W68" s="2955"/>
      <c r="X68" s="2956"/>
      <c r="Y68" s="2930">
        <v>5512</v>
      </c>
      <c r="Z68" s="2931"/>
      <c r="AA68" s="2931"/>
      <c r="AB68" s="2931"/>
      <c r="AC68" s="2932"/>
      <c r="AD68" s="180"/>
      <c r="AE68" s="512"/>
      <c r="AF68" s="512"/>
      <c r="AG68" s="512"/>
      <c r="AH68" s="512"/>
      <c r="AI68" s="511" t="s">
        <v>37</v>
      </c>
      <c r="AJ68" s="2825" t="s">
        <v>1350</v>
      </c>
      <c r="AK68" s="2825"/>
      <c r="AL68" s="2825"/>
      <c r="AM68" s="514" t="s">
        <v>38</v>
      </c>
      <c r="AN68" s="514"/>
      <c r="AO68" s="2844" t="s">
        <v>435</v>
      </c>
      <c r="AP68" s="2945"/>
      <c r="AQ68" s="2357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58"/>
      <c r="BC68" s="2083" t="s">
        <v>39</v>
      </c>
      <c r="BD68" s="2083"/>
      <c r="BE68" s="2084">
        <f>FH69</f>
        <v>0</v>
      </c>
      <c r="BF68" s="2084"/>
      <c r="BG68" s="2084"/>
      <c r="BH68" s="2084"/>
      <c r="BI68" s="2084"/>
      <c r="BJ68" s="2084"/>
      <c r="BK68" s="2084"/>
      <c r="BL68" s="2084"/>
      <c r="BM68" s="2084"/>
      <c r="BN68" s="2087" t="s">
        <v>40</v>
      </c>
      <c r="BO68" s="2087"/>
      <c r="BP68" s="3363">
        <v>53124286</v>
      </c>
      <c r="BQ68" s="3363"/>
      <c r="BR68" s="3363"/>
      <c r="BS68" s="3363"/>
      <c r="BT68" s="3363"/>
      <c r="BU68" s="3363"/>
      <c r="BV68" s="3363"/>
      <c r="BW68" s="3363"/>
      <c r="BX68" s="3363"/>
      <c r="BY68" s="3363"/>
      <c r="BZ68" s="3363"/>
      <c r="CA68" s="3363"/>
      <c r="CB68" s="3363"/>
      <c r="CC68" s="3363"/>
      <c r="CD68" s="3363"/>
      <c r="CE68" s="3363"/>
      <c r="CF68" s="3363"/>
      <c r="CG68" s="3363"/>
      <c r="CH68" s="3363"/>
      <c r="CI68" s="3363"/>
      <c r="CJ68" s="3363"/>
      <c r="CK68" s="3363"/>
      <c r="CL68" s="3363"/>
      <c r="CM68" s="3363"/>
      <c r="CN68" s="3363"/>
      <c r="CO68" s="3363"/>
      <c r="CP68" s="3363"/>
      <c r="CQ68" s="3364"/>
      <c r="CR68" s="962">
        <v>1928</v>
      </c>
      <c r="CS68" s="2083" t="s">
        <v>39</v>
      </c>
      <c r="CT68" s="2083"/>
      <c r="CU68" s="3362">
        <v>53277166</v>
      </c>
      <c r="CV68" s="3362"/>
      <c r="CW68" s="3362"/>
      <c r="CX68" s="3362"/>
      <c r="CY68" s="3362"/>
      <c r="CZ68" s="3362"/>
      <c r="DA68" s="3362"/>
      <c r="DB68" s="3362"/>
      <c r="DC68" s="2087" t="s">
        <v>40</v>
      </c>
      <c r="DD68" s="2087"/>
      <c r="DE68" s="862" t="s">
        <v>39</v>
      </c>
      <c r="DF68" s="963"/>
      <c r="DG68" s="845" t="s">
        <v>40</v>
      </c>
      <c r="DH68" s="2083" t="s">
        <v>39</v>
      </c>
      <c r="DI68" s="2083"/>
      <c r="DJ68" s="3362">
        <v>4251</v>
      </c>
      <c r="DK68" s="3362"/>
      <c r="DL68" s="3362"/>
      <c r="DM68" s="3362"/>
      <c r="DN68" s="3362"/>
      <c r="DO68" s="3362"/>
      <c r="DP68" s="3362"/>
      <c r="DQ68" s="3362"/>
      <c r="DR68" s="3362"/>
      <c r="DS68" s="2087" t="s">
        <v>40</v>
      </c>
      <c r="DT68" s="2793"/>
      <c r="DU68" s="3363"/>
      <c r="DV68" s="3363"/>
      <c r="DW68" s="3363"/>
      <c r="DX68" s="3363"/>
      <c r="DY68" s="3363"/>
      <c r="DZ68" s="3363"/>
      <c r="EA68" s="3363"/>
      <c r="EB68" s="3363"/>
      <c r="EC68" s="3363"/>
      <c r="ED68" s="3363"/>
      <c r="EE68" s="3363"/>
      <c r="EF68" s="3363"/>
      <c r="EG68" s="3355"/>
      <c r="EH68" s="3356"/>
      <c r="EI68" s="1493"/>
      <c r="EJ68" s="1493"/>
      <c r="EK68" s="1493"/>
      <c r="EL68" s="1493"/>
      <c r="EM68" s="1493"/>
      <c r="EN68" s="1493"/>
      <c r="EO68" s="1493"/>
      <c r="EP68" s="1493"/>
      <c r="EQ68" s="1493"/>
      <c r="ER68" s="3351"/>
      <c r="ES68" s="3352"/>
      <c r="ET68" s="2942">
        <f t="shared" si="7"/>
        <v>271782</v>
      </c>
      <c r="EU68" s="2942"/>
      <c r="EV68" s="2942"/>
      <c r="EW68" s="2942"/>
      <c r="EX68" s="2942"/>
      <c r="EY68" s="2942"/>
      <c r="EZ68" s="2942"/>
      <c r="FA68" s="2942"/>
      <c r="FB68" s="2942"/>
      <c r="FC68" s="2942"/>
      <c r="FD68" s="2942"/>
      <c r="FE68" s="2942"/>
      <c r="FF68" s="2083" t="s">
        <v>39</v>
      </c>
      <c r="FG68" s="2083"/>
      <c r="FH68" s="2084">
        <f t="shared" si="6"/>
        <v>1928</v>
      </c>
      <c r="FI68" s="2084"/>
      <c r="FJ68" s="2084"/>
      <c r="FK68" s="2084"/>
      <c r="FL68" s="2084"/>
      <c r="FM68" s="2084"/>
      <c r="FN68" s="2084"/>
      <c r="FO68" s="2084"/>
      <c r="FP68" s="2084"/>
      <c r="FQ68" s="2087" t="s">
        <v>40</v>
      </c>
      <c r="FR68" s="2088"/>
      <c r="FT68" s="159">
        <f>AQ68+BP68+CC68-CU68+EI68-DF68-DJ68</f>
        <v>271782</v>
      </c>
    </row>
    <row r="69" spans="3:176" ht="13.5" customHeight="1">
      <c r="C69" s="182"/>
      <c r="D69" s="3375"/>
      <c r="E69" s="3375"/>
      <c r="F69" s="3375"/>
      <c r="G69" s="3375"/>
      <c r="H69" s="3375"/>
      <c r="I69" s="3375"/>
      <c r="J69" s="3375"/>
      <c r="K69" s="3375"/>
      <c r="L69" s="3375"/>
      <c r="M69" s="3375"/>
      <c r="N69" s="3375"/>
      <c r="O69" s="3375"/>
      <c r="P69" s="3375"/>
      <c r="Q69" s="3375"/>
      <c r="R69" s="3375"/>
      <c r="S69" s="3375"/>
      <c r="T69" s="3375"/>
      <c r="U69" s="3375"/>
      <c r="V69" s="3375"/>
      <c r="W69" s="3375"/>
      <c r="X69" s="3376"/>
      <c r="Y69" s="2837">
        <v>5532</v>
      </c>
      <c r="Z69" s="2838"/>
      <c r="AA69" s="2838"/>
      <c r="AB69" s="2838"/>
      <c r="AC69" s="2951"/>
      <c r="AD69" s="180"/>
      <c r="AE69" s="512"/>
      <c r="AF69" s="512"/>
      <c r="AG69" s="512"/>
      <c r="AH69" s="512"/>
      <c r="AI69" s="511" t="s">
        <v>37</v>
      </c>
      <c r="AJ69" s="2825" t="s">
        <v>1351</v>
      </c>
      <c r="AK69" s="2825"/>
      <c r="AL69" s="2825"/>
      <c r="AM69" s="514" t="s">
        <v>38</v>
      </c>
      <c r="AN69" s="514"/>
      <c r="AO69" s="2844" t="s">
        <v>436</v>
      </c>
      <c r="AP69" s="2945"/>
      <c r="AQ69" s="3365">
        <v>323014</v>
      </c>
      <c r="AR69" s="3362"/>
      <c r="AS69" s="3362"/>
      <c r="AT69" s="3362"/>
      <c r="AU69" s="3362"/>
      <c r="AV69" s="3362"/>
      <c r="AW69" s="3362"/>
      <c r="AX69" s="3362"/>
      <c r="AY69" s="3362"/>
      <c r="AZ69" s="3362"/>
      <c r="BA69" s="3362"/>
      <c r="BB69" s="3366"/>
      <c r="BC69" s="2083" t="s">
        <v>39</v>
      </c>
      <c r="BD69" s="2083"/>
      <c r="BE69" s="3362">
        <v>3455</v>
      </c>
      <c r="BF69" s="3362"/>
      <c r="BG69" s="3362"/>
      <c r="BH69" s="3362"/>
      <c r="BI69" s="3362"/>
      <c r="BJ69" s="3362"/>
      <c r="BK69" s="3362"/>
      <c r="BL69" s="3362"/>
      <c r="BM69" s="3362"/>
      <c r="BN69" s="2087" t="s">
        <v>40</v>
      </c>
      <c r="BO69" s="2087"/>
      <c r="BP69" s="3363">
        <v>45214806</v>
      </c>
      <c r="BQ69" s="3363"/>
      <c r="BR69" s="3363"/>
      <c r="BS69" s="3363"/>
      <c r="BT69" s="3363"/>
      <c r="BU69" s="3363"/>
      <c r="BV69" s="3363"/>
      <c r="BW69" s="3363"/>
      <c r="BX69" s="3363"/>
      <c r="BY69" s="3363"/>
      <c r="BZ69" s="3363"/>
      <c r="CA69" s="3363"/>
      <c r="CB69" s="3363"/>
      <c r="CC69" s="3363"/>
      <c r="CD69" s="3363"/>
      <c r="CE69" s="3363"/>
      <c r="CF69" s="3363"/>
      <c r="CG69" s="3363"/>
      <c r="CH69" s="3363"/>
      <c r="CI69" s="3363"/>
      <c r="CJ69" s="3363"/>
      <c r="CK69" s="3363"/>
      <c r="CL69" s="3363"/>
      <c r="CM69" s="3363"/>
      <c r="CN69" s="3363"/>
      <c r="CO69" s="3363"/>
      <c r="CP69" s="3363"/>
      <c r="CQ69" s="3364"/>
      <c r="CR69" s="962"/>
      <c r="CS69" s="2083" t="s">
        <v>39</v>
      </c>
      <c r="CT69" s="2083"/>
      <c r="CU69" s="3362">
        <v>45074033</v>
      </c>
      <c r="CV69" s="3362"/>
      <c r="CW69" s="3362"/>
      <c r="CX69" s="3362"/>
      <c r="CY69" s="3362"/>
      <c r="CZ69" s="3362"/>
      <c r="DA69" s="3362"/>
      <c r="DB69" s="3362"/>
      <c r="DC69" s="2087" t="s">
        <v>40</v>
      </c>
      <c r="DD69" s="2087"/>
      <c r="DE69" s="862" t="s">
        <v>39</v>
      </c>
      <c r="DF69" s="963">
        <v>2972</v>
      </c>
      <c r="DG69" s="845" t="s">
        <v>40</v>
      </c>
      <c r="DH69" s="2083" t="s">
        <v>39</v>
      </c>
      <c r="DI69" s="2083"/>
      <c r="DJ69" s="3362">
        <v>31902</v>
      </c>
      <c r="DK69" s="3362"/>
      <c r="DL69" s="3362"/>
      <c r="DM69" s="3362"/>
      <c r="DN69" s="3362"/>
      <c r="DO69" s="3362"/>
      <c r="DP69" s="3362"/>
      <c r="DQ69" s="3362"/>
      <c r="DR69" s="3362"/>
      <c r="DS69" s="2087" t="s">
        <v>40</v>
      </c>
      <c r="DT69" s="2793"/>
      <c r="DU69" s="3363">
        <v>483</v>
      </c>
      <c r="DV69" s="3363"/>
      <c r="DW69" s="3363"/>
      <c r="DX69" s="3363"/>
      <c r="DY69" s="3363"/>
      <c r="DZ69" s="3363"/>
      <c r="EA69" s="3363"/>
      <c r="EB69" s="3363"/>
      <c r="EC69" s="3363"/>
      <c r="ED69" s="3363"/>
      <c r="EE69" s="3363"/>
      <c r="EF69" s="3363"/>
      <c r="EG69" s="3355"/>
      <c r="EH69" s="3356"/>
      <c r="EI69" s="1493"/>
      <c r="EJ69" s="1493"/>
      <c r="EK69" s="1493"/>
      <c r="EL69" s="1493"/>
      <c r="EM69" s="1493"/>
      <c r="EN69" s="1493"/>
      <c r="EO69" s="1493"/>
      <c r="EP69" s="1493"/>
      <c r="EQ69" s="1493"/>
      <c r="ER69" s="3351"/>
      <c r="ES69" s="3352"/>
      <c r="ET69" s="2942">
        <f t="shared" si="7"/>
        <v>428913</v>
      </c>
      <c r="EU69" s="2942"/>
      <c r="EV69" s="2942"/>
      <c r="EW69" s="2942"/>
      <c r="EX69" s="2942"/>
      <c r="EY69" s="2942"/>
      <c r="EZ69" s="2942"/>
      <c r="FA69" s="2942"/>
      <c r="FB69" s="2942"/>
      <c r="FC69" s="2942"/>
      <c r="FD69" s="2942"/>
      <c r="FE69" s="2942"/>
      <c r="FF69" s="2083" t="s">
        <v>39</v>
      </c>
      <c r="FG69" s="2083"/>
      <c r="FH69" s="2084">
        <f t="shared" si="6"/>
        <v>0</v>
      </c>
      <c r="FI69" s="2084"/>
      <c r="FJ69" s="2084"/>
      <c r="FK69" s="2084"/>
      <c r="FL69" s="2084"/>
      <c r="FM69" s="2084"/>
      <c r="FN69" s="2084"/>
      <c r="FO69" s="2084"/>
      <c r="FP69" s="2084"/>
      <c r="FQ69" s="2087" t="s">
        <v>40</v>
      </c>
      <c r="FR69" s="2088"/>
      <c r="FT69" s="159">
        <f>AQ69+BP69+CC69-CU69+EI69-DF69-DJ69</f>
        <v>428913</v>
      </c>
    </row>
    <row r="70" spans="3:176" ht="13.5" customHeight="1">
      <c r="C70" s="182"/>
      <c r="D70" s="2955" t="s">
        <v>196</v>
      </c>
      <c r="E70" s="2955"/>
      <c r="F70" s="2955"/>
      <c r="G70" s="2955"/>
      <c r="H70" s="2955"/>
      <c r="I70" s="2955"/>
      <c r="J70" s="2955"/>
      <c r="K70" s="2955"/>
      <c r="L70" s="2955"/>
      <c r="M70" s="2955"/>
      <c r="N70" s="2955"/>
      <c r="O70" s="2955"/>
      <c r="P70" s="2955"/>
      <c r="Q70" s="2955"/>
      <c r="R70" s="2955"/>
      <c r="S70" s="2955"/>
      <c r="T70" s="2955"/>
      <c r="U70" s="2955"/>
      <c r="V70" s="2955"/>
      <c r="W70" s="2955"/>
      <c r="X70" s="2956"/>
      <c r="Y70" s="2930">
        <v>5513</v>
      </c>
      <c r="Z70" s="2931"/>
      <c r="AA70" s="2931"/>
      <c r="AB70" s="2931"/>
      <c r="AC70" s="2932"/>
      <c r="AD70" s="180"/>
      <c r="AE70" s="512"/>
      <c r="AF70" s="512"/>
      <c r="AG70" s="512"/>
      <c r="AH70" s="512"/>
      <c r="AI70" s="511" t="s">
        <v>37</v>
      </c>
      <c r="AJ70" s="2825" t="s">
        <v>1350</v>
      </c>
      <c r="AK70" s="2825"/>
      <c r="AL70" s="2825"/>
      <c r="AM70" s="514" t="s">
        <v>38</v>
      </c>
      <c r="AN70" s="514"/>
      <c r="AO70" s="2844" t="s">
        <v>435</v>
      </c>
      <c r="AP70" s="2945"/>
      <c r="AQ70" s="2357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58"/>
      <c r="BC70" s="2083" t="s">
        <v>39</v>
      </c>
      <c r="BD70" s="2083"/>
      <c r="BE70" s="2084">
        <f>FH71</f>
        <v>0</v>
      </c>
      <c r="BF70" s="2084"/>
      <c r="BG70" s="2084"/>
      <c r="BH70" s="2084"/>
      <c r="BI70" s="2084"/>
      <c r="BJ70" s="2084"/>
      <c r="BK70" s="2084"/>
      <c r="BL70" s="2084"/>
      <c r="BM70" s="2084"/>
      <c r="BN70" s="2087" t="s">
        <v>40</v>
      </c>
      <c r="BO70" s="2087"/>
      <c r="BP70" s="2943"/>
      <c r="BQ70" s="2943"/>
      <c r="BR70" s="2943"/>
      <c r="BS70" s="2943"/>
      <c r="BT70" s="2943"/>
      <c r="BU70" s="2943"/>
      <c r="BV70" s="2943"/>
      <c r="BW70" s="2943"/>
      <c r="BX70" s="2943"/>
      <c r="BY70" s="2943"/>
      <c r="BZ70" s="2943"/>
      <c r="CA70" s="2943"/>
      <c r="CB70" s="2943"/>
      <c r="CC70" s="2943"/>
      <c r="CD70" s="2943"/>
      <c r="CE70" s="2943"/>
      <c r="CF70" s="2943"/>
      <c r="CG70" s="2943"/>
      <c r="CH70" s="2943"/>
      <c r="CI70" s="2943"/>
      <c r="CJ70" s="2943"/>
      <c r="CK70" s="2943"/>
      <c r="CL70" s="2943"/>
      <c r="CM70" s="2943"/>
      <c r="CN70" s="2943"/>
      <c r="CO70" s="2943"/>
      <c r="CP70" s="2943"/>
      <c r="CQ70" s="2875"/>
      <c r="CR70" s="850"/>
      <c r="CS70" s="2083" t="s">
        <v>39</v>
      </c>
      <c r="CT70" s="2083"/>
      <c r="CU70" s="1493"/>
      <c r="CV70" s="1493"/>
      <c r="CW70" s="1493"/>
      <c r="CX70" s="1493"/>
      <c r="CY70" s="1493"/>
      <c r="CZ70" s="1493"/>
      <c r="DA70" s="1493"/>
      <c r="DB70" s="1493"/>
      <c r="DC70" s="2087" t="s">
        <v>40</v>
      </c>
      <c r="DD70" s="2087"/>
      <c r="DE70" s="862" t="s">
        <v>39</v>
      </c>
      <c r="DF70" s="906"/>
      <c r="DG70" s="845" t="s">
        <v>40</v>
      </c>
      <c r="DH70" s="2083" t="s">
        <v>39</v>
      </c>
      <c r="DI70" s="2083"/>
      <c r="DJ70" s="1493"/>
      <c r="DK70" s="1493"/>
      <c r="DL70" s="1493"/>
      <c r="DM70" s="1493"/>
      <c r="DN70" s="1493"/>
      <c r="DO70" s="1493"/>
      <c r="DP70" s="1493"/>
      <c r="DQ70" s="1493"/>
      <c r="DR70" s="1493"/>
      <c r="DS70" s="2087" t="s">
        <v>40</v>
      </c>
      <c r="DT70" s="2793"/>
      <c r="DU70" s="2943"/>
      <c r="DV70" s="2943"/>
      <c r="DW70" s="2943"/>
      <c r="DX70" s="2943"/>
      <c r="DY70" s="2943"/>
      <c r="DZ70" s="2943"/>
      <c r="EA70" s="2943"/>
      <c r="EB70" s="2943"/>
      <c r="EC70" s="2943"/>
      <c r="ED70" s="2943"/>
      <c r="EE70" s="2943"/>
      <c r="EF70" s="2943"/>
      <c r="EG70" s="3355"/>
      <c r="EH70" s="3356"/>
      <c r="EI70" s="1493"/>
      <c r="EJ70" s="1493"/>
      <c r="EK70" s="1493"/>
      <c r="EL70" s="1493"/>
      <c r="EM70" s="1493"/>
      <c r="EN70" s="1493"/>
      <c r="EO70" s="1493"/>
      <c r="EP70" s="1493"/>
      <c r="EQ70" s="1493"/>
      <c r="ER70" s="2087"/>
      <c r="ES70" s="2793"/>
      <c r="ET70" s="2942">
        <f t="shared" si="7"/>
        <v>0</v>
      </c>
      <c r="EU70" s="2942"/>
      <c r="EV70" s="2942"/>
      <c r="EW70" s="2942"/>
      <c r="EX70" s="2942"/>
      <c r="EY70" s="2942"/>
      <c r="EZ70" s="2942"/>
      <c r="FA70" s="2942"/>
      <c r="FB70" s="2942"/>
      <c r="FC70" s="2942"/>
      <c r="FD70" s="2942"/>
      <c r="FE70" s="2942"/>
      <c r="FF70" s="2083" t="s">
        <v>39</v>
      </c>
      <c r="FG70" s="2083"/>
      <c r="FH70" s="2084">
        <f t="shared" si="6"/>
        <v>0</v>
      </c>
      <c r="FI70" s="2084"/>
      <c r="FJ70" s="2084"/>
      <c r="FK70" s="2084"/>
      <c r="FL70" s="2084"/>
      <c r="FM70" s="2084"/>
      <c r="FN70" s="2084"/>
      <c r="FO70" s="2084"/>
      <c r="FP70" s="2084"/>
      <c r="FQ70" s="2087" t="s">
        <v>40</v>
      </c>
      <c r="FR70" s="2088"/>
    </row>
    <row r="71" spans="3:176" ht="13.5" customHeight="1">
      <c r="C71" s="182"/>
      <c r="D71" s="3375"/>
      <c r="E71" s="3375"/>
      <c r="F71" s="3375"/>
      <c r="G71" s="3375"/>
      <c r="H71" s="3375"/>
      <c r="I71" s="3375"/>
      <c r="J71" s="3375"/>
      <c r="K71" s="3375"/>
      <c r="L71" s="3375"/>
      <c r="M71" s="3375"/>
      <c r="N71" s="3375"/>
      <c r="O71" s="3375"/>
      <c r="P71" s="3375"/>
      <c r="Q71" s="3375"/>
      <c r="R71" s="3375"/>
      <c r="S71" s="3375"/>
      <c r="T71" s="3375"/>
      <c r="U71" s="3375"/>
      <c r="V71" s="3375"/>
      <c r="W71" s="3375"/>
      <c r="X71" s="3376"/>
      <c r="Y71" s="2837">
        <v>5533</v>
      </c>
      <c r="Z71" s="2838"/>
      <c r="AA71" s="2838"/>
      <c r="AB71" s="2838"/>
      <c r="AC71" s="2951"/>
      <c r="AD71" s="180"/>
      <c r="AE71" s="512"/>
      <c r="AF71" s="512"/>
      <c r="AG71" s="512"/>
      <c r="AH71" s="512"/>
      <c r="AI71" s="511" t="s">
        <v>37</v>
      </c>
      <c r="AJ71" s="2825" t="s">
        <v>1351</v>
      </c>
      <c r="AK71" s="2825"/>
      <c r="AL71" s="2825"/>
      <c r="AM71" s="514" t="s">
        <v>38</v>
      </c>
      <c r="AN71" s="514"/>
      <c r="AO71" s="2844" t="s">
        <v>436</v>
      </c>
      <c r="AP71" s="2945"/>
      <c r="AQ71" s="2847"/>
      <c r="AR71" s="2803"/>
      <c r="AS71" s="2803"/>
      <c r="AT71" s="2803"/>
      <c r="AU71" s="2803"/>
      <c r="AV71" s="2803"/>
      <c r="AW71" s="2803"/>
      <c r="AX71" s="2803"/>
      <c r="AY71" s="2803"/>
      <c r="AZ71" s="2803"/>
      <c r="BA71" s="2803"/>
      <c r="BB71" s="2804"/>
      <c r="BC71" s="2083" t="s">
        <v>39</v>
      </c>
      <c r="BD71" s="2083"/>
      <c r="BE71" s="1493"/>
      <c r="BF71" s="1493"/>
      <c r="BG71" s="1493"/>
      <c r="BH71" s="1493"/>
      <c r="BI71" s="1493"/>
      <c r="BJ71" s="1493"/>
      <c r="BK71" s="1493"/>
      <c r="BL71" s="1493"/>
      <c r="BM71" s="1493"/>
      <c r="BN71" s="2087" t="s">
        <v>40</v>
      </c>
      <c r="BO71" s="2087"/>
      <c r="BP71" s="2943"/>
      <c r="BQ71" s="2943"/>
      <c r="BR71" s="2943"/>
      <c r="BS71" s="2943"/>
      <c r="BT71" s="2943"/>
      <c r="BU71" s="2943"/>
      <c r="BV71" s="2943"/>
      <c r="BW71" s="2943"/>
      <c r="BX71" s="2943"/>
      <c r="BY71" s="2943"/>
      <c r="BZ71" s="2943"/>
      <c r="CA71" s="2943"/>
      <c r="CB71" s="2943"/>
      <c r="CC71" s="2943"/>
      <c r="CD71" s="2943"/>
      <c r="CE71" s="2943"/>
      <c r="CF71" s="2943"/>
      <c r="CG71" s="2943"/>
      <c r="CH71" s="2943"/>
      <c r="CI71" s="2943"/>
      <c r="CJ71" s="2943"/>
      <c r="CK71" s="2943"/>
      <c r="CL71" s="2943"/>
      <c r="CM71" s="2943"/>
      <c r="CN71" s="2943"/>
      <c r="CO71" s="2943"/>
      <c r="CP71" s="2943"/>
      <c r="CQ71" s="2875"/>
      <c r="CR71" s="850"/>
      <c r="CS71" s="2083" t="s">
        <v>39</v>
      </c>
      <c r="CT71" s="2083"/>
      <c r="CU71" s="1493"/>
      <c r="CV71" s="1493"/>
      <c r="CW71" s="1493"/>
      <c r="CX71" s="1493"/>
      <c r="CY71" s="1493"/>
      <c r="CZ71" s="1493"/>
      <c r="DA71" s="1493"/>
      <c r="DB71" s="1493"/>
      <c r="DC71" s="2087" t="s">
        <v>40</v>
      </c>
      <c r="DD71" s="2087"/>
      <c r="DE71" s="862" t="s">
        <v>39</v>
      </c>
      <c r="DF71" s="906"/>
      <c r="DG71" s="845" t="s">
        <v>40</v>
      </c>
      <c r="DH71" s="2083" t="s">
        <v>39</v>
      </c>
      <c r="DI71" s="2083"/>
      <c r="DJ71" s="1493"/>
      <c r="DK71" s="1493"/>
      <c r="DL71" s="1493"/>
      <c r="DM71" s="1493"/>
      <c r="DN71" s="1493"/>
      <c r="DO71" s="1493"/>
      <c r="DP71" s="1493"/>
      <c r="DQ71" s="1493"/>
      <c r="DR71" s="1493"/>
      <c r="DS71" s="2087" t="s">
        <v>40</v>
      </c>
      <c r="DT71" s="2793"/>
      <c r="DU71" s="2943"/>
      <c r="DV71" s="2943"/>
      <c r="DW71" s="2943"/>
      <c r="DX71" s="2943"/>
      <c r="DY71" s="2943"/>
      <c r="DZ71" s="2943"/>
      <c r="EA71" s="2943"/>
      <c r="EB71" s="2943"/>
      <c r="EC71" s="2943"/>
      <c r="ED71" s="2943"/>
      <c r="EE71" s="2943"/>
      <c r="EF71" s="2943"/>
      <c r="EG71" s="3355"/>
      <c r="EH71" s="3356"/>
      <c r="EI71" s="1493"/>
      <c r="EJ71" s="1493"/>
      <c r="EK71" s="1493"/>
      <c r="EL71" s="1493"/>
      <c r="EM71" s="1493"/>
      <c r="EN71" s="1493"/>
      <c r="EO71" s="1493"/>
      <c r="EP71" s="1493"/>
      <c r="EQ71" s="1493"/>
      <c r="ER71" s="2087"/>
      <c r="ES71" s="2793"/>
      <c r="ET71" s="2942">
        <f t="shared" si="7"/>
        <v>0</v>
      </c>
      <c r="EU71" s="2942"/>
      <c r="EV71" s="2942"/>
      <c r="EW71" s="2942"/>
      <c r="EX71" s="2942"/>
      <c r="EY71" s="2942"/>
      <c r="EZ71" s="2942"/>
      <c r="FA71" s="2942"/>
      <c r="FB71" s="2942"/>
      <c r="FC71" s="2942"/>
      <c r="FD71" s="2942"/>
      <c r="FE71" s="2942"/>
      <c r="FF71" s="2083" t="s">
        <v>39</v>
      </c>
      <c r="FG71" s="2083"/>
      <c r="FH71" s="2084">
        <f t="shared" si="6"/>
        <v>0</v>
      </c>
      <c r="FI71" s="2084"/>
      <c r="FJ71" s="2084"/>
      <c r="FK71" s="2084"/>
      <c r="FL71" s="2084"/>
      <c r="FM71" s="2084"/>
      <c r="FN71" s="2084"/>
      <c r="FO71" s="2084"/>
      <c r="FP71" s="2084"/>
      <c r="FQ71" s="2087" t="s">
        <v>40</v>
      </c>
      <c r="FR71" s="2088"/>
    </row>
    <row r="72" spans="3:176" ht="28.5" customHeight="1">
      <c r="C72" s="221"/>
      <c r="D72" s="2955" t="s">
        <v>203</v>
      </c>
      <c r="E72" s="2955"/>
      <c r="F72" s="2955"/>
      <c r="G72" s="2955"/>
      <c r="H72" s="2955"/>
      <c r="I72" s="2955"/>
      <c r="J72" s="2955"/>
      <c r="K72" s="2955"/>
      <c r="L72" s="2955"/>
      <c r="M72" s="2955"/>
      <c r="N72" s="2955"/>
      <c r="O72" s="2955"/>
      <c r="P72" s="2955"/>
      <c r="Q72" s="2955"/>
      <c r="R72" s="2955"/>
      <c r="S72" s="2955"/>
      <c r="T72" s="2955"/>
      <c r="U72" s="2955"/>
      <c r="V72" s="2955"/>
      <c r="W72" s="2955"/>
      <c r="X72" s="2956"/>
      <c r="Y72" s="2930">
        <v>5514</v>
      </c>
      <c r="Z72" s="2931"/>
      <c r="AA72" s="2931"/>
      <c r="AB72" s="2931"/>
      <c r="AC72" s="2932"/>
      <c r="AD72" s="180"/>
      <c r="AE72" s="512"/>
      <c r="AF72" s="512"/>
      <c r="AG72" s="512"/>
      <c r="AH72" s="512"/>
      <c r="AI72" s="511" t="s">
        <v>37</v>
      </c>
      <c r="AJ72" s="2825" t="s">
        <v>1350</v>
      </c>
      <c r="AK72" s="2825"/>
      <c r="AL72" s="2825"/>
      <c r="AM72" s="514" t="s">
        <v>38</v>
      </c>
      <c r="AN72" s="514"/>
      <c r="AO72" s="2844" t="s">
        <v>435</v>
      </c>
      <c r="AP72" s="2945"/>
      <c r="AQ72" s="2357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58"/>
      <c r="BC72" s="2083" t="s">
        <v>39</v>
      </c>
      <c r="BD72" s="2083"/>
      <c r="BE72" s="2084">
        <f>FH73</f>
        <v>0</v>
      </c>
      <c r="BF72" s="2084"/>
      <c r="BG72" s="2084"/>
      <c r="BH72" s="2084"/>
      <c r="BI72" s="2084"/>
      <c r="BJ72" s="2084"/>
      <c r="BK72" s="2084"/>
      <c r="BL72" s="2084"/>
      <c r="BM72" s="2084"/>
      <c r="BN72" s="2087" t="s">
        <v>40</v>
      </c>
      <c r="BO72" s="2087"/>
      <c r="BP72" s="2943"/>
      <c r="BQ72" s="2943"/>
      <c r="BR72" s="2943"/>
      <c r="BS72" s="2943"/>
      <c r="BT72" s="2943"/>
      <c r="BU72" s="2943"/>
      <c r="BV72" s="2943"/>
      <c r="BW72" s="2943"/>
      <c r="BX72" s="2943"/>
      <c r="BY72" s="2943"/>
      <c r="BZ72" s="2943"/>
      <c r="CA72" s="2943"/>
      <c r="CB72" s="2943"/>
      <c r="CC72" s="2943"/>
      <c r="CD72" s="2943"/>
      <c r="CE72" s="2943"/>
      <c r="CF72" s="2943"/>
      <c r="CG72" s="2943"/>
      <c r="CH72" s="2943"/>
      <c r="CI72" s="2943"/>
      <c r="CJ72" s="2943"/>
      <c r="CK72" s="2943"/>
      <c r="CL72" s="2943"/>
      <c r="CM72" s="2943"/>
      <c r="CN72" s="2943"/>
      <c r="CO72" s="2943"/>
      <c r="CP72" s="2943"/>
      <c r="CQ72" s="2875"/>
      <c r="CR72" s="850"/>
      <c r="CS72" s="2083" t="s">
        <v>39</v>
      </c>
      <c r="CT72" s="2083"/>
      <c r="CU72" s="1493"/>
      <c r="CV72" s="1493"/>
      <c r="CW72" s="1493"/>
      <c r="CX72" s="1493"/>
      <c r="CY72" s="1493"/>
      <c r="CZ72" s="1493"/>
      <c r="DA72" s="1493"/>
      <c r="DB72" s="1493"/>
      <c r="DC72" s="2087" t="s">
        <v>40</v>
      </c>
      <c r="DD72" s="2087"/>
      <c r="DE72" s="862" t="s">
        <v>39</v>
      </c>
      <c r="DF72" s="906"/>
      <c r="DG72" s="845" t="s">
        <v>40</v>
      </c>
      <c r="DH72" s="2083" t="s">
        <v>39</v>
      </c>
      <c r="DI72" s="2083"/>
      <c r="DJ72" s="1493"/>
      <c r="DK72" s="1493"/>
      <c r="DL72" s="1493"/>
      <c r="DM72" s="1493"/>
      <c r="DN72" s="1493"/>
      <c r="DO72" s="1493"/>
      <c r="DP72" s="1493"/>
      <c r="DQ72" s="1493"/>
      <c r="DR72" s="1493"/>
      <c r="DS72" s="2087" t="s">
        <v>40</v>
      </c>
      <c r="DT72" s="2793"/>
      <c r="DU72" s="2943"/>
      <c r="DV72" s="2943"/>
      <c r="DW72" s="2943"/>
      <c r="DX72" s="2943"/>
      <c r="DY72" s="2943"/>
      <c r="DZ72" s="2943"/>
      <c r="EA72" s="2943"/>
      <c r="EB72" s="2943"/>
      <c r="EC72" s="2943"/>
      <c r="ED72" s="2943"/>
      <c r="EE72" s="2943"/>
      <c r="EF72" s="2943"/>
      <c r="EG72" s="3355"/>
      <c r="EH72" s="3356"/>
      <c r="EI72" s="1493"/>
      <c r="EJ72" s="1493"/>
      <c r="EK72" s="1493"/>
      <c r="EL72" s="1493"/>
      <c r="EM72" s="1493"/>
      <c r="EN72" s="1493"/>
      <c r="EO72" s="1493"/>
      <c r="EP72" s="1493"/>
      <c r="EQ72" s="1493"/>
      <c r="ER72" s="2087"/>
      <c r="ES72" s="2793"/>
      <c r="ET72" s="2942">
        <f t="shared" si="7"/>
        <v>0</v>
      </c>
      <c r="EU72" s="2942"/>
      <c r="EV72" s="2942"/>
      <c r="EW72" s="2942"/>
      <c r="EX72" s="2942"/>
      <c r="EY72" s="2942"/>
      <c r="EZ72" s="2942"/>
      <c r="FA72" s="2942"/>
      <c r="FB72" s="2942"/>
      <c r="FC72" s="2942"/>
      <c r="FD72" s="2942"/>
      <c r="FE72" s="2942"/>
      <c r="FF72" s="2083" t="s">
        <v>39</v>
      </c>
      <c r="FG72" s="2083"/>
      <c r="FH72" s="2084">
        <f t="shared" si="6"/>
        <v>0</v>
      </c>
      <c r="FI72" s="2084"/>
      <c r="FJ72" s="2084"/>
      <c r="FK72" s="2084"/>
      <c r="FL72" s="2084"/>
      <c r="FM72" s="2084"/>
      <c r="FN72" s="2084"/>
      <c r="FO72" s="2084"/>
      <c r="FP72" s="2084"/>
      <c r="FQ72" s="2087" t="s">
        <v>40</v>
      </c>
      <c r="FR72" s="2088"/>
      <c r="FT72" s="159">
        <f>AQ72+BP72+CC72-CU72+EI72-DF72-DJ72</f>
        <v>0</v>
      </c>
    </row>
    <row r="73" spans="3:176" ht="38.25" customHeight="1">
      <c r="C73" s="532"/>
      <c r="D73" s="3375"/>
      <c r="E73" s="3375"/>
      <c r="F73" s="3375"/>
      <c r="G73" s="3375"/>
      <c r="H73" s="3375"/>
      <c r="I73" s="3375"/>
      <c r="J73" s="3375"/>
      <c r="K73" s="3375"/>
      <c r="L73" s="3375"/>
      <c r="M73" s="3375"/>
      <c r="N73" s="3375"/>
      <c r="O73" s="3375"/>
      <c r="P73" s="3375"/>
      <c r="Q73" s="3375"/>
      <c r="R73" s="3375"/>
      <c r="S73" s="3375"/>
      <c r="T73" s="3375"/>
      <c r="U73" s="3375"/>
      <c r="V73" s="3375"/>
      <c r="W73" s="3375"/>
      <c r="X73" s="3376"/>
      <c r="Y73" s="2837">
        <v>5534</v>
      </c>
      <c r="Z73" s="2838"/>
      <c r="AA73" s="2838"/>
      <c r="AB73" s="2838"/>
      <c r="AC73" s="2951"/>
      <c r="AD73" s="180"/>
      <c r="AE73" s="512"/>
      <c r="AF73" s="512"/>
      <c r="AG73" s="512"/>
      <c r="AH73" s="512"/>
      <c r="AI73" s="511" t="s">
        <v>37</v>
      </c>
      <c r="AJ73" s="2825" t="s">
        <v>1351</v>
      </c>
      <c r="AK73" s="2825"/>
      <c r="AL73" s="2825"/>
      <c r="AM73" s="514" t="s">
        <v>38</v>
      </c>
      <c r="AN73" s="514"/>
      <c r="AO73" s="2844" t="s">
        <v>436</v>
      </c>
      <c r="AP73" s="2945"/>
      <c r="AQ73" s="2357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58"/>
      <c r="BC73" s="2083" t="s">
        <v>39</v>
      </c>
      <c r="BD73" s="2083"/>
      <c r="BE73" s="1493"/>
      <c r="BF73" s="1493"/>
      <c r="BG73" s="1493"/>
      <c r="BH73" s="1493"/>
      <c r="BI73" s="1493"/>
      <c r="BJ73" s="1493"/>
      <c r="BK73" s="1493"/>
      <c r="BL73" s="1493"/>
      <c r="BM73" s="1493"/>
      <c r="BN73" s="2087" t="s">
        <v>40</v>
      </c>
      <c r="BO73" s="2087"/>
      <c r="BP73" s="2943"/>
      <c r="BQ73" s="2943"/>
      <c r="BR73" s="2943"/>
      <c r="BS73" s="2943"/>
      <c r="BT73" s="2943"/>
      <c r="BU73" s="2943"/>
      <c r="BV73" s="2943"/>
      <c r="BW73" s="2943"/>
      <c r="BX73" s="2943"/>
      <c r="BY73" s="2943"/>
      <c r="BZ73" s="2943"/>
      <c r="CA73" s="2943"/>
      <c r="CB73" s="2943"/>
      <c r="CC73" s="2943"/>
      <c r="CD73" s="2943"/>
      <c r="CE73" s="2943"/>
      <c r="CF73" s="2943"/>
      <c r="CG73" s="2943"/>
      <c r="CH73" s="2943"/>
      <c r="CI73" s="2943"/>
      <c r="CJ73" s="2943"/>
      <c r="CK73" s="2943"/>
      <c r="CL73" s="2943"/>
      <c r="CM73" s="2943"/>
      <c r="CN73" s="2943"/>
      <c r="CO73" s="2943"/>
      <c r="CP73" s="2943"/>
      <c r="CQ73" s="2875"/>
      <c r="CR73" s="850"/>
      <c r="CS73" s="2083" t="s">
        <v>39</v>
      </c>
      <c r="CT73" s="2083"/>
      <c r="CU73" s="1493"/>
      <c r="CV73" s="1493"/>
      <c r="CW73" s="1493"/>
      <c r="CX73" s="1493"/>
      <c r="CY73" s="1493"/>
      <c r="CZ73" s="1493"/>
      <c r="DA73" s="1493"/>
      <c r="DB73" s="1493"/>
      <c r="DC73" s="2087" t="s">
        <v>40</v>
      </c>
      <c r="DD73" s="2087"/>
      <c r="DE73" s="862" t="s">
        <v>39</v>
      </c>
      <c r="DF73" s="906"/>
      <c r="DG73" s="845" t="s">
        <v>40</v>
      </c>
      <c r="DH73" s="2083" t="s">
        <v>39</v>
      </c>
      <c r="DI73" s="2083"/>
      <c r="DJ73" s="1493"/>
      <c r="DK73" s="1493"/>
      <c r="DL73" s="1493"/>
      <c r="DM73" s="1493"/>
      <c r="DN73" s="1493"/>
      <c r="DO73" s="1493"/>
      <c r="DP73" s="1493"/>
      <c r="DQ73" s="1493"/>
      <c r="DR73" s="1493"/>
      <c r="DS73" s="2087" t="s">
        <v>40</v>
      </c>
      <c r="DT73" s="2793"/>
      <c r="DU73" s="2943"/>
      <c r="DV73" s="2943"/>
      <c r="DW73" s="2943"/>
      <c r="DX73" s="2943"/>
      <c r="DY73" s="2943"/>
      <c r="DZ73" s="2943"/>
      <c r="EA73" s="2943"/>
      <c r="EB73" s="2943"/>
      <c r="EC73" s="2943"/>
      <c r="ED73" s="2943"/>
      <c r="EE73" s="2943"/>
      <c r="EF73" s="2943"/>
      <c r="EG73" s="3355"/>
      <c r="EH73" s="3356"/>
      <c r="EI73" s="1493"/>
      <c r="EJ73" s="1493"/>
      <c r="EK73" s="1493"/>
      <c r="EL73" s="1493"/>
      <c r="EM73" s="1493"/>
      <c r="EN73" s="1493"/>
      <c r="EO73" s="1493"/>
      <c r="EP73" s="1493"/>
      <c r="EQ73" s="1493"/>
      <c r="ER73" s="2087"/>
      <c r="ES73" s="2793"/>
      <c r="ET73" s="2942">
        <f t="shared" si="7"/>
        <v>0</v>
      </c>
      <c r="EU73" s="2942"/>
      <c r="EV73" s="2942"/>
      <c r="EW73" s="2942"/>
      <c r="EX73" s="2942"/>
      <c r="EY73" s="2942"/>
      <c r="EZ73" s="2942"/>
      <c r="FA73" s="2942"/>
      <c r="FB73" s="2942"/>
      <c r="FC73" s="2942"/>
      <c r="FD73" s="2942"/>
      <c r="FE73" s="2942"/>
      <c r="FF73" s="2083" t="s">
        <v>39</v>
      </c>
      <c r="FG73" s="2083"/>
      <c r="FH73" s="2084">
        <f t="shared" si="6"/>
        <v>0</v>
      </c>
      <c r="FI73" s="2084"/>
      <c r="FJ73" s="2084"/>
      <c r="FK73" s="2084"/>
      <c r="FL73" s="2084"/>
      <c r="FM73" s="2084"/>
      <c r="FN73" s="2084"/>
      <c r="FO73" s="2084"/>
      <c r="FP73" s="2084"/>
      <c r="FQ73" s="2087" t="s">
        <v>40</v>
      </c>
      <c r="FR73" s="2088"/>
      <c r="FT73" s="159">
        <f>AQ73+BP73+CC73-CU73+EI73-DF73-DJ73</f>
        <v>0</v>
      </c>
    </row>
    <row r="74" spans="3:176" ht="25.5" customHeight="1">
      <c r="C74" s="182"/>
      <c r="D74" s="2955" t="s">
        <v>204</v>
      </c>
      <c r="E74" s="2955"/>
      <c r="F74" s="2955"/>
      <c r="G74" s="2955"/>
      <c r="H74" s="2955"/>
      <c r="I74" s="2955"/>
      <c r="J74" s="2955"/>
      <c r="K74" s="2955"/>
      <c r="L74" s="2955"/>
      <c r="M74" s="2955"/>
      <c r="N74" s="2955"/>
      <c r="O74" s="2955"/>
      <c r="P74" s="2955"/>
      <c r="Q74" s="2955"/>
      <c r="R74" s="2955"/>
      <c r="S74" s="2955"/>
      <c r="T74" s="2955"/>
      <c r="U74" s="2955"/>
      <c r="V74" s="2955"/>
      <c r="W74" s="2955"/>
      <c r="X74" s="2956"/>
      <c r="Y74" s="2930">
        <v>5515</v>
      </c>
      <c r="Z74" s="2931"/>
      <c r="AA74" s="2931"/>
      <c r="AB74" s="2931"/>
      <c r="AC74" s="2932"/>
      <c r="AD74" s="180"/>
      <c r="AE74" s="512"/>
      <c r="AF74" s="512"/>
      <c r="AG74" s="512"/>
      <c r="AH74" s="512"/>
      <c r="AI74" s="511" t="s">
        <v>37</v>
      </c>
      <c r="AJ74" s="2825" t="s">
        <v>1350</v>
      </c>
      <c r="AK74" s="2825"/>
      <c r="AL74" s="2825"/>
      <c r="AM74" s="514" t="s">
        <v>38</v>
      </c>
      <c r="AN74" s="514"/>
      <c r="AO74" s="2844" t="s">
        <v>435</v>
      </c>
      <c r="AP74" s="2945"/>
      <c r="AQ74" s="2357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58"/>
      <c r="BC74" s="2083" t="s">
        <v>39</v>
      </c>
      <c r="BD74" s="2083"/>
      <c r="BE74" s="2084">
        <f>FH75</f>
        <v>0</v>
      </c>
      <c r="BF74" s="2084"/>
      <c r="BG74" s="2084"/>
      <c r="BH74" s="2084"/>
      <c r="BI74" s="2084"/>
      <c r="BJ74" s="2084"/>
      <c r="BK74" s="2084"/>
      <c r="BL74" s="2084"/>
      <c r="BM74" s="2084"/>
      <c r="BN74" s="2087" t="s">
        <v>40</v>
      </c>
      <c r="BO74" s="2087"/>
      <c r="BP74" s="2943"/>
      <c r="BQ74" s="2943"/>
      <c r="BR74" s="2943"/>
      <c r="BS74" s="2943"/>
      <c r="BT74" s="2943"/>
      <c r="BU74" s="2943"/>
      <c r="BV74" s="2943"/>
      <c r="BW74" s="2943"/>
      <c r="BX74" s="2943"/>
      <c r="BY74" s="2943"/>
      <c r="BZ74" s="2943"/>
      <c r="CA74" s="2943"/>
      <c r="CB74" s="2943"/>
      <c r="CC74" s="2943"/>
      <c r="CD74" s="2943"/>
      <c r="CE74" s="2943"/>
      <c r="CF74" s="2943"/>
      <c r="CG74" s="2943"/>
      <c r="CH74" s="2943"/>
      <c r="CI74" s="2943"/>
      <c r="CJ74" s="2943"/>
      <c r="CK74" s="2943"/>
      <c r="CL74" s="2943"/>
      <c r="CM74" s="2943"/>
      <c r="CN74" s="2943"/>
      <c r="CO74" s="2943"/>
      <c r="CP74" s="2943"/>
      <c r="CQ74" s="2875"/>
      <c r="CR74" s="850"/>
      <c r="CS74" s="2083" t="s">
        <v>39</v>
      </c>
      <c r="CT74" s="2083"/>
      <c r="CU74" s="1493"/>
      <c r="CV74" s="1493"/>
      <c r="CW74" s="1493"/>
      <c r="CX74" s="1493"/>
      <c r="CY74" s="1493"/>
      <c r="CZ74" s="1493"/>
      <c r="DA74" s="1493"/>
      <c r="DB74" s="1493"/>
      <c r="DC74" s="2087" t="s">
        <v>40</v>
      </c>
      <c r="DD74" s="2087"/>
      <c r="DE74" s="862" t="s">
        <v>39</v>
      </c>
      <c r="DF74" s="906"/>
      <c r="DG74" s="845" t="s">
        <v>40</v>
      </c>
      <c r="DH74" s="2083" t="s">
        <v>39</v>
      </c>
      <c r="DI74" s="2083"/>
      <c r="DJ74" s="1493"/>
      <c r="DK74" s="1493"/>
      <c r="DL74" s="1493"/>
      <c r="DM74" s="1493"/>
      <c r="DN74" s="1493"/>
      <c r="DO74" s="1493"/>
      <c r="DP74" s="1493"/>
      <c r="DQ74" s="1493"/>
      <c r="DR74" s="1493"/>
      <c r="DS74" s="2087" t="s">
        <v>40</v>
      </c>
      <c r="DT74" s="2793"/>
      <c r="DU74" s="2943"/>
      <c r="DV74" s="2943"/>
      <c r="DW74" s="2943"/>
      <c r="DX74" s="2943"/>
      <c r="DY74" s="2943"/>
      <c r="DZ74" s="2943"/>
      <c r="EA74" s="2943"/>
      <c r="EB74" s="2943"/>
      <c r="EC74" s="2943"/>
      <c r="ED74" s="2943"/>
      <c r="EE74" s="2943"/>
      <c r="EF74" s="2943"/>
      <c r="EG74" s="3355"/>
      <c r="EH74" s="3356"/>
      <c r="EI74" s="1493"/>
      <c r="EJ74" s="1493"/>
      <c r="EK74" s="1493"/>
      <c r="EL74" s="1493"/>
      <c r="EM74" s="1493"/>
      <c r="EN74" s="1493"/>
      <c r="EO74" s="1493"/>
      <c r="EP74" s="1493"/>
      <c r="EQ74" s="1493"/>
      <c r="ER74" s="2087"/>
      <c r="ES74" s="2793"/>
      <c r="ET74" s="2942">
        <f t="shared" si="7"/>
        <v>0</v>
      </c>
      <c r="EU74" s="2942"/>
      <c r="EV74" s="2942"/>
      <c r="EW74" s="2942"/>
      <c r="EX74" s="2942"/>
      <c r="EY74" s="2942"/>
      <c r="EZ74" s="2942"/>
      <c r="FA74" s="2942"/>
      <c r="FB74" s="2942"/>
      <c r="FC74" s="2942"/>
      <c r="FD74" s="2942"/>
      <c r="FE74" s="2942"/>
      <c r="FF74" s="2083" t="s">
        <v>39</v>
      </c>
      <c r="FG74" s="2083"/>
      <c r="FH74" s="2084">
        <f t="shared" si="6"/>
        <v>0</v>
      </c>
      <c r="FI74" s="2084"/>
      <c r="FJ74" s="2084"/>
      <c r="FK74" s="2084"/>
      <c r="FL74" s="2084"/>
      <c r="FM74" s="2084"/>
      <c r="FN74" s="2084"/>
      <c r="FO74" s="2084"/>
      <c r="FP74" s="2084"/>
      <c r="FQ74" s="2087" t="s">
        <v>40</v>
      </c>
      <c r="FR74" s="2088"/>
      <c r="FT74" s="159">
        <f>AQ74+BP74+CC74-CU74+EI74-DF74-DJ74</f>
        <v>0</v>
      </c>
    </row>
    <row r="75" spans="3:176" ht="20.25" customHeight="1">
      <c r="C75" s="182"/>
      <c r="D75" s="3375"/>
      <c r="E75" s="3375"/>
      <c r="F75" s="3375"/>
      <c r="G75" s="3375"/>
      <c r="H75" s="3375"/>
      <c r="I75" s="3375"/>
      <c r="J75" s="3375"/>
      <c r="K75" s="3375"/>
      <c r="L75" s="3375"/>
      <c r="M75" s="3375"/>
      <c r="N75" s="3375"/>
      <c r="O75" s="3375"/>
      <c r="P75" s="3375"/>
      <c r="Q75" s="3375"/>
      <c r="R75" s="3375"/>
      <c r="S75" s="3375"/>
      <c r="T75" s="3375"/>
      <c r="U75" s="3375"/>
      <c r="V75" s="3375"/>
      <c r="W75" s="3375"/>
      <c r="X75" s="3376"/>
      <c r="Y75" s="2837">
        <v>5535</v>
      </c>
      <c r="Z75" s="2838"/>
      <c r="AA75" s="2838"/>
      <c r="AB75" s="2838"/>
      <c r="AC75" s="2951"/>
      <c r="AD75" s="180"/>
      <c r="AE75" s="512"/>
      <c r="AF75" s="512"/>
      <c r="AG75" s="512"/>
      <c r="AH75" s="512"/>
      <c r="AI75" s="511" t="s">
        <v>37</v>
      </c>
      <c r="AJ75" s="2825" t="s">
        <v>1351</v>
      </c>
      <c r="AK75" s="2825"/>
      <c r="AL75" s="2825"/>
      <c r="AM75" s="514" t="s">
        <v>38</v>
      </c>
      <c r="AN75" s="514"/>
      <c r="AO75" s="2844" t="s">
        <v>436</v>
      </c>
      <c r="AP75" s="2945"/>
      <c r="AQ75" s="2357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58"/>
      <c r="BC75" s="2083" t="s">
        <v>39</v>
      </c>
      <c r="BD75" s="2083"/>
      <c r="BE75" s="1493"/>
      <c r="BF75" s="1493"/>
      <c r="BG75" s="1493"/>
      <c r="BH75" s="1493"/>
      <c r="BI75" s="1493"/>
      <c r="BJ75" s="1493"/>
      <c r="BK75" s="1493"/>
      <c r="BL75" s="1493"/>
      <c r="BM75" s="1493"/>
      <c r="BN75" s="2087" t="s">
        <v>40</v>
      </c>
      <c r="BO75" s="2087"/>
      <c r="BP75" s="2943"/>
      <c r="BQ75" s="2943"/>
      <c r="BR75" s="2943"/>
      <c r="BS75" s="2943"/>
      <c r="BT75" s="2943"/>
      <c r="BU75" s="2943"/>
      <c r="BV75" s="2943"/>
      <c r="BW75" s="2943"/>
      <c r="BX75" s="2943"/>
      <c r="BY75" s="2943"/>
      <c r="BZ75" s="2943"/>
      <c r="CA75" s="2943"/>
      <c r="CB75" s="2943"/>
      <c r="CC75" s="2943"/>
      <c r="CD75" s="2943"/>
      <c r="CE75" s="2943"/>
      <c r="CF75" s="2943"/>
      <c r="CG75" s="2943"/>
      <c r="CH75" s="2943"/>
      <c r="CI75" s="2943"/>
      <c r="CJ75" s="2943"/>
      <c r="CK75" s="2943"/>
      <c r="CL75" s="2943"/>
      <c r="CM75" s="2943"/>
      <c r="CN75" s="2943"/>
      <c r="CO75" s="2943"/>
      <c r="CP75" s="2943"/>
      <c r="CQ75" s="2875"/>
      <c r="CR75" s="850"/>
      <c r="CS75" s="2083" t="s">
        <v>39</v>
      </c>
      <c r="CT75" s="2083"/>
      <c r="CU75" s="1493"/>
      <c r="CV75" s="1493"/>
      <c r="CW75" s="1493"/>
      <c r="CX75" s="1493"/>
      <c r="CY75" s="1493"/>
      <c r="CZ75" s="1493"/>
      <c r="DA75" s="1493"/>
      <c r="DB75" s="1493"/>
      <c r="DC75" s="2087" t="s">
        <v>40</v>
      </c>
      <c r="DD75" s="2087"/>
      <c r="DE75" s="862" t="s">
        <v>39</v>
      </c>
      <c r="DF75" s="906"/>
      <c r="DG75" s="845" t="s">
        <v>40</v>
      </c>
      <c r="DH75" s="2083" t="s">
        <v>39</v>
      </c>
      <c r="DI75" s="2083"/>
      <c r="DJ75" s="1493"/>
      <c r="DK75" s="1493"/>
      <c r="DL75" s="1493"/>
      <c r="DM75" s="1493"/>
      <c r="DN75" s="1493"/>
      <c r="DO75" s="1493"/>
      <c r="DP75" s="1493"/>
      <c r="DQ75" s="1493"/>
      <c r="DR75" s="1493"/>
      <c r="DS75" s="2087" t="s">
        <v>40</v>
      </c>
      <c r="DT75" s="2793"/>
      <c r="DU75" s="2943"/>
      <c r="DV75" s="2943"/>
      <c r="DW75" s="2943"/>
      <c r="DX75" s="2943"/>
      <c r="DY75" s="2943"/>
      <c r="DZ75" s="2943"/>
      <c r="EA75" s="2943"/>
      <c r="EB75" s="2943"/>
      <c r="EC75" s="2943"/>
      <c r="ED75" s="2943"/>
      <c r="EE75" s="2943"/>
      <c r="EF75" s="2943"/>
      <c r="EG75" s="3355"/>
      <c r="EH75" s="3356"/>
      <c r="EI75" s="1493"/>
      <c r="EJ75" s="1493"/>
      <c r="EK75" s="1493"/>
      <c r="EL75" s="1493"/>
      <c r="EM75" s="1493"/>
      <c r="EN75" s="1493"/>
      <c r="EO75" s="1493"/>
      <c r="EP75" s="1493"/>
      <c r="EQ75" s="1493"/>
      <c r="ER75" s="2087"/>
      <c r="ES75" s="2793"/>
      <c r="ET75" s="2942">
        <f t="shared" si="7"/>
        <v>0</v>
      </c>
      <c r="EU75" s="2942"/>
      <c r="EV75" s="2942"/>
      <c r="EW75" s="2942"/>
      <c r="EX75" s="2942"/>
      <c r="EY75" s="2942"/>
      <c r="EZ75" s="2942"/>
      <c r="FA75" s="2942"/>
      <c r="FB75" s="2942"/>
      <c r="FC75" s="2942"/>
      <c r="FD75" s="2942"/>
      <c r="FE75" s="2942"/>
      <c r="FF75" s="2083" t="s">
        <v>39</v>
      </c>
      <c r="FG75" s="2083"/>
      <c r="FH75" s="2084">
        <f t="shared" si="6"/>
        <v>0</v>
      </c>
      <c r="FI75" s="2084"/>
      <c r="FJ75" s="2084"/>
      <c r="FK75" s="2084"/>
      <c r="FL75" s="2084"/>
      <c r="FM75" s="2084"/>
      <c r="FN75" s="2084"/>
      <c r="FO75" s="2084"/>
      <c r="FP75" s="2084"/>
      <c r="FQ75" s="2087" t="s">
        <v>40</v>
      </c>
      <c r="FR75" s="2088"/>
      <c r="FT75" s="159">
        <f>AQ75+BP75+CC75-CU75+EI75-DF75-DJ75</f>
        <v>0</v>
      </c>
    </row>
    <row r="76" spans="3:176" ht="13.5" customHeight="1">
      <c r="C76" s="182"/>
      <c r="D76" s="2955" t="s">
        <v>197</v>
      </c>
      <c r="E76" s="2955"/>
      <c r="F76" s="2955"/>
      <c r="G76" s="2955"/>
      <c r="H76" s="2955"/>
      <c r="I76" s="2955"/>
      <c r="J76" s="2955"/>
      <c r="K76" s="2955"/>
      <c r="L76" s="2955"/>
      <c r="M76" s="2955"/>
      <c r="N76" s="2955"/>
      <c r="O76" s="2955"/>
      <c r="P76" s="2955"/>
      <c r="Q76" s="2955"/>
      <c r="R76" s="2955"/>
      <c r="S76" s="2955"/>
      <c r="T76" s="2955"/>
      <c r="U76" s="2955"/>
      <c r="V76" s="2955"/>
      <c r="W76" s="2955"/>
      <c r="X76" s="2956"/>
      <c r="Y76" s="2930">
        <v>5516</v>
      </c>
      <c r="Z76" s="2931"/>
      <c r="AA76" s="2931"/>
      <c r="AB76" s="2931"/>
      <c r="AC76" s="2932"/>
      <c r="AD76" s="180"/>
      <c r="AE76" s="512"/>
      <c r="AF76" s="512"/>
      <c r="AG76" s="512"/>
      <c r="AH76" s="512"/>
      <c r="AI76" s="511" t="s">
        <v>37</v>
      </c>
      <c r="AJ76" s="2825" t="s">
        <v>1350</v>
      </c>
      <c r="AK76" s="2825"/>
      <c r="AL76" s="2825"/>
      <c r="AM76" s="514" t="s">
        <v>38</v>
      </c>
      <c r="AN76" s="514"/>
      <c r="AO76" s="2844" t="s">
        <v>435</v>
      </c>
      <c r="AP76" s="2945"/>
      <c r="AQ76" s="2357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58"/>
      <c r="BC76" s="2083" t="s">
        <v>39</v>
      </c>
      <c r="BD76" s="2083"/>
      <c r="BE76" s="2084">
        <f>SUM(BE80,BE82,BE84,BE86)</f>
        <v>0</v>
      </c>
      <c r="BF76" s="2084"/>
      <c r="BG76" s="2084"/>
      <c r="BH76" s="2084"/>
      <c r="BI76" s="2084"/>
      <c r="BJ76" s="2084"/>
      <c r="BK76" s="2084"/>
      <c r="BL76" s="2084"/>
      <c r="BM76" s="2084"/>
      <c r="BN76" s="2087" t="s">
        <v>40</v>
      </c>
      <c r="BO76" s="2087"/>
      <c r="BP76" s="2942">
        <f>SUM(BP80,BP82,BP84,BP86)</f>
        <v>11079027</v>
      </c>
      <c r="BQ76" s="2942"/>
      <c r="BR76" s="2942"/>
      <c r="BS76" s="2942"/>
      <c r="BT76" s="2942"/>
      <c r="BU76" s="2942"/>
      <c r="BV76" s="2942"/>
      <c r="BW76" s="2942"/>
      <c r="BX76" s="2942"/>
      <c r="BY76" s="2942"/>
      <c r="BZ76" s="2942"/>
      <c r="CA76" s="2942"/>
      <c r="CB76" s="2942"/>
      <c r="CC76" s="2942">
        <f>SUM(CC80,CC82,CC84,CC86)</f>
        <v>285685</v>
      </c>
      <c r="CD76" s="2942"/>
      <c r="CE76" s="2942"/>
      <c r="CF76" s="2942"/>
      <c r="CG76" s="2942"/>
      <c r="CH76" s="2942"/>
      <c r="CI76" s="2942"/>
      <c r="CJ76" s="2942"/>
      <c r="CK76" s="2942"/>
      <c r="CL76" s="2942"/>
      <c r="CM76" s="2942"/>
      <c r="CN76" s="2942"/>
      <c r="CO76" s="2942"/>
      <c r="CP76" s="2942"/>
      <c r="CQ76" s="2345"/>
      <c r="CR76" s="874">
        <f>CR80+CR82+CR84+CR86</f>
        <v>162946</v>
      </c>
      <c r="CS76" s="2083" t="s">
        <v>39</v>
      </c>
      <c r="CT76" s="2083"/>
      <c r="CU76" s="2084">
        <f>SUM(CU80,CU82,CU84,CU86)</f>
        <v>11009068</v>
      </c>
      <c r="CV76" s="2084"/>
      <c r="CW76" s="2084"/>
      <c r="CX76" s="2084"/>
      <c r="CY76" s="2084"/>
      <c r="CZ76" s="2084"/>
      <c r="DA76" s="2084"/>
      <c r="DB76" s="2084"/>
      <c r="DC76" s="2087" t="s">
        <v>40</v>
      </c>
      <c r="DD76" s="2087"/>
      <c r="DE76" s="862" t="s">
        <v>39</v>
      </c>
      <c r="DF76" s="828">
        <f>DF80+DF82+DF84+DF86</f>
        <v>4</v>
      </c>
      <c r="DG76" s="845" t="s">
        <v>40</v>
      </c>
      <c r="DH76" s="2083" t="s">
        <v>39</v>
      </c>
      <c r="DI76" s="2083"/>
      <c r="DJ76" s="2084">
        <f>SUM(DJ80,DJ82,DJ84,DJ86)</f>
        <v>13495</v>
      </c>
      <c r="DK76" s="2084"/>
      <c r="DL76" s="2084"/>
      <c r="DM76" s="2084"/>
      <c r="DN76" s="2084"/>
      <c r="DO76" s="2084"/>
      <c r="DP76" s="2084"/>
      <c r="DQ76" s="2084"/>
      <c r="DR76" s="2084"/>
      <c r="DS76" s="2087" t="s">
        <v>40</v>
      </c>
      <c r="DT76" s="2793"/>
      <c r="DU76" s="2942">
        <f>SUM(DU80,DU82,DU84,DU86)</f>
        <v>0</v>
      </c>
      <c r="DV76" s="2942"/>
      <c r="DW76" s="2942"/>
      <c r="DX76" s="2942"/>
      <c r="DY76" s="2942"/>
      <c r="DZ76" s="2942"/>
      <c r="EA76" s="2942"/>
      <c r="EB76" s="2942"/>
      <c r="EC76" s="2942"/>
      <c r="ED76" s="2942"/>
      <c r="EE76" s="2942"/>
      <c r="EF76" s="2942"/>
      <c r="EG76" s="3372"/>
      <c r="EH76" s="2950"/>
      <c r="EI76" s="2084">
        <f>SUM(EI80,EI82,EI84,EI86)</f>
        <v>0</v>
      </c>
      <c r="EJ76" s="2084"/>
      <c r="EK76" s="2084"/>
      <c r="EL76" s="2084"/>
      <c r="EM76" s="2084"/>
      <c r="EN76" s="2084"/>
      <c r="EO76" s="2084"/>
      <c r="EP76" s="2084"/>
      <c r="EQ76" s="2084"/>
      <c r="ER76" s="3373"/>
      <c r="ES76" s="3374"/>
      <c r="ET76" s="2942">
        <f t="shared" si="7"/>
        <v>1489289</v>
      </c>
      <c r="EU76" s="2942"/>
      <c r="EV76" s="2942"/>
      <c r="EW76" s="2942"/>
      <c r="EX76" s="2942"/>
      <c r="EY76" s="2942"/>
      <c r="EZ76" s="2942"/>
      <c r="FA76" s="2942"/>
      <c r="FB76" s="2942"/>
      <c r="FC76" s="2942"/>
      <c r="FD76" s="2942"/>
      <c r="FE76" s="2942"/>
      <c r="FF76" s="2083" t="s">
        <v>39</v>
      </c>
      <c r="FG76" s="2083"/>
      <c r="FH76" s="2084">
        <f t="shared" si="6"/>
        <v>162942</v>
      </c>
      <c r="FI76" s="2084"/>
      <c r="FJ76" s="2084"/>
      <c r="FK76" s="2084"/>
      <c r="FL76" s="2084"/>
      <c r="FM76" s="2084"/>
      <c r="FN76" s="2084"/>
      <c r="FO76" s="2084"/>
      <c r="FP76" s="2084"/>
      <c r="FQ76" s="2087" t="s">
        <v>40</v>
      </c>
      <c r="FR76" s="2088"/>
    </row>
    <row r="77" spans="3:176" ht="13.5" customHeight="1">
      <c r="C77" s="182"/>
      <c r="D77" s="3375"/>
      <c r="E77" s="3375"/>
      <c r="F77" s="3375"/>
      <c r="G77" s="3375"/>
      <c r="H77" s="3375"/>
      <c r="I77" s="3375"/>
      <c r="J77" s="3375"/>
      <c r="K77" s="3375"/>
      <c r="L77" s="3375"/>
      <c r="M77" s="3375"/>
      <c r="N77" s="3375"/>
      <c r="O77" s="3375"/>
      <c r="P77" s="3375"/>
      <c r="Q77" s="3375"/>
      <c r="R77" s="3375"/>
      <c r="S77" s="3375"/>
      <c r="T77" s="3375"/>
      <c r="U77" s="3375"/>
      <c r="V77" s="3375"/>
      <c r="W77" s="3375"/>
      <c r="X77" s="3376"/>
      <c r="Y77" s="2837">
        <v>5536</v>
      </c>
      <c r="Z77" s="2838"/>
      <c r="AA77" s="2838"/>
      <c r="AB77" s="2838"/>
      <c r="AC77" s="2951"/>
      <c r="AD77" s="180"/>
      <c r="AE77" s="512"/>
      <c r="AF77" s="512"/>
      <c r="AG77" s="512"/>
      <c r="AH77" s="512"/>
      <c r="AI77" s="511" t="s">
        <v>37</v>
      </c>
      <c r="AJ77" s="2825" t="s">
        <v>1351</v>
      </c>
      <c r="AK77" s="2825"/>
      <c r="AL77" s="2825"/>
      <c r="AM77" s="514" t="s">
        <v>38</v>
      </c>
      <c r="AN77" s="514"/>
      <c r="AO77" s="2844" t="s">
        <v>436</v>
      </c>
      <c r="AP77" s="2945"/>
      <c r="AQ77" s="2357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58"/>
      <c r="BC77" s="2083" t="s">
        <v>39</v>
      </c>
      <c r="BD77" s="2083"/>
      <c r="BE77" s="2084">
        <f>SUM(BE81,BE83,BE85,BE87)</f>
        <v>0</v>
      </c>
      <c r="BF77" s="2084"/>
      <c r="BG77" s="2084"/>
      <c r="BH77" s="2084"/>
      <c r="BI77" s="2084"/>
      <c r="BJ77" s="2084"/>
      <c r="BK77" s="2084"/>
      <c r="BL77" s="2084"/>
      <c r="BM77" s="2084"/>
      <c r="BN77" s="2087" t="s">
        <v>40</v>
      </c>
      <c r="BO77" s="2087"/>
      <c r="BP77" s="2942">
        <f>SUM(BP81,BP83,BP85,BP87)</f>
        <v>9827000</v>
      </c>
      <c r="BQ77" s="2942"/>
      <c r="BR77" s="2942"/>
      <c r="BS77" s="2942"/>
      <c r="BT77" s="2942"/>
      <c r="BU77" s="2942"/>
      <c r="BV77" s="2942"/>
      <c r="BW77" s="2942"/>
      <c r="BX77" s="2942"/>
      <c r="BY77" s="2942"/>
      <c r="BZ77" s="2942"/>
      <c r="CA77" s="2942"/>
      <c r="CB77" s="2942"/>
      <c r="CC77" s="2942">
        <f>SUM(CC81,CC83,CC85,CC87)</f>
        <v>126</v>
      </c>
      <c r="CD77" s="2942"/>
      <c r="CE77" s="2942"/>
      <c r="CF77" s="2942"/>
      <c r="CG77" s="2942"/>
      <c r="CH77" s="2942"/>
      <c r="CI77" s="2942"/>
      <c r="CJ77" s="2942"/>
      <c r="CK77" s="2942"/>
      <c r="CL77" s="2942"/>
      <c r="CM77" s="2942"/>
      <c r="CN77" s="2942"/>
      <c r="CO77" s="2942"/>
      <c r="CP77" s="2942"/>
      <c r="CQ77" s="2345"/>
      <c r="CR77" s="824">
        <f>CR81+CR83+CR85+CR87</f>
        <v>0</v>
      </c>
      <c r="CS77" s="2083" t="s">
        <v>39</v>
      </c>
      <c r="CT77" s="2083"/>
      <c r="CU77" s="2084">
        <f>SUM(CU81,CU83,CU85,CU87)</f>
        <v>9357470</v>
      </c>
      <c r="CV77" s="2084"/>
      <c r="CW77" s="2084"/>
      <c r="CX77" s="2084"/>
      <c r="CY77" s="2084"/>
      <c r="CZ77" s="2084"/>
      <c r="DA77" s="2084"/>
      <c r="DB77" s="2084"/>
      <c r="DC77" s="2087" t="s">
        <v>40</v>
      </c>
      <c r="DD77" s="2087"/>
      <c r="DE77" s="862" t="s">
        <v>39</v>
      </c>
      <c r="DF77" s="828">
        <f>DF81+DF83+DF85+DF87</f>
        <v>0</v>
      </c>
      <c r="DG77" s="845" t="s">
        <v>40</v>
      </c>
      <c r="DH77" s="2083" t="s">
        <v>39</v>
      </c>
      <c r="DI77" s="2083"/>
      <c r="DJ77" s="2084">
        <f>SUM(DJ81,DJ83,DJ85,DJ87)</f>
        <v>5517</v>
      </c>
      <c r="DK77" s="2084"/>
      <c r="DL77" s="2084"/>
      <c r="DM77" s="2084"/>
      <c r="DN77" s="2084"/>
      <c r="DO77" s="2084"/>
      <c r="DP77" s="2084"/>
      <c r="DQ77" s="2084"/>
      <c r="DR77" s="2084"/>
      <c r="DS77" s="2087" t="s">
        <v>40</v>
      </c>
      <c r="DT77" s="2793"/>
      <c r="DU77" s="2942">
        <f>SUM(DU81,DU83,DU85,DU87)</f>
        <v>0</v>
      </c>
      <c r="DV77" s="2942"/>
      <c r="DW77" s="2942"/>
      <c r="DX77" s="2942"/>
      <c r="DY77" s="2942"/>
      <c r="DZ77" s="2942"/>
      <c r="EA77" s="2942"/>
      <c r="EB77" s="2942"/>
      <c r="EC77" s="2942"/>
      <c r="ED77" s="2942"/>
      <c r="EE77" s="2942"/>
      <c r="EF77" s="2942"/>
      <c r="EG77" s="3372"/>
      <c r="EH77" s="2950"/>
      <c r="EI77" s="2084">
        <f>SUM(EI81,EI83,EI85,EI87)</f>
        <v>0</v>
      </c>
      <c r="EJ77" s="2084"/>
      <c r="EK77" s="2084"/>
      <c r="EL77" s="2084"/>
      <c r="EM77" s="2084"/>
      <c r="EN77" s="2084"/>
      <c r="EO77" s="2084"/>
      <c r="EP77" s="2084"/>
      <c r="EQ77" s="2084"/>
      <c r="ER77" s="3373"/>
      <c r="ES77" s="3374"/>
      <c r="ET77" s="2942">
        <f t="shared" si="7"/>
        <v>1147144</v>
      </c>
      <c r="EU77" s="2942"/>
      <c r="EV77" s="2942"/>
      <c r="EW77" s="2942"/>
      <c r="EX77" s="2942"/>
      <c r="EY77" s="2942"/>
      <c r="EZ77" s="2942"/>
      <c r="FA77" s="2942"/>
      <c r="FB77" s="2942"/>
      <c r="FC77" s="2942"/>
      <c r="FD77" s="2942"/>
      <c r="FE77" s="2942"/>
      <c r="FF77" s="2083" t="s">
        <v>39</v>
      </c>
      <c r="FG77" s="2083"/>
      <c r="FH77" s="2084">
        <f t="shared" si="6"/>
        <v>0</v>
      </c>
      <c r="FI77" s="2084"/>
      <c r="FJ77" s="2084"/>
      <c r="FK77" s="2084"/>
      <c r="FL77" s="2084"/>
      <c r="FM77" s="2084"/>
      <c r="FN77" s="2084"/>
      <c r="FO77" s="2084"/>
      <c r="FP77" s="2084"/>
      <c r="FQ77" s="2087" t="s">
        <v>40</v>
      </c>
      <c r="FR77" s="2088"/>
    </row>
    <row r="78" spans="3:176" ht="8.1" customHeight="1">
      <c r="C78" s="180"/>
      <c r="D78" s="3026" t="s">
        <v>17</v>
      </c>
      <c r="E78" s="3026"/>
      <c r="F78" s="3026"/>
      <c r="G78" s="3026"/>
      <c r="H78" s="3026"/>
      <c r="I78" s="3026"/>
      <c r="J78" s="3026"/>
      <c r="K78" s="3026"/>
      <c r="L78" s="3026"/>
      <c r="M78" s="3026"/>
      <c r="N78" s="3026"/>
      <c r="O78" s="3026"/>
      <c r="P78" s="3026"/>
      <c r="Q78" s="3026"/>
      <c r="R78" s="3026"/>
      <c r="S78" s="3026"/>
      <c r="T78" s="3026"/>
      <c r="U78" s="3026"/>
      <c r="V78" s="3026"/>
      <c r="W78" s="3026"/>
      <c r="X78" s="3027"/>
      <c r="Y78" s="2820"/>
      <c r="Z78" s="2821"/>
      <c r="AA78" s="2821"/>
      <c r="AB78" s="2821"/>
      <c r="AC78" s="3256"/>
      <c r="AD78" s="3370"/>
      <c r="AE78" s="2841"/>
      <c r="AF78" s="2841"/>
      <c r="AG78" s="2841"/>
      <c r="AH78" s="2841"/>
      <c r="AI78" s="2841"/>
      <c r="AJ78" s="2841"/>
      <c r="AK78" s="2841"/>
      <c r="AL78" s="2841"/>
      <c r="AM78" s="2841"/>
      <c r="AN78" s="2841"/>
      <c r="AO78" s="2841"/>
      <c r="AP78" s="3115"/>
      <c r="AQ78" s="2856"/>
      <c r="AR78" s="2803"/>
      <c r="AS78" s="2803"/>
      <c r="AT78" s="2803"/>
      <c r="AU78" s="2803"/>
      <c r="AV78" s="2803"/>
      <c r="AW78" s="2803"/>
      <c r="AX78" s="2803"/>
      <c r="AY78" s="2803"/>
      <c r="AZ78" s="2803"/>
      <c r="BA78" s="2803"/>
      <c r="BB78" s="2804"/>
      <c r="BC78" s="3104"/>
      <c r="BD78" s="1493"/>
      <c r="BE78" s="1493"/>
      <c r="BF78" s="1493"/>
      <c r="BG78" s="1493"/>
      <c r="BH78" s="1493"/>
      <c r="BI78" s="1493"/>
      <c r="BJ78" s="1493"/>
      <c r="BK78" s="1493"/>
      <c r="BL78" s="1493"/>
      <c r="BM78" s="1493"/>
      <c r="BN78" s="1493"/>
      <c r="BO78" s="3105"/>
      <c r="BP78" s="2943"/>
      <c r="BQ78" s="2943"/>
      <c r="BR78" s="2943"/>
      <c r="BS78" s="2943"/>
      <c r="BT78" s="2943"/>
      <c r="BU78" s="2943"/>
      <c r="BV78" s="2943"/>
      <c r="BW78" s="2943"/>
      <c r="BX78" s="2943"/>
      <c r="BY78" s="2943"/>
      <c r="BZ78" s="2943"/>
      <c r="CA78" s="2943"/>
      <c r="CB78" s="2943"/>
      <c r="CC78" s="2943"/>
      <c r="CD78" s="2943"/>
      <c r="CE78" s="2943"/>
      <c r="CF78" s="2943"/>
      <c r="CG78" s="2943"/>
      <c r="CH78" s="2943"/>
      <c r="CI78" s="2943"/>
      <c r="CJ78" s="2943"/>
      <c r="CK78" s="2943"/>
      <c r="CL78" s="2943"/>
      <c r="CM78" s="2943"/>
      <c r="CN78" s="2943"/>
      <c r="CO78" s="2943"/>
      <c r="CP78" s="2943"/>
      <c r="CQ78" s="2875"/>
      <c r="CR78" s="850"/>
      <c r="CS78" s="2083"/>
      <c r="CT78" s="2083"/>
      <c r="CU78" s="1493"/>
      <c r="CV78" s="1493"/>
      <c r="CW78" s="1493"/>
      <c r="CX78" s="1493"/>
      <c r="CY78" s="1493"/>
      <c r="CZ78" s="1493"/>
      <c r="DA78" s="1493"/>
      <c r="DB78" s="1493"/>
      <c r="DC78" s="2087"/>
      <c r="DD78" s="2087"/>
      <c r="DE78" s="862"/>
      <c r="DF78" s="829"/>
      <c r="DG78" s="843"/>
      <c r="DH78" s="2083"/>
      <c r="DI78" s="2083"/>
      <c r="DJ78" s="1493"/>
      <c r="DK78" s="1493"/>
      <c r="DL78" s="1493"/>
      <c r="DM78" s="1493"/>
      <c r="DN78" s="1493"/>
      <c r="DO78" s="1493"/>
      <c r="DP78" s="1493"/>
      <c r="DQ78" s="1493"/>
      <c r="DR78" s="1493"/>
      <c r="DS78" s="2087"/>
      <c r="DT78" s="2793"/>
      <c r="DU78" s="2943"/>
      <c r="DV78" s="2943"/>
      <c r="DW78" s="2943"/>
      <c r="DX78" s="2943"/>
      <c r="DY78" s="2943"/>
      <c r="DZ78" s="2943"/>
      <c r="EA78" s="2943"/>
      <c r="EB78" s="2943"/>
      <c r="EC78" s="2943"/>
      <c r="ED78" s="2943"/>
      <c r="EE78" s="2943"/>
      <c r="EF78" s="2943"/>
      <c r="EG78" s="3355"/>
      <c r="EH78" s="3356"/>
      <c r="EI78" s="1493"/>
      <c r="EJ78" s="1493"/>
      <c r="EK78" s="1493"/>
      <c r="EL78" s="1493"/>
      <c r="EM78" s="1493"/>
      <c r="EN78" s="1493"/>
      <c r="EO78" s="1493"/>
      <c r="EP78" s="1493"/>
      <c r="EQ78" s="1493"/>
      <c r="ER78" s="3351"/>
      <c r="ES78" s="3352"/>
      <c r="ET78" s="2943"/>
      <c r="EU78" s="2943"/>
      <c r="EV78" s="2943"/>
      <c r="EW78" s="2943"/>
      <c r="EX78" s="2943"/>
      <c r="EY78" s="2943"/>
      <c r="EZ78" s="2943"/>
      <c r="FA78" s="2943"/>
      <c r="FB78" s="2943"/>
      <c r="FC78" s="2943"/>
      <c r="FD78" s="2943"/>
      <c r="FE78" s="2943"/>
      <c r="FF78" s="2083"/>
      <c r="FG78" s="2083"/>
      <c r="FH78" s="1493"/>
      <c r="FI78" s="1493"/>
      <c r="FJ78" s="1493"/>
      <c r="FK78" s="1493"/>
      <c r="FL78" s="1493"/>
      <c r="FM78" s="1493"/>
      <c r="FN78" s="1493"/>
      <c r="FO78" s="1493"/>
      <c r="FP78" s="1493"/>
      <c r="FQ78" s="2087"/>
      <c r="FR78" s="2088"/>
    </row>
    <row r="79" spans="3:176" ht="8.1" customHeight="1">
      <c r="C79" s="184"/>
      <c r="D79" s="3028"/>
      <c r="E79" s="3028"/>
      <c r="F79" s="3028"/>
      <c r="G79" s="3028"/>
      <c r="H79" s="3028"/>
      <c r="I79" s="3028"/>
      <c r="J79" s="3028"/>
      <c r="K79" s="3028"/>
      <c r="L79" s="3028"/>
      <c r="M79" s="3028"/>
      <c r="N79" s="3028"/>
      <c r="O79" s="3028"/>
      <c r="P79" s="3028"/>
      <c r="Q79" s="3028"/>
      <c r="R79" s="3028"/>
      <c r="S79" s="3028"/>
      <c r="T79" s="3028"/>
      <c r="U79" s="3028"/>
      <c r="V79" s="3028"/>
      <c r="W79" s="3028"/>
      <c r="X79" s="3029"/>
      <c r="Y79" s="3113"/>
      <c r="Z79" s="2929"/>
      <c r="AA79" s="2929"/>
      <c r="AB79" s="2929"/>
      <c r="AC79" s="3283"/>
      <c r="AD79" s="3371"/>
      <c r="AE79" s="3031"/>
      <c r="AF79" s="3031"/>
      <c r="AG79" s="3031"/>
      <c r="AH79" s="3031"/>
      <c r="AI79" s="3031"/>
      <c r="AJ79" s="3031"/>
      <c r="AK79" s="3031"/>
      <c r="AL79" s="3031"/>
      <c r="AM79" s="3031"/>
      <c r="AN79" s="3031"/>
      <c r="AO79" s="3031"/>
      <c r="AP79" s="3116"/>
      <c r="AQ79" s="2883"/>
      <c r="AR79" s="2880"/>
      <c r="AS79" s="2880"/>
      <c r="AT79" s="2880"/>
      <c r="AU79" s="2880"/>
      <c r="AV79" s="2880"/>
      <c r="AW79" s="2880"/>
      <c r="AX79" s="2880"/>
      <c r="AY79" s="2880"/>
      <c r="AZ79" s="2880"/>
      <c r="BA79" s="2880"/>
      <c r="BB79" s="2881"/>
      <c r="BC79" s="3106"/>
      <c r="BD79" s="1990"/>
      <c r="BE79" s="1990"/>
      <c r="BF79" s="1990"/>
      <c r="BG79" s="1990"/>
      <c r="BH79" s="1990"/>
      <c r="BI79" s="1990"/>
      <c r="BJ79" s="1990"/>
      <c r="BK79" s="1990"/>
      <c r="BL79" s="1990"/>
      <c r="BM79" s="1990"/>
      <c r="BN79" s="1990"/>
      <c r="BO79" s="3107"/>
      <c r="BP79" s="3367"/>
      <c r="BQ79" s="3367"/>
      <c r="BR79" s="3367"/>
      <c r="BS79" s="3367"/>
      <c r="BT79" s="3367"/>
      <c r="BU79" s="3367"/>
      <c r="BV79" s="3367"/>
      <c r="BW79" s="3367"/>
      <c r="BX79" s="3367"/>
      <c r="BY79" s="3367"/>
      <c r="BZ79" s="3367"/>
      <c r="CA79" s="3367"/>
      <c r="CB79" s="3367"/>
      <c r="CC79" s="3367"/>
      <c r="CD79" s="3367"/>
      <c r="CE79" s="3367"/>
      <c r="CF79" s="3367"/>
      <c r="CG79" s="3367"/>
      <c r="CH79" s="3367"/>
      <c r="CI79" s="3367"/>
      <c r="CJ79" s="3367"/>
      <c r="CK79" s="3367"/>
      <c r="CL79" s="3367"/>
      <c r="CM79" s="3367"/>
      <c r="CN79" s="3367"/>
      <c r="CO79" s="3367"/>
      <c r="CP79" s="3367"/>
      <c r="CQ79" s="2879"/>
      <c r="CR79" s="851"/>
      <c r="CS79" s="2013"/>
      <c r="CT79" s="2013"/>
      <c r="CU79" s="1990"/>
      <c r="CV79" s="1990"/>
      <c r="CW79" s="1990"/>
      <c r="CX79" s="1990"/>
      <c r="CY79" s="1990"/>
      <c r="CZ79" s="1990"/>
      <c r="DA79" s="1990"/>
      <c r="DB79" s="1990"/>
      <c r="DC79" s="2014"/>
      <c r="DD79" s="2014"/>
      <c r="DE79" s="863"/>
      <c r="DF79" s="827"/>
      <c r="DG79" s="826"/>
      <c r="DH79" s="2013"/>
      <c r="DI79" s="2013"/>
      <c r="DJ79" s="1990"/>
      <c r="DK79" s="1990"/>
      <c r="DL79" s="1990"/>
      <c r="DM79" s="1990"/>
      <c r="DN79" s="1990"/>
      <c r="DO79" s="1990"/>
      <c r="DP79" s="1990"/>
      <c r="DQ79" s="1990"/>
      <c r="DR79" s="1990"/>
      <c r="DS79" s="2014"/>
      <c r="DT79" s="2874"/>
      <c r="DU79" s="3367"/>
      <c r="DV79" s="3367"/>
      <c r="DW79" s="3367"/>
      <c r="DX79" s="3367"/>
      <c r="DY79" s="3367"/>
      <c r="DZ79" s="3367"/>
      <c r="EA79" s="3367"/>
      <c r="EB79" s="3367"/>
      <c r="EC79" s="3367"/>
      <c r="ED79" s="3367"/>
      <c r="EE79" s="3367"/>
      <c r="EF79" s="3367"/>
      <c r="EG79" s="3368"/>
      <c r="EH79" s="2159"/>
      <c r="EI79" s="1990"/>
      <c r="EJ79" s="1990"/>
      <c r="EK79" s="1990"/>
      <c r="EL79" s="1990"/>
      <c r="EM79" s="1990"/>
      <c r="EN79" s="1990"/>
      <c r="EO79" s="1990"/>
      <c r="EP79" s="1990"/>
      <c r="EQ79" s="1990"/>
      <c r="ER79" s="2155"/>
      <c r="ES79" s="3369"/>
      <c r="ET79" s="3367"/>
      <c r="EU79" s="3367"/>
      <c r="EV79" s="3367"/>
      <c r="EW79" s="3367"/>
      <c r="EX79" s="3367"/>
      <c r="EY79" s="3367"/>
      <c r="EZ79" s="3367"/>
      <c r="FA79" s="3367"/>
      <c r="FB79" s="3367"/>
      <c r="FC79" s="3367"/>
      <c r="FD79" s="3367"/>
      <c r="FE79" s="3367"/>
      <c r="FF79" s="2013"/>
      <c r="FG79" s="2013"/>
      <c r="FH79" s="1990"/>
      <c r="FI79" s="1990"/>
      <c r="FJ79" s="1990"/>
      <c r="FK79" s="1990"/>
      <c r="FL79" s="1990"/>
      <c r="FM79" s="1990"/>
      <c r="FN79" s="1990"/>
      <c r="FO79" s="1990"/>
      <c r="FP79" s="1990"/>
      <c r="FQ79" s="2014"/>
      <c r="FR79" s="2015"/>
    </row>
    <row r="80" spans="3:176" ht="13.5" customHeight="1">
      <c r="C80" s="180"/>
      <c r="D80" s="2946" t="s">
        <v>198</v>
      </c>
      <c r="E80" s="2946"/>
      <c r="F80" s="2946"/>
      <c r="G80" s="2946"/>
      <c r="H80" s="2946"/>
      <c r="I80" s="2946"/>
      <c r="J80" s="2946"/>
      <c r="K80" s="2946"/>
      <c r="L80" s="2946"/>
      <c r="M80" s="2946"/>
      <c r="N80" s="2946"/>
      <c r="O80" s="2946"/>
      <c r="P80" s="2946"/>
      <c r="Q80" s="2946"/>
      <c r="R80" s="2946"/>
      <c r="S80" s="2946"/>
      <c r="T80" s="2946"/>
      <c r="U80" s="2946"/>
      <c r="V80" s="2946"/>
      <c r="W80" s="2946"/>
      <c r="X80" s="2947"/>
      <c r="Y80" s="2930">
        <v>55161</v>
      </c>
      <c r="Z80" s="2931"/>
      <c r="AA80" s="2931"/>
      <c r="AB80" s="2931"/>
      <c r="AC80" s="2932"/>
      <c r="AD80" s="180"/>
      <c r="AE80" s="512"/>
      <c r="AF80" s="512"/>
      <c r="AG80" s="512"/>
      <c r="AH80" s="512"/>
      <c r="AI80" s="511" t="s">
        <v>37</v>
      </c>
      <c r="AJ80" s="2825" t="s">
        <v>1350</v>
      </c>
      <c r="AK80" s="2825"/>
      <c r="AL80" s="2825"/>
      <c r="AM80" s="514" t="s">
        <v>38</v>
      </c>
      <c r="AN80" s="514"/>
      <c r="AO80" s="2844" t="s">
        <v>435</v>
      </c>
      <c r="AP80" s="2945"/>
      <c r="AQ80" s="2357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58"/>
      <c r="BC80" s="2083" t="s">
        <v>39</v>
      </c>
      <c r="BD80" s="2083"/>
      <c r="BE80" s="2084">
        <f>FH81</f>
        <v>0</v>
      </c>
      <c r="BF80" s="2084"/>
      <c r="BG80" s="2084"/>
      <c r="BH80" s="2084"/>
      <c r="BI80" s="2084"/>
      <c r="BJ80" s="2084"/>
      <c r="BK80" s="2084"/>
      <c r="BL80" s="2084"/>
      <c r="BM80" s="2084"/>
      <c r="BN80" s="2087" t="s">
        <v>40</v>
      </c>
      <c r="BO80" s="2087"/>
      <c r="BP80" s="2943"/>
      <c r="BQ80" s="2943"/>
      <c r="BR80" s="2943"/>
      <c r="BS80" s="2943"/>
      <c r="BT80" s="2943"/>
      <c r="BU80" s="2943"/>
      <c r="BV80" s="2943"/>
      <c r="BW80" s="2943"/>
      <c r="BX80" s="2943"/>
      <c r="BY80" s="2943"/>
      <c r="BZ80" s="2943"/>
      <c r="CA80" s="2943"/>
      <c r="CB80" s="2943"/>
      <c r="CC80" s="2943"/>
      <c r="CD80" s="2943"/>
      <c r="CE80" s="2943"/>
      <c r="CF80" s="2943"/>
      <c r="CG80" s="2943"/>
      <c r="CH80" s="2943"/>
      <c r="CI80" s="2943"/>
      <c r="CJ80" s="2943"/>
      <c r="CK80" s="2943"/>
      <c r="CL80" s="2943"/>
      <c r="CM80" s="2943"/>
      <c r="CN80" s="2943"/>
      <c r="CO80" s="2943"/>
      <c r="CP80" s="2943"/>
      <c r="CQ80" s="2875"/>
      <c r="CR80" s="850"/>
      <c r="CS80" s="2083" t="s">
        <v>39</v>
      </c>
      <c r="CT80" s="2083"/>
      <c r="CU80" s="1493"/>
      <c r="CV80" s="1493"/>
      <c r="CW80" s="1493"/>
      <c r="CX80" s="1493"/>
      <c r="CY80" s="1493"/>
      <c r="CZ80" s="1493"/>
      <c r="DA80" s="1493"/>
      <c r="DB80" s="1493"/>
      <c r="DC80" s="2087" t="s">
        <v>40</v>
      </c>
      <c r="DD80" s="2087"/>
      <c r="DE80" s="862" t="s">
        <v>39</v>
      </c>
      <c r="DF80" s="906"/>
      <c r="DG80" s="845" t="s">
        <v>40</v>
      </c>
      <c r="DH80" s="2083" t="s">
        <v>39</v>
      </c>
      <c r="DI80" s="2083"/>
      <c r="DJ80" s="1493"/>
      <c r="DK80" s="1493"/>
      <c r="DL80" s="1493"/>
      <c r="DM80" s="1493"/>
      <c r="DN80" s="1493"/>
      <c r="DO80" s="1493"/>
      <c r="DP80" s="1493"/>
      <c r="DQ80" s="1493"/>
      <c r="DR80" s="1493"/>
      <c r="DS80" s="2087" t="s">
        <v>40</v>
      </c>
      <c r="DT80" s="2793"/>
      <c r="DU80" s="2943"/>
      <c r="DV80" s="2943"/>
      <c r="DW80" s="2943"/>
      <c r="DX80" s="2943"/>
      <c r="DY80" s="2943"/>
      <c r="DZ80" s="2943"/>
      <c r="EA80" s="2943"/>
      <c r="EB80" s="2943"/>
      <c r="EC80" s="2943"/>
      <c r="ED80" s="2943"/>
      <c r="EE80" s="2943"/>
      <c r="EF80" s="2943"/>
      <c r="EG80" s="3355"/>
      <c r="EH80" s="3356"/>
      <c r="EI80" s="1493"/>
      <c r="EJ80" s="1493"/>
      <c r="EK80" s="1493"/>
      <c r="EL80" s="1493"/>
      <c r="EM80" s="1493"/>
      <c r="EN80" s="1493"/>
      <c r="EO80" s="1493"/>
      <c r="EP80" s="1493"/>
      <c r="EQ80" s="1493"/>
      <c r="ER80" s="3351"/>
      <c r="ES80" s="3352"/>
      <c r="ET80" s="2942">
        <f t="shared" ref="ET80" si="10">AQ80+BP80+CC80-CU80-DF80-DJ80+EI80</f>
        <v>0</v>
      </c>
      <c r="EU80" s="2942"/>
      <c r="EV80" s="2942"/>
      <c r="EW80" s="2942"/>
      <c r="EX80" s="2942"/>
      <c r="EY80" s="2942"/>
      <c r="EZ80" s="2942"/>
      <c r="FA80" s="2942"/>
      <c r="FB80" s="2942"/>
      <c r="FC80" s="2942"/>
      <c r="FD80" s="2942"/>
      <c r="FE80" s="2942"/>
      <c r="FF80" s="2083" t="s">
        <v>39</v>
      </c>
      <c r="FG80" s="2083"/>
      <c r="FH80" s="2084">
        <f t="shared" ref="FH80:FH95" si="11">BE80+CR80-DU80-DF80</f>
        <v>0</v>
      </c>
      <c r="FI80" s="2084"/>
      <c r="FJ80" s="2084"/>
      <c r="FK80" s="2084"/>
      <c r="FL80" s="2084"/>
      <c r="FM80" s="2084"/>
      <c r="FN80" s="2084"/>
      <c r="FO80" s="2084"/>
      <c r="FP80" s="2084"/>
      <c r="FQ80" s="2087" t="s">
        <v>40</v>
      </c>
      <c r="FR80" s="2088"/>
    </row>
    <row r="81" spans="1:174" ht="13.5" customHeight="1">
      <c r="C81" s="184"/>
      <c r="D81" s="2948"/>
      <c r="E81" s="2948"/>
      <c r="F81" s="2948"/>
      <c r="G81" s="2948"/>
      <c r="H81" s="2948"/>
      <c r="I81" s="2948"/>
      <c r="J81" s="2948"/>
      <c r="K81" s="2948"/>
      <c r="L81" s="2948"/>
      <c r="M81" s="2948"/>
      <c r="N81" s="2948"/>
      <c r="O81" s="2948"/>
      <c r="P81" s="2948"/>
      <c r="Q81" s="2948"/>
      <c r="R81" s="2948"/>
      <c r="S81" s="2948"/>
      <c r="T81" s="2948"/>
      <c r="U81" s="2948"/>
      <c r="V81" s="2948"/>
      <c r="W81" s="2948"/>
      <c r="X81" s="2949"/>
      <c r="Y81" s="2837">
        <v>55361</v>
      </c>
      <c r="Z81" s="2838"/>
      <c r="AA81" s="2838"/>
      <c r="AB81" s="2838"/>
      <c r="AC81" s="2951"/>
      <c r="AD81" s="180"/>
      <c r="AE81" s="512"/>
      <c r="AF81" s="512"/>
      <c r="AG81" s="512"/>
      <c r="AH81" s="512"/>
      <c r="AI81" s="511" t="s">
        <v>37</v>
      </c>
      <c r="AJ81" s="2825" t="s">
        <v>1351</v>
      </c>
      <c r="AK81" s="2825"/>
      <c r="AL81" s="2825"/>
      <c r="AM81" s="514" t="s">
        <v>38</v>
      </c>
      <c r="AN81" s="514"/>
      <c r="AO81" s="2844" t="s">
        <v>436</v>
      </c>
      <c r="AP81" s="2945"/>
      <c r="AQ81" s="2856"/>
      <c r="AR81" s="2803"/>
      <c r="AS81" s="2803"/>
      <c r="AT81" s="2803"/>
      <c r="AU81" s="2803"/>
      <c r="AV81" s="2803"/>
      <c r="AW81" s="2803"/>
      <c r="AX81" s="2803"/>
      <c r="AY81" s="2803"/>
      <c r="AZ81" s="2803"/>
      <c r="BA81" s="2803"/>
      <c r="BB81" s="2804"/>
      <c r="BC81" s="2083" t="s">
        <v>39</v>
      </c>
      <c r="BD81" s="2083"/>
      <c r="BE81" s="1493"/>
      <c r="BF81" s="1493"/>
      <c r="BG81" s="1493"/>
      <c r="BH81" s="1493"/>
      <c r="BI81" s="1493"/>
      <c r="BJ81" s="1493"/>
      <c r="BK81" s="1493"/>
      <c r="BL81" s="1493"/>
      <c r="BM81" s="1493"/>
      <c r="BN81" s="2087" t="s">
        <v>40</v>
      </c>
      <c r="BO81" s="2087"/>
      <c r="BP81" s="2943"/>
      <c r="BQ81" s="2943"/>
      <c r="BR81" s="2943"/>
      <c r="BS81" s="2943"/>
      <c r="BT81" s="2943"/>
      <c r="BU81" s="2943"/>
      <c r="BV81" s="2943"/>
      <c r="BW81" s="2943"/>
      <c r="BX81" s="2943"/>
      <c r="BY81" s="2943"/>
      <c r="BZ81" s="2943"/>
      <c r="CA81" s="2943"/>
      <c r="CB81" s="2943"/>
      <c r="CC81" s="2943"/>
      <c r="CD81" s="2943"/>
      <c r="CE81" s="2943"/>
      <c r="CF81" s="2943"/>
      <c r="CG81" s="2943"/>
      <c r="CH81" s="2943"/>
      <c r="CI81" s="2943"/>
      <c r="CJ81" s="2943"/>
      <c r="CK81" s="2943"/>
      <c r="CL81" s="2943"/>
      <c r="CM81" s="2943"/>
      <c r="CN81" s="2943"/>
      <c r="CO81" s="2943"/>
      <c r="CP81" s="2943"/>
      <c r="CQ81" s="2875"/>
      <c r="CR81" s="850"/>
      <c r="CS81" s="2083" t="s">
        <v>39</v>
      </c>
      <c r="CT81" s="2083"/>
      <c r="CU81" s="1493"/>
      <c r="CV81" s="1493"/>
      <c r="CW81" s="1493"/>
      <c r="CX81" s="1493"/>
      <c r="CY81" s="1493"/>
      <c r="CZ81" s="1493"/>
      <c r="DA81" s="1493"/>
      <c r="DB81" s="1493"/>
      <c r="DC81" s="2087" t="s">
        <v>40</v>
      </c>
      <c r="DD81" s="2087"/>
      <c r="DE81" s="862" t="s">
        <v>39</v>
      </c>
      <c r="DF81" s="906"/>
      <c r="DG81" s="845" t="s">
        <v>40</v>
      </c>
      <c r="DH81" s="2083" t="s">
        <v>39</v>
      </c>
      <c r="DI81" s="2083"/>
      <c r="DJ81" s="1493"/>
      <c r="DK81" s="1493"/>
      <c r="DL81" s="1493"/>
      <c r="DM81" s="1493"/>
      <c r="DN81" s="1493"/>
      <c r="DO81" s="1493"/>
      <c r="DP81" s="1493"/>
      <c r="DQ81" s="1493"/>
      <c r="DR81" s="1493"/>
      <c r="DS81" s="2087" t="s">
        <v>40</v>
      </c>
      <c r="DT81" s="2793"/>
      <c r="DU81" s="2943"/>
      <c r="DV81" s="2943"/>
      <c r="DW81" s="2943"/>
      <c r="DX81" s="2943"/>
      <c r="DY81" s="2943"/>
      <c r="DZ81" s="2943"/>
      <c r="EA81" s="2943"/>
      <c r="EB81" s="2943"/>
      <c r="EC81" s="2943"/>
      <c r="ED81" s="2943"/>
      <c r="EE81" s="2943"/>
      <c r="EF81" s="2943"/>
      <c r="EG81" s="3355"/>
      <c r="EH81" s="3356"/>
      <c r="EI81" s="1493"/>
      <c r="EJ81" s="1493"/>
      <c r="EK81" s="1493"/>
      <c r="EL81" s="1493"/>
      <c r="EM81" s="1493"/>
      <c r="EN81" s="1493"/>
      <c r="EO81" s="1493"/>
      <c r="EP81" s="1493"/>
      <c r="EQ81" s="1493"/>
      <c r="ER81" s="3351"/>
      <c r="ES81" s="3352"/>
      <c r="ET81" s="2942">
        <f t="shared" ref="ET81:ET93" si="12">AQ81+BP81+CC81-CU81-DF81-DJ81+EI81</f>
        <v>0</v>
      </c>
      <c r="EU81" s="2942"/>
      <c r="EV81" s="2942"/>
      <c r="EW81" s="2942"/>
      <c r="EX81" s="2942"/>
      <c r="EY81" s="2942"/>
      <c r="EZ81" s="2942"/>
      <c r="FA81" s="2942"/>
      <c r="FB81" s="2942"/>
      <c r="FC81" s="2942"/>
      <c r="FD81" s="2942"/>
      <c r="FE81" s="2942"/>
      <c r="FF81" s="2083" t="s">
        <v>39</v>
      </c>
      <c r="FG81" s="2083"/>
      <c r="FH81" s="2084">
        <f t="shared" si="11"/>
        <v>0</v>
      </c>
      <c r="FI81" s="2084"/>
      <c r="FJ81" s="2084"/>
      <c r="FK81" s="2084"/>
      <c r="FL81" s="2084"/>
      <c r="FM81" s="2084"/>
      <c r="FN81" s="2084"/>
      <c r="FO81" s="2084"/>
      <c r="FP81" s="2084"/>
      <c r="FQ81" s="2087" t="s">
        <v>40</v>
      </c>
      <c r="FR81" s="2088"/>
    </row>
    <row r="82" spans="1:174" ht="13.5" customHeight="1">
      <c r="C82" s="182"/>
      <c r="D82" s="2985" t="s">
        <v>205</v>
      </c>
      <c r="E82" s="2985"/>
      <c r="F82" s="2985"/>
      <c r="G82" s="2985"/>
      <c r="H82" s="2985"/>
      <c r="I82" s="2985"/>
      <c r="J82" s="2985"/>
      <c r="K82" s="2985"/>
      <c r="L82" s="2985"/>
      <c r="M82" s="2985"/>
      <c r="N82" s="2985"/>
      <c r="O82" s="2985"/>
      <c r="P82" s="2985"/>
      <c r="Q82" s="2985"/>
      <c r="R82" s="2985"/>
      <c r="S82" s="2985"/>
      <c r="T82" s="2985"/>
      <c r="U82" s="2985"/>
      <c r="V82" s="2985"/>
      <c r="W82" s="2985"/>
      <c r="X82" s="2986"/>
      <c r="Y82" s="2930">
        <v>55162</v>
      </c>
      <c r="Z82" s="2931"/>
      <c r="AA82" s="2931"/>
      <c r="AB82" s="2931"/>
      <c r="AC82" s="2932"/>
      <c r="AD82" s="180"/>
      <c r="AE82" s="512"/>
      <c r="AF82" s="512"/>
      <c r="AG82" s="512"/>
      <c r="AH82" s="512"/>
      <c r="AI82" s="511" t="s">
        <v>37</v>
      </c>
      <c r="AJ82" s="2825" t="s">
        <v>1350</v>
      </c>
      <c r="AK82" s="2825"/>
      <c r="AL82" s="2825"/>
      <c r="AM82" s="514" t="s">
        <v>38</v>
      </c>
      <c r="AN82" s="514"/>
      <c r="AO82" s="2844" t="s">
        <v>435</v>
      </c>
      <c r="AP82" s="2945"/>
      <c r="AQ82" s="2357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58"/>
      <c r="BC82" s="2083" t="s">
        <v>39</v>
      </c>
      <c r="BD82" s="2083"/>
      <c r="BE82" s="2084">
        <f>FH83</f>
        <v>0</v>
      </c>
      <c r="BF82" s="2084"/>
      <c r="BG82" s="2084"/>
      <c r="BH82" s="2084"/>
      <c r="BI82" s="2084"/>
      <c r="BJ82" s="2084"/>
      <c r="BK82" s="2084"/>
      <c r="BL82" s="2084"/>
      <c r="BM82" s="2084"/>
      <c r="BN82" s="2087" t="s">
        <v>40</v>
      </c>
      <c r="BO82" s="2087"/>
      <c r="BP82" s="3363">
        <v>911194</v>
      </c>
      <c r="BQ82" s="3363"/>
      <c r="BR82" s="3363"/>
      <c r="BS82" s="3363"/>
      <c r="BT82" s="3363"/>
      <c r="BU82" s="3363"/>
      <c r="BV82" s="3363"/>
      <c r="BW82" s="3363"/>
      <c r="BX82" s="3363"/>
      <c r="BY82" s="3363"/>
      <c r="BZ82" s="3363"/>
      <c r="CA82" s="3363"/>
      <c r="CB82" s="3363"/>
      <c r="CC82" s="3363"/>
      <c r="CD82" s="3363"/>
      <c r="CE82" s="3363"/>
      <c r="CF82" s="3363"/>
      <c r="CG82" s="3363"/>
      <c r="CH82" s="3363"/>
      <c r="CI82" s="3363"/>
      <c r="CJ82" s="3363"/>
      <c r="CK82" s="3363"/>
      <c r="CL82" s="3363"/>
      <c r="CM82" s="3363"/>
      <c r="CN82" s="3363"/>
      <c r="CO82" s="3363"/>
      <c r="CP82" s="3363"/>
      <c r="CQ82" s="3364"/>
      <c r="CR82" s="962"/>
      <c r="CS82" s="2083" t="s">
        <v>39</v>
      </c>
      <c r="CT82" s="2083"/>
      <c r="CU82" s="3362">
        <v>619306</v>
      </c>
      <c r="CV82" s="3362"/>
      <c r="CW82" s="3362"/>
      <c r="CX82" s="3362"/>
      <c r="CY82" s="3362"/>
      <c r="CZ82" s="3362"/>
      <c r="DA82" s="3362"/>
      <c r="DB82" s="3362"/>
      <c r="DC82" s="2087" t="s">
        <v>40</v>
      </c>
      <c r="DD82" s="2087"/>
      <c r="DE82" s="862" t="s">
        <v>39</v>
      </c>
      <c r="DF82" s="906"/>
      <c r="DG82" s="845" t="s">
        <v>40</v>
      </c>
      <c r="DH82" s="2083" t="s">
        <v>39</v>
      </c>
      <c r="DI82" s="2083"/>
      <c r="DJ82" s="3362">
        <v>333</v>
      </c>
      <c r="DK82" s="3362"/>
      <c r="DL82" s="3362"/>
      <c r="DM82" s="3362"/>
      <c r="DN82" s="3362"/>
      <c r="DO82" s="3362"/>
      <c r="DP82" s="3362"/>
      <c r="DQ82" s="3362"/>
      <c r="DR82" s="3362"/>
      <c r="DS82" s="2087" t="s">
        <v>40</v>
      </c>
      <c r="DT82" s="2793"/>
      <c r="DU82" s="2943"/>
      <c r="DV82" s="2943"/>
      <c r="DW82" s="2943"/>
      <c r="DX82" s="2943"/>
      <c r="DY82" s="2943"/>
      <c r="DZ82" s="2943"/>
      <c r="EA82" s="2943"/>
      <c r="EB82" s="2943"/>
      <c r="EC82" s="2943"/>
      <c r="ED82" s="2943"/>
      <c r="EE82" s="2943"/>
      <c r="EF82" s="2943"/>
      <c r="EG82" s="3355"/>
      <c r="EH82" s="3356"/>
      <c r="EI82" s="1493"/>
      <c r="EJ82" s="1493"/>
      <c r="EK82" s="1493"/>
      <c r="EL82" s="1493"/>
      <c r="EM82" s="1493"/>
      <c r="EN82" s="1493"/>
      <c r="EO82" s="1493"/>
      <c r="EP82" s="1493"/>
      <c r="EQ82" s="1493"/>
      <c r="ER82" s="3351"/>
      <c r="ES82" s="3352"/>
      <c r="ET82" s="2942">
        <f t="shared" si="12"/>
        <v>886938</v>
      </c>
      <c r="EU82" s="2942"/>
      <c r="EV82" s="2942"/>
      <c r="EW82" s="2942"/>
      <c r="EX82" s="2942"/>
      <c r="EY82" s="2942"/>
      <c r="EZ82" s="2942"/>
      <c r="FA82" s="2942"/>
      <c r="FB82" s="2942"/>
      <c r="FC82" s="2942"/>
      <c r="FD82" s="2942"/>
      <c r="FE82" s="2942"/>
      <c r="FF82" s="2083" t="s">
        <v>39</v>
      </c>
      <c r="FG82" s="2083"/>
      <c r="FH82" s="2084">
        <f t="shared" si="11"/>
        <v>0</v>
      </c>
      <c r="FI82" s="2084"/>
      <c r="FJ82" s="2084"/>
      <c r="FK82" s="2084"/>
      <c r="FL82" s="2084"/>
      <c r="FM82" s="2084"/>
      <c r="FN82" s="2084"/>
      <c r="FO82" s="2084"/>
      <c r="FP82" s="2084"/>
      <c r="FQ82" s="2087" t="s">
        <v>40</v>
      </c>
      <c r="FR82" s="2088"/>
    </row>
    <row r="83" spans="1:174" ht="13.5" customHeight="1">
      <c r="C83" s="182"/>
      <c r="D83" s="2985"/>
      <c r="E83" s="2985"/>
      <c r="F83" s="2985"/>
      <c r="G83" s="2985"/>
      <c r="H83" s="2985"/>
      <c r="I83" s="2985"/>
      <c r="J83" s="2985"/>
      <c r="K83" s="2985"/>
      <c r="L83" s="2985"/>
      <c r="M83" s="2985"/>
      <c r="N83" s="2985"/>
      <c r="O83" s="2985"/>
      <c r="P83" s="2985"/>
      <c r="Q83" s="2985"/>
      <c r="R83" s="2985"/>
      <c r="S83" s="2985"/>
      <c r="T83" s="2985"/>
      <c r="U83" s="2985"/>
      <c r="V83" s="2985"/>
      <c r="W83" s="2985"/>
      <c r="X83" s="2986"/>
      <c r="Y83" s="2837">
        <v>55362</v>
      </c>
      <c r="Z83" s="2838"/>
      <c r="AA83" s="2838"/>
      <c r="AB83" s="2838"/>
      <c r="AC83" s="2951"/>
      <c r="AD83" s="180"/>
      <c r="AE83" s="512"/>
      <c r="AF83" s="512"/>
      <c r="AG83" s="512"/>
      <c r="AH83" s="512"/>
      <c r="AI83" s="511" t="s">
        <v>37</v>
      </c>
      <c r="AJ83" s="2825" t="s">
        <v>1351</v>
      </c>
      <c r="AK83" s="2825"/>
      <c r="AL83" s="2825"/>
      <c r="AM83" s="514" t="s">
        <v>38</v>
      </c>
      <c r="AN83" s="514"/>
      <c r="AO83" s="2844" t="s">
        <v>436</v>
      </c>
      <c r="AP83" s="2945"/>
      <c r="AQ83" s="3365">
        <v>83243</v>
      </c>
      <c r="AR83" s="3362"/>
      <c r="AS83" s="3362"/>
      <c r="AT83" s="3362"/>
      <c r="AU83" s="3362"/>
      <c r="AV83" s="3362"/>
      <c r="AW83" s="3362"/>
      <c r="AX83" s="3362"/>
      <c r="AY83" s="3362"/>
      <c r="AZ83" s="3362"/>
      <c r="BA83" s="3362"/>
      <c r="BB83" s="3366"/>
      <c r="BC83" s="2083" t="s">
        <v>39</v>
      </c>
      <c r="BD83" s="2083"/>
      <c r="BE83" s="1493"/>
      <c r="BF83" s="1493"/>
      <c r="BG83" s="1493"/>
      <c r="BH83" s="1493"/>
      <c r="BI83" s="1493"/>
      <c r="BJ83" s="1493"/>
      <c r="BK83" s="1493"/>
      <c r="BL83" s="1493"/>
      <c r="BM83" s="1493"/>
      <c r="BN83" s="2087" t="s">
        <v>40</v>
      </c>
      <c r="BO83" s="2087"/>
      <c r="BP83" s="3363">
        <v>539865</v>
      </c>
      <c r="BQ83" s="3363"/>
      <c r="BR83" s="3363"/>
      <c r="BS83" s="3363"/>
      <c r="BT83" s="3363"/>
      <c r="BU83" s="3363"/>
      <c r="BV83" s="3363"/>
      <c r="BW83" s="3363"/>
      <c r="BX83" s="3363"/>
      <c r="BY83" s="3363"/>
      <c r="BZ83" s="3363"/>
      <c r="CA83" s="3363"/>
      <c r="CB83" s="3363"/>
      <c r="CC83" s="3363"/>
      <c r="CD83" s="3363"/>
      <c r="CE83" s="3363"/>
      <c r="CF83" s="3363"/>
      <c r="CG83" s="3363"/>
      <c r="CH83" s="3363"/>
      <c r="CI83" s="3363"/>
      <c r="CJ83" s="3363"/>
      <c r="CK83" s="3363"/>
      <c r="CL83" s="3363"/>
      <c r="CM83" s="3363"/>
      <c r="CN83" s="3363"/>
      <c r="CO83" s="3363"/>
      <c r="CP83" s="3363"/>
      <c r="CQ83" s="3364"/>
      <c r="CR83" s="962"/>
      <c r="CS83" s="2083" t="s">
        <v>39</v>
      </c>
      <c r="CT83" s="2083"/>
      <c r="CU83" s="3362">
        <v>27685</v>
      </c>
      <c r="CV83" s="3362"/>
      <c r="CW83" s="3362"/>
      <c r="CX83" s="3362"/>
      <c r="CY83" s="3362"/>
      <c r="CZ83" s="3362"/>
      <c r="DA83" s="3362"/>
      <c r="DB83" s="3362"/>
      <c r="DC83" s="2087" t="s">
        <v>40</v>
      </c>
      <c r="DD83" s="2087"/>
      <c r="DE83" s="862" t="s">
        <v>39</v>
      </c>
      <c r="DF83" s="906"/>
      <c r="DG83" s="845" t="s">
        <v>40</v>
      </c>
      <c r="DH83" s="2083" t="s">
        <v>39</v>
      </c>
      <c r="DI83" s="2083"/>
      <c r="DJ83" s="3362">
        <v>40</v>
      </c>
      <c r="DK83" s="3362"/>
      <c r="DL83" s="3362"/>
      <c r="DM83" s="3362"/>
      <c r="DN83" s="3362"/>
      <c r="DO83" s="3362"/>
      <c r="DP83" s="3362"/>
      <c r="DQ83" s="3362"/>
      <c r="DR83" s="3362"/>
      <c r="DS83" s="2087" t="s">
        <v>40</v>
      </c>
      <c r="DT83" s="2793"/>
      <c r="DU83" s="2943"/>
      <c r="DV83" s="2943"/>
      <c r="DW83" s="2943"/>
      <c r="DX83" s="2943"/>
      <c r="DY83" s="2943"/>
      <c r="DZ83" s="2943"/>
      <c r="EA83" s="2943"/>
      <c r="EB83" s="2943"/>
      <c r="EC83" s="2943"/>
      <c r="ED83" s="2943"/>
      <c r="EE83" s="2943"/>
      <c r="EF83" s="2943"/>
      <c r="EG83" s="3355"/>
      <c r="EH83" s="3356"/>
      <c r="EI83" s="1493"/>
      <c r="EJ83" s="1493"/>
      <c r="EK83" s="1493"/>
      <c r="EL83" s="1493"/>
      <c r="EM83" s="1493"/>
      <c r="EN83" s="1493"/>
      <c r="EO83" s="1493"/>
      <c r="EP83" s="1493"/>
      <c r="EQ83" s="1493"/>
      <c r="ER83" s="3351"/>
      <c r="ES83" s="3352"/>
      <c r="ET83" s="2942">
        <f t="shared" si="12"/>
        <v>595383</v>
      </c>
      <c r="EU83" s="2942"/>
      <c r="EV83" s="2942"/>
      <c r="EW83" s="2942"/>
      <c r="EX83" s="2942"/>
      <c r="EY83" s="2942"/>
      <c r="EZ83" s="2942"/>
      <c r="FA83" s="2942"/>
      <c r="FB83" s="2942"/>
      <c r="FC83" s="2942"/>
      <c r="FD83" s="2942"/>
      <c r="FE83" s="2942"/>
      <c r="FF83" s="2083" t="s">
        <v>39</v>
      </c>
      <c r="FG83" s="2083"/>
      <c r="FH83" s="2084">
        <f t="shared" si="11"/>
        <v>0</v>
      </c>
      <c r="FI83" s="2084"/>
      <c r="FJ83" s="2084"/>
      <c r="FK83" s="2084"/>
      <c r="FL83" s="2084"/>
      <c r="FM83" s="2084"/>
      <c r="FN83" s="2084"/>
      <c r="FO83" s="2084"/>
      <c r="FP83" s="2084"/>
      <c r="FQ83" s="2087" t="s">
        <v>40</v>
      </c>
      <c r="FR83" s="2088"/>
    </row>
    <row r="84" spans="1:174" ht="13.5" customHeight="1">
      <c r="C84" s="180"/>
      <c r="D84" s="2946" t="s">
        <v>206</v>
      </c>
      <c r="E84" s="2946"/>
      <c r="F84" s="2946"/>
      <c r="G84" s="2946"/>
      <c r="H84" s="2946"/>
      <c r="I84" s="2946"/>
      <c r="J84" s="2946"/>
      <c r="K84" s="2946"/>
      <c r="L84" s="2946"/>
      <c r="M84" s="2946"/>
      <c r="N84" s="2946"/>
      <c r="O84" s="2946"/>
      <c r="P84" s="2946"/>
      <c r="Q84" s="2946"/>
      <c r="R84" s="2946"/>
      <c r="S84" s="2946"/>
      <c r="T84" s="2946"/>
      <c r="U84" s="2946"/>
      <c r="V84" s="2946"/>
      <c r="W84" s="2946"/>
      <c r="X84" s="2947"/>
      <c r="Y84" s="2930">
        <v>55163</v>
      </c>
      <c r="Z84" s="2931"/>
      <c r="AA84" s="2931"/>
      <c r="AB84" s="2931"/>
      <c r="AC84" s="2932"/>
      <c r="AD84" s="180"/>
      <c r="AE84" s="512"/>
      <c r="AF84" s="512"/>
      <c r="AG84" s="512"/>
      <c r="AH84" s="512"/>
      <c r="AI84" s="511" t="s">
        <v>37</v>
      </c>
      <c r="AJ84" s="2825" t="s">
        <v>1350</v>
      </c>
      <c r="AK84" s="2825"/>
      <c r="AL84" s="2825"/>
      <c r="AM84" s="514" t="s">
        <v>38</v>
      </c>
      <c r="AN84" s="514"/>
      <c r="AO84" s="2844" t="s">
        <v>435</v>
      </c>
      <c r="AP84" s="2945"/>
      <c r="AQ84" s="2357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58"/>
      <c r="BC84" s="2083" t="s">
        <v>39</v>
      </c>
      <c r="BD84" s="2083"/>
      <c r="BE84" s="2084">
        <f>FH85</f>
        <v>0</v>
      </c>
      <c r="BF84" s="2084"/>
      <c r="BG84" s="2084"/>
      <c r="BH84" s="2084"/>
      <c r="BI84" s="2084"/>
      <c r="BJ84" s="2084"/>
      <c r="BK84" s="2084"/>
      <c r="BL84" s="2084"/>
      <c r="BM84" s="2084"/>
      <c r="BN84" s="2087" t="s">
        <v>40</v>
      </c>
      <c r="BO84" s="2087"/>
      <c r="BP84" s="3363"/>
      <c r="BQ84" s="3363"/>
      <c r="BR84" s="3363"/>
      <c r="BS84" s="3363"/>
      <c r="BT84" s="3363"/>
      <c r="BU84" s="3363"/>
      <c r="BV84" s="3363"/>
      <c r="BW84" s="3363"/>
      <c r="BX84" s="3363"/>
      <c r="BY84" s="3363"/>
      <c r="BZ84" s="3363"/>
      <c r="CA84" s="3363"/>
      <c r="CB84" s="3363"/>
      <c r="CC84" s="3363"/>
      <c r="CD84" s="3363"/>
      <c r="CE84" s="3363"/>
      <c r="CF84" s="3363"/>
      <c r="CG84" s="3363"/>
      <c r="CH84" s="3363"/>
      <c r="CI84" s="3363"/>
      <c r="CJ84" s="3363"/>
      <c r="CK84" s="3363"/>
      <c r="CL84" s="3363"/>
      <c r="CM84" s="3363"/>
      <c r="CN84" s="3363"/>
      <c r="CO84" s="3363"/>
      <c r="CP84" s="3363"/>
      <c r="CQ84" s="3364"/>
      <c r="CR84" s="962"/>
      <c r="CS84" s="2083" t="s">
        <v>39</v>
      </c>
      <c r="CT84" s="2083"/>
      <c r="CU84" s="3362"/>
      <c r="CV84" s="3362"/>
      <c r="CW84" s="3362"/>
      <c r="CX84" s="3362"/>
      <c r="CY84" s="3362"/>
      <c r="CZ84" s="3362"/>
      <c r="DA84" s="3362"/>
      <c r="DB84" s="3362"/>
      <c r="DC84" s="2087" t="s">
        <v>40</v>
      </c>
      <c r="DD84" s="2087"/>
      <c r="DE84" s="862" t="s">
        <v>39</v>
      </c>
      <c r="DF84" s="906"/>
      <c r="DG84" s="845" t="s">
        <v>40</v>
      </c>
      <c r="DH84" s="2083" t="s">
        <v>39</v>
      </c>
      <c r="DI84" s="2083"/>
      <c r="DJ84" s="3362"/>
      <c r="DK84" s="3362"/>
      <c r="DL84" s="3362"/>
      <c r="DM84" s="3362"/>
      <c r="DN84" s="3362"/>
      <c r="DO84" s="3362"/>
      <c r="DP84" s="3362"/>
      <c r="DQ84" s="3362"/>
      <c r="DR84" s="3362"/>
      <c r="DS84" s="2087" t="s">
        <v>40</v>
      </c>
      <c r="DT84" s="2793"/>
      <c r="DU84" s="2943"/>
      <c r="DV84" s="2943"/>
      <c r="DW84" s="2943"/>
      <c r="DX84" s="2943"/>
      <c r="DY84" s="2943"/>
      <c r="DZ84" s="2943"/>
      <c r="EA84" s="2943"/>
      <c r="EB84" s="2943"/>
      <c r="EC84" s="2943"/>
      <c r="ED84" s="2943"/>
      <c r="EE84" s="2943"/>
      <c r="EF84" s="2943"/>
      <c r="EG84" s="3355"/>
      <c r="EH84" s="3356"/>
      <c r="EI84" s="1493"/>
      <c r="EJ84" s="1493"/>
      <c r="EK84" s="1493"/>
      <c r="EL84" s="1493"/>
      <c r="EM84" s="1493"/>
      <c r="EN84" s="1493"/>
      <c r="EO84" s="1493"/>
      <c r="EP84" s="1493"/>
      <c r="EQ84" s="1493"/>
      <c r="ER84" s="3351"/>
      <c r="ES84" s="3352"/>
      <c r="ET84" s="2942">
        <f t="shared" si="12"/>
        <v>0</v>
      </c>
      <c r="EU84" s="2942"/>
      <c r="EV84" s="2942"/>
      <c r="EW84" s="2942"/>
      <c r="EX84" s="2942"/>
      <c r="EY84" s="2942"/>
      <c r="EZ84" s="2942"/>
      <c r="FA84" s="2942"/>
      <c r="FB84" s="2942"/>
      <c r="FC84" s="2942"/>
      <c r="FD84" s="2942"/>
      <c r="FE84" s="2942"/>
      <c r="FF84" s="2083" t="s">
        <v>39</v>
      </c>
      <c r="FG84" s="2083"/>
      <c r="FH84" s="2084">
        <f t="shared" si="11"/>
        <v>0</v>
      </c>
      <c r="FI84" s="2084"/>
      <c r="FJ84" s="2084"/>
      <c r="FK84" s="2084"/>
      <c r="FL84" s="2084"/>
      <c r="FM84" s="2084"/>
      <c r="FN84" s="2084"/>
      <c r="FO84" s="2084"/>
      <c r="FP84" s="2084"/>
      <c r="FQ84" s="2087" t="s">
        <v>40</v>
      </c>
      <c r="FR84" s="2088"/>
    </row>
    <row r="85" spans="1:174" ht="13.5" customHeight="1">
      <c r="C85" s="184"/>
      <c r="D85" s="2948"/>
      <c r="E85" s="2948"/>
      <c r="F85" s="2948"/>
      <c r="G85" s="2948"/>
      <c r="H85" s="2948"/>
      <c r="I85" s="2948"/>
      <c r="J85" s="2948"/>
      <c r="K85" s="2948"/>
      <c r="L85" s="2948"/>
      <c r="M85" s="2948"/>
      <c r="N85" s="2948"/>
      <c r="O85" s="2948"/>
      <c r="P85" s="2948"/>
      <c r="Q85" s="2948"/>
      <c r="R85" s="2948"/>
      <c r="S85" s="2948"/>
      <c r="T85" s="2948"/>
      <c r="U85" s="2948"/>
      <c r="V85" s="2948"/>
      <c r="W85" s="2948"/>
      <c r="X85" s="2949"/>
      <c r="Y85" s="2837">
        <v>55363</v>
      </c>
      <c r="Z85" s="2838"/>
      <c r="AA85" s="2838"/>
      <c r="AB85" s="2838"/>
      <c r="AC85" s="2951"/>
      <c r="AD85" s="180"/>
      <c r="AE85" s="512"/>
      <c r="AF85" s="512"/>
      <c r="AG85" s="512"/>
      <c r="AH85" s="512"/>
      <c r="AI85" s="511" t="s">
        <v>37</v>
      </c>
      <c r="AJ85" s="2825" t="s">
        <v>1351</v>
      </c>
      <c r="AK85" s="2825"/>
      <c r="AL85" s="2825"/>
      <c r="AM85" s="514" t="s">
        <v>38</v>
      </c>
      <c r="AN85" s="514"/>
      <c r="AO85" s="2844" t="s">
        <v>436</v>
      </c>
      <c r="AP85" s="2945"/>
      <c r="AQ85" s="2856"/>
      <c r="AR85" s="2803"/>
      <c r="AS85" s="2803"/>
      <c r="AT85" s="2803"/>
      <c r="AU85" s="2803"/>
      <c r="AV85" s="2803"/>
      <c r="AW85" s="2803"/>
      <c r="AX85" s="2803"/>
      <c r="AY85" s="2803"/>
      <c r="AZ85" s="2803"/>
      <c r="BA85" s="2803"/>
      <c r="BB85" s="2804"/>
      <c r="BC85" s="2083" t="s">
        <v>39</v>
      </c>
      <c r="BD85" s="2083"/>
      <c r="BE85" s="1493"/>
      <c r="BF85" s="1493"/>
      <c r="BG85" s="1493"/>
      <c r="BH85" s="1493"/>
      <c r="BI85" s="1493"/>
      <c r="BJ85" s="1493"/>
      <c r="BK85" s="1493"/>
      <c r="BL85" s="1493"/>
      <c r="BM85" s="1493"/>
      <c r="BN85" s="2087" t="s">
        <v>40</v>
      </c>
      <c r="BO85" s="2087"/>
      <c r="BP85" s="3363"/>
      <c r="BQ85" s="3363"/>
      <c r="BR85" s="3363"/>
      <c r="BS85" s="3363"/>
      <c r="BT85" s="3363"/>
      <c r="BU85" s="3363"/>
      <c r="BV85" s="3363"/>
      <c r="BW85" s="3363"/>
      <c r="BX85" s="3363"/>
      <c r="BY85" s="3363"/>
      <c r="BZ85" s="3363"/>
      <c r="CA85" s="3363"/>
      <c r="CB85" s="3363"/>
      <c r="CC85" s="3363"/>
      <c r="CD85" s="3363"/>
      <c r="CE85" s="3363"/>
      <c r="CF85" s="3363"/>
      <c r="CG85" s="3363"/>
      <c r="CH85" s="3363"/>
      <c r="CI85" s="3363"/>
      <c r="CJ85" s="3363"/>
      <c r="CK85" s="3363"/>
      <c r="CL85" s="3363"/>
      <c r="CM85" s="3363"/>
      <c r="CN85" s="3363"/>
      <c r="CO85" s="3363"/>
      <c r="CP85" s="3363"/>
      <c r="CQ85" s="3364"/>
      <c r="CR85" s="962"/>
      <c r="CS85" s="2083" t="s">
        <v>39</v>
      </c>
      <c r="CT85" s="2083"/>
      <c r="CU85" s="3362"/>
      <c r="CV85" s="3362"/>
      <c r="CW85" s="3362"/>
      <c r="CX85" s="3362"/>
      <c r="CY85" s="3362"/>
      <c r="CZ85" s="3362"/>
      <c r="DA85" s="3362"/>
      <c r="DB85" s="3362"/>
      <c r="DC85" s="2087" t="s">
        <v>40</v>
      </c>
      <c r="DD85" s="2087"/>
      <c r="DE85" s="862" t="s">
        <v>39</v>
      </c>
      <c r="DF85" s="906"/>
      <c r="DG85" s="845" t="s">
        <v>40</v>
      </c>
      <c r="DH85" s="2083" t="s">
        <v>39</v>
      </c>
      <c r="DI85" s="2083"/>
      <c r="DJ85" s="3362"/>
      <c r="DK85" s="3362"/>
      <c r="DL85" s="3362"/>
      <c r="DM85" s="3362"/>
      <c r="DN85" s="3362"/>
      <c r="DO85" s="3362"/>
      <c r="DP85" s="3362"/>
      <c r="DQ85" s="3362"/>
      <c r="DR85" s="3362"/>
      <c r="DS85" s="2087" t="s">
        <v>40</v>
      </c>
      <c r="DT85" s="2793"/>
      <c r="DU85" s="2943"/>
      <c r="DV85" s="2943"/>
      <c r="DW85" s="2943"/>
      <c r="DX85" s="2943"/>
      <c r="DY85" s="2943"/>
      <c r="DZ85" s="2943"/>
      <c r="EA85" s="2943"/>
      <c r="EB85" s="2943"/>
      <c r="EC85" s="2943"/>
      <c r="ED85" s="2943"/>
      <c r="EE85" s="2943"/>
      <c r="EF85" s="2943"/>
      <c r="EG85" s="3355"/>
      <c r="EH85" s="3356"/>
      <c r="EI85" s="1493"/>
      <c r="EJ85" s="1493"/>
      <c r="EK85" s="1493"/>
      <c r="EL85" s="1493"/>
      <c r="EM85" s="1493"/>
      <c r="EN85" s="1493"/>
      <c r="EO85" s="1493"/>
      <c r="EP85" s="1493"/>
      <c r="EQ85" s="1493"/>
      <c r="ER85" s="3351"/>
      <c r="ES85" s="3352"/>
      <c r="ET85" s="2942">
        <f t="shared" si="12"/>
        <v>0</v>
      </c>
      <c r="EU85" s="2942"/>
      <c r="EV85" s="2942"/>
      <c r="EW85" s="2942"/>
      <c r="EX85" s="2942"/>
      <c r="EY85" s="2942"/>
      <c r="EZ85" s="2942"/>
      <c r="FA85" s="2942"/>
      <c r="FB85" s="2942"/>
      <c r="FC85" s="2942"/>
      <c r="FD85" s="2942"/>
      <c r="FE85" s="2942"/>
      <c r="FF85" s="2083" t="s">
        <v>39</v>
      </c>
      <c r="FG85" s="2083"/>
      <c r="FH85" s="2084">
        <f t="shared" si="11"/>
        <v>0</v>
      </c>
      <c r="FI85" s="2084"/>
      <c r="FJ85" s="2084"/>
      <c r="FK85" s="2084"/>
      <c r="FL85" s="2084"/>
      <c r="FM85" s="2084"/>
      <c r="FN85" s="2084"/>
      <c r="FO85" s="2084"/>
      <c r="FP85" s="2084"/>
      <c r="FQ85" s="2087" t="s">
        <v>40</v>
      </c>
      <c r="FR85" s="2088"/>
    </row>
    <row r="86" spans="1:174" ht="13.5" customHeight="1">
      <c r="C86" s="182"/>
      <c r="D86" s="2985" t="s">
        <v>105</v>
      </c>
      <c r="E86" s="2985"/>
      <c r="F86" s="2985"/>
      <c r="G86" s="2985"/>
      <c r="H86" s="2985"/>
      <c r="I86" s="2985"/>
      <c r="J86" s="2985"/>
      <c r="K86" s="2985"/>
      <c r="L86" s="2985"/>
      <c r="M86" s="2985"/>
      <c r="N86" s="2985"/>
      <c r="O86" s="2985"/>
      <c r="P86" s="2985"/>
      <c r="Q86" s="2985"/>
      <c r="R86" s="2985"/>
      <c r="S86" s="2985"/>
      <c r="T86" s="2985"/>
      <c r="U86" s="2985"/>
      <c r="V86" s="2985"/>
      <c r="W86" s="2985"/>
      <c r="X86" s="2986"/>
      <c r="Y86" s="2930">
        <v>55164</v>
      </c>
      <c r="Z86" s="2931"/>
      <c r="AA86" s="2931"/>
      <c r="AB86" s="2931"/>
      <c r="AC86" s="2932"/>
      <c r="AD86" s="180"/>
      <c r="AE86" s="512"/>
      <c r="AF86" s="512"/>
      <c r="AG86" s="512"/>
      <c r="AH86" s="512"/>
      <c r="AI86" s="511" t="s">
        <v>37</v>
      </c>
      <c r="AJ86" s="2825" t="s">
        <v>1350</v>
      </c>
      <c r="AK86" s="2825"/>
      <c r="AL86" s="2825"/>
      <c r="AM86" s="514" t="s">
        <v>38</v>
      </c>
      <c r="AN86" s="514"/>
      <c r="AO86" s="2844" t="s">
        <v>435</v>
      </c>
      <c r="AP86" s="2945"/>
      <c r="AQ86" s="2357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58"/>
      <c r="BC86" s="2083" t="s">
        <v>39</v>
      </c>
      <c r="BD86" s="2083"/>
      <c r="BE86" s="2084">
        <f>FH87</f>
        <v>0</v>
      </c>
      <c r="BF86" s="2084"/>
      <c r="BG86" s="2084"/>
      <c r="BH86" s="2084"/>
      <c r="BI86" s="2084"/>
      <c r="BJ86" s="2084"/>
      <c r="BK86" s="2084"/>
      <c r="BL86" s="2084"/>
      <c r="BM86" s="2084"/>
      <c r="BN86" s="2087" t="s">
        <v>40</v>
      </c>
      <c r="BO86" s="2087"/>
      <c r="BP86" s="3363">
        <v>10167833</v>
      </c>
      <c r="BQ86" s="3363"/>
      <c r="BR86" s="3363"/>
      <c r="BS86" s="3363"/>
      <c r="BT86" s="3363"/>
      <c r="BU86" s="3363"/>
      <c r="BV86" s="3363"/>
      <c r="BW86" s="3363"/>
      <c r="BX86" s="3363"/>
      <c r="BY86" s="3363"/>
      <c r="BZ86" s="3363"/>
      <c r="CA86" s="3363"/>
      <c r="CB86" s="3363"/>
      <c r="CC86" s="3363">
        <v>285685</v>
      </c>
      <c r="CD86" s="3363"/>
      <c r="CE86" s="3363"/>
      <c r="CF86" s="3363"/>
      <c r="CG86" s="3363"/>
      <c r="CH86" s="3363"/>
      <c r="CI86" s="3363"/>
      <c r="CJ86" s="3363"/>
      <c r="CK86" s="3363"/>
      <c r="CL86" s="3363"/>
      <c r="CM86" s="3363"/>
      <c r="CN86" s="3363"/>
      <c r="CO86" s="3363"/>
      <c r="CP86" s="3363"/>
      <c r="CQ86" s="3364"/>
      <c r="CR86" s="962">
        <v>162946</v>
      </c>
      <c r="CS86" s="2083" t="s">
        <v>39</v>
      </c>
      <c r="CT86" s="2083"/>
      <c r="CU86" s="3362">
        <v>10389762</v>
      </c>
      <c r="CV86" s="3362"/>
      <c r="CW86" s="3362"/>
      <c r="CX86" s="3362"/>
      <c r="CY86" s="3362"/>
      <c r="CZ86" s="3362"/>
      <c r="DA86" s="3362"/>
      <c r="DB86" s="3362"/>
      <c r="DC86" s="2087" t="s">
        <v>40</v>
      </c>
      <c r="DD86" s="2087"/>
      <c r="DE86" s="862" t="s">
        <v>39</v>
      </c>
      <c r="DF86" s="963">
        <v>4</v>
      </c>
      <c r="DG86" s="845" t="s">
        <v>40</v>
      </c>
      <c r="DH86" s="2083" t="s">
        <v>39</v>
      </c>
      <c r="DI86" s="2083"/>
      <c r="DJ86" s="3362">
        <v>13162</v>
      </c>
      <c r="DK86" s="3362"/>
      <c r="DL86" s="3362"/>
      <c r="DM86" s="3362"/>
      <c r="DN86" s="3362"/>
      <c r="DO86" s="3362"/>
      <c r="DP86" s="3362"/>
      <c r="DQ86" s="3362"/>
      <c r="DR86" s="3362"/>
      <c r="DS86" s="2087" t="s">
        <v>40</v>
      </c>
      <c r="DT86" s="2793"/>
      <c r="DU86" s="2943"/>
      <c r="DV86" s="2943"/>
      <c r="DW86" s="2943"/>
      <c r="DX86" s="2943"/>
      <c r="DY86" s="2943"/>
      <c r="DZ86" s="2943"/>
      <c r="EA86" s="2943"/>
      <c r="EB86" s="2943"/>
      <c r="EC86" s="2943"/>
      <c r="ED86" s="2943"/>
      <c r="EE86" s="2943"/>
      <c r="EF86" s="2943"/>
      <c r="EG86" s="3355"/>
      <c r="EH86" s="3356"/>
      <c r="EI86" s="1493"/>
      <c r="EJ86" s="1493"/>
      <c r="EK86" s="1493"/>
      <c r="EL86" s="1493"/>
      <c r="EM86" s="1493"/>
      <c r="EN86" s="1493"/>
      <c r="EO86" s="1493"/>
      <c r="EP86" s="1493"/>
      <c r="EQ86" s="1493"/>
      <c r="ER86" s="3351"/>
      <c r="ES86" s="3352"/>
      <c r="ET86" s="2942">
        <f t="shared" si="12"/>
        <v>602351</v>
      </c>
      <c r="EU86" s="2942"/>
      <c r="EV86" s="2942"/>
      <c r="EW86" s="2942"/>
      <c r="EX86" s="2942"/>
      <c r="EY86" s="2942"/>
      <c r="EZ86" s="2942"/>
      <c r="FA86" s="2942"/>
      <c r="FB86" s="2942"/>
      <c r="FC86" s="2942"/>
      <c r="FD86" s="2942"/>
      <c r="FE86" s="2942"/>
      <c r="FF86" s="2083" t="s">
        <v>39</v>
      </c>
      <c r="FG86" s="2083"/>
      <c r="FH86" s="2084">
        <f t="shared" si="11"/>
        <v>162942</v>
      </c>
      <c r="FI86" s="2084"/>
      <c r="FJ86" s="2084"/>
      <c r="FK86" s="2084"/>
      <c r="FL86" s="2084"/>
      <c r="FM86" s="2084"/>
      <c r="FN86" s="2084"/>
      <c r="FO86" s="2084"/>
      <c r="FP86" s="2084"/>
      <c r="FQ86" s="2087" t="s">
        <v>40</v>
      </c>
      <c r="FR86" s="2088"/>
    </row>
    <row r="87" spans="1:174" ht="13.5" customHeight="1">
      <c r="C87" s="182"/>
      <c r="D87" s="2985"/>
      <c r="E87" s="2985"/>
      <c r="F87" s="2985"/>
      <c r="G87" s="2985"/>
      <c r="H87" s="2985"/>
      <c r="I87" s="2985"/>
      <c r="J87" s="2985"/>
      <c r="K87" s="2985"/>
      <c r="L87" s="2985"/>
      <c r="M87" s="2985"/>
      <c r="N87" s="2985"/>
      <c r="O87" s="2985"/>
      <c r="P87" s="2985"/>
      <c r="Q87" s="2985"/>
      <c r="R87" s="2985"/>
      <c r="S87" s="2985"/>
      <c r="T87" s="2985"/>
      <c r="U87" s="2985"/>
      <c r="V87" s="2985"/>
      <c r="W87" s="2985"/>
      <c r="X87" s="2986"/>
      <c r="Y87" s="2837">
        <v>55364</v>
      </c>
      <c r="Z87" s="2838"/>
      <c r="AA87" s="2838"/>
      <c r="AB87" s="2838"/>
      <c r="AC87" s="2951"/>
      <c r="AD87" s="180"/>
      <c r="AE87" s="512"/>
      <c r="AF87" s="512"/>
      <c r="AG87" s="512"/>
      <c r="AH87" s="512"/>
      <c r="AI87" s="511" t="s">
        <v>37</v>
      </c>
      <c r="AJ87" s="2825" t="s">
        <v>1351</v>
      </c>
      <c r="AK87" s="2825"/>
      <c r="AL87" s="2825"/>
      <c r="AM87" s="514" t="s">
        <v>38</v>
      </c>
      <c r="AN87" s="514"/>
      <c r="AO87" s="2844" t="s">
        <v>436</v>
      </c>
      <c r="AP87" s="2945"/>
      <c r="AQ87" s="3365">
        <v>599762</v>
      </c>
      <c r="AR87" s="3362"/>
      <c r="AS87" s="3362"/>
      <c r="AT87" s="3362"/>
      <c r="AU87" s="3362"/>
      <c r="AV87" s="3362"/>
      <c r="AW87" s="3362"/>
      <c r="AX87" s="3362"/>
      <c r="AY87" s="3362"/>
      <c r="AZ87" s="3362"/>
      <c r="BA87" s="3362"/>
      <c r="BB87" s="3366"/>
      <c r="BC87" s="2083" t="s">
        <v>39</v>
      </c>
      <c r="BD87" s="2083"/>
      <c r="BE87" s="1493"/>
      <c r="BF87" s="1493"/>
      <c r="BG87" s="1493"/>
      <c r="BH87" s="1493"/>
      <c r="BI87" s="1493"/>
      <c r="BJ87" s="1493"/>
      <c r="BK87" s="1493"/>
      <c r="BL87" s="1493"/>
      <c r="BM87" s="1493"/>
      <c r="BN87" s="2087" t="s">
        <v>40</v>
      </c>
      <c r="BO87" s="2087"/>
      <c r="BP87" s="3363">
        <v>9287135</v>
      </c>
      <c r="BQ87" s="3363"/>
      <c r="BR87" s="3363"/>
      <c r="BS87" s="3363"/>
      <c r="BT87" s="3363"/>
      <c r="BU87" s="3363"/>
      <c r="BV87" s="3363"/>
      <c r="BW87" s="3363"/>
      <c r="BX87" s="3363"/>
      <c r="BY87" s="3363"/>
      <c r="BZ87" s="3363"/>
      <c r="CA87" s="3363"/>
      <c r="CB87" s="3363"/>
      <c r="CC87" s="3363">
        <v>126</v>
      </c>
      <c r="CD87" s="3363"/>
      <c r="CE87" s="3363"/>
      <c r="CF87" s="3363"/>
      <c r="CG87" s="3363"/>
      <c r="CH87" s="3363"/>
      <c r="CI87" s="3363"/>
      <c r="CJ87" s="3363"/>
      <c r="CK87" s="3363"/>
      <c r="CL87" s="3363"/>
      <c r="CM87" s="3363"/>
      <c r="CN87" s="3363"/>
      <c r="CO87" s="3363"/>
      <c r="CP87" s="3363"/>
      <c r="CQ87" s="3364"/>
      <c r="CR87" s="962"/>
      <c r="CS87" s="2083" t="s">
        <v>39</v>
      </c>
      <c r="CT87" s="2083"/>
      <c r="CU87" s="3362">
        <v>9329785</v>
      </c>
      <c r="CV87" s="3362"/>
      <c r="CW87" s="3362"/>
      <c r="CX87" s="3362"/>
      <c r="CY87" s="3362"/>
      <c r="CZ87" s="3362"/>
      <c r="DA87" s="3362"/>
      <c r="DB87" s="3362"/>
      <c r="DC87" s="2087" t="s">
        <v>40</v>
      </c>
      <c r="DD87" s="2087"/>
      <c r="DE87" s="862" t="s">
        <v>39</v>
      </c>
      <c r="DF87" s="906"/>
      <c r="DG87" s="845" t="s">
        <v>40</v>
      </c>
      <c r="DH87" s="2083" t="s">
        <v>39</v>
      </c>
      <c r="DI87" s="2083"/>
      <c r="DJ87" s="3362">
        <v>5477</v>
      </c>
      <c r="DK87" s="3362"/>
      <c r="DL87" s="3362"/>
      <c r="DM87" s="3362"/>
      <c r="DN87" s="3362"/>
      <c r="DO87" s="3362"/>
      <c r="DP87" s="3362"/>
      <c r="DQ87" s="3362"/>
      <c r="DR87" s="3362"/>
      <c r="DS87" s="2087" t="s">
        <v>40</v>
      </c>
      <c r="DT87" s="2793"/>
      <c r="DU87" s="2943"/>
      <c r="DV87" s="2943"/>
      <c r="DW87" s="2943"/>
      <c r="DX87" s="2943"/>
      <c r="DY87" s="2943"/>
      <c r="DZ87" s="2943"/>
      <c r="EA87" s="2943"/>
      <c r="EB87" s="2943"/>
      <c r="EC87" s="2943"/>
      <c r="ED87" s="2943"/>
      <c r="EE87" s="2943"/>
      <c r="EF87" s="2943"/>
      <c r="EG87" s="3355"/>
      <c r="EH87" s="3356"/>
      <c r="EI87" s="1493"/>
      <c r="EJ87" s="1493"/>
      <c r="EK87" s="1493"/>
      <c r="EL87" s="1493"/>
      <c r="EM87" s="1493"/>
      <c r="EN87" s="1493"/>
      <c r="EO87" s="1493"/>
      <c r="EP87" s="1493"/>
      <c r="EQ87" s="1493"/>
      <c r="ER87" s="3351"/>
      <c r="ES87" s="3352"/>
      <c r="ET87" s="2942">
        <f t="shared" si="12"/>
        <v>551761</v>
      </c>
      <c r="EU87" s="2942"/>
      <c r="EV87" s="2942"/>
      <c r="EW87" s="2942"/>
      <c r="EX87" s="2942"/>
      <c r="EY87" s="2942"/>
      <c r="EZ87" s="2942"/>
      <c r="FA87" s="2942"/>
      <c r="FB87" s="2942"/>
      <c r="FC87" s="2942"/>
      <c r="FD87" s="2942"/>
      <c r="FE87" s="2942"/>
      <c r="FF87" s="2083" t="s">
        <v>39</v>
      </c>
      <c r="FG87" s="2083"/>
      <c r="FH87" s="2084">
        <f t="shared" si="11"/>
        <v>0</v>
      </c>
      <c r="FI87" s="2084"/>
      <c r="FJ87" s="2084"/>
      <c r="FK87" s="2084"/>
      <c r="FL87" s="2084"/>
      <c r="FM87" s="2084"/>
      <c r="FN87" s="2084"/>
      <c r="FO87" s="2084"/>
      <c r="FP87" s="2084"/>
      <c r="FQ87" s="2087" t="s">
        <v>40</v>
      </c>
      <c r="FR87" s="2088"/>
    </row>
    <row r="88" spans="1:174" ht="22.5" customHeight="1">
      <c r="C88" s="3425" t="s">
        <v>208</v>
      </c>
      <c r="D88" s="3426"/>
      <c r="E88" s="3426"/>
      <c r="F88" s="3426"/>
      <c r="G88" s="3426"/>
      <c r="H88" s="3426"/>
      <c r="I88" s="3426"/>
      <c r="J88" s="3426"/>
      <c r="K88" s="3426"/>
      <c r="L88" s="3426"/>
      <c r="M88" s="3426"/>
      <c r="N88" s="3426"/>
      <c r="O88" s="3426"/>
      <c r="P88" s="3426"/>
      <c r="Q88" s="3426"/>
      <c r="R88" s="3426"/>
      <c r="S88" s="3426"/>
      <c r="T88" s="3426"/>
      <c r="U88" s="3426"/>
      <c r="V88" s="3426"/>
      <c r="W88" s="3426"/>
      <c r="X88" s="3427"/>
      <c r="Y88" s="2930">
        <v>5517</v>
      </c>
      <c r="Z88" s="2931"/>
      <c r="AA88" s="2931"/>
      <c r="AB88" s="2931"/>
      <c r="AC88" s="2932"/>
      <c r="AD88" s="180"/>
      <c r="AE88" s="512"/>
      <c r="AF88" s="512"/>
      <c r="AG88" s="512"/>
      <c r="AH88" s="512"/>
      <c r="AI88" s="511" t="s">
        <v>37</v>
      </c>
      <c r="AJ88" s="2825" t="s">
        <v>1350</v>
      </c>
      <c r="AK88" s="2825"/>
      <c r="AL88" s="2825"/>
      <c r="AM88" s="514" t="s">
        <v>38</v>
      </c>
      <c r="AN88" s="514"/>
      <c r="AO88" s="2844" t="s">
        <v>435</v>
      </c>
      <c r="AP88" s="2945"/>
      <c r="AQ88" s="2357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58"/>
      <c r="BC88" s="2083" t="s">
        <v>39</v>
      </c>
      <c r="BD88" s="2083"/>
      <c r="BE88" s="2084">
        <f>FH89</f>
        <v>0</v>
      </c>
      <c r="BF88" s="2084"/>
      <c r="BG88" s="2084"/>
      <c r="BH88" s="2084"/>
      <c r="BI88" s="2084"/>
      <c r="BJ88" s="2084"/>
      <c r="BK88" s="2084"/>
      <c r="BL88" s="2084"/>
      <c r="BM88" s="2084"/>
      <c r="BN88" s="2087" t="s">
        <v>40</v>
      </c>
      <c r="BO88" s="2087"/>
      <c r="BP88" s="2943"/>
      <c r="BQ88" s="2943"/>
      <c r="BR88" s="2943"/>
      <c r="BS88" s="2943"/>
      <c r="BT88" s="2943"/>
      <c r="BU88" s="2943"/>
      <c r="BV88" s="2943"/>
      <c r="BW88" s="2943"/>
      <c r="BX88" s="2943"/>
      <c r="BY88" s="2943"/>
      <c r="BZ88" s="2943"/>
      <c r="CA88" s="2943"/>
      <c r="CB88" s="2943"/>
      <c r="CC88" s="2943"/>
      <c r="CD88" s="2943"/>
      <c r="CE88" s="2943"/>
      <c r="CF88" s="2943"/>
      <c r="CG88" s="2943"/>
      <c r="CH88" s="2943"/>
      <c r="CI88" s="2943"/>
      <c r="CJ88" s="2943"/>
      <c r="CK88" s="2943"/>
      <c r="CL88" s="2943"/>
      <c r="CM88" s="2943"/>
      <c r="CN88" s="2943"/>
      <c r="CO88" s="2943"/>
      <c r="CP88" s="2943"/>
      <c r="CQ88" s="2875"/>
      <c r="CR88" s="850"/>
      <c r="CS88" s="2083" t="s">
        <v>39</v>
      </c>
      <c r="CT88" s="2083"/>
      <c r="CU88" s="1493"/>
      <c r="CV88" s="1493"/>
      <c r="CW88" s="1493"/>
      <c r="CX88" s="1493"/>
      <c r="CY88" s="1493"/>
      <c r="CZ88" s="1493"/>
      <c r="DA88" s="1493"/>
      <c r="DB88" s="1493"/>
      <c r="DC88" s="2087" t="s">
        <v>40</v>
      </c>
      <c r="DD88" s="2087"/>
      <c r="DE88" s="862" t="s">
        <v>39</v>
      </c>
      <c r="DF88" s="906"/>
      <c r="DG88" s="845" t="s">
        <v>40</v>
      </c>
      <c r="DH88" s="2083" t="s">
        <v>39</v>
      </c>
      <c r="DI88" s="2083"/>
      <c r="DJ88" s="1493"/>
      <c r="DK88" s="1493"/>
      <c r="DL88" s="1493"/>
      <c r="DM88" s="1493"/>
      <c r="DN88" s="1493"/>
      <c r="DO88" s="1493"/>
      <c r="DP88" s="1493"/>
      <c r="DQ88" s="1493"/>
      <c r="DR88" s="1493"/>
      <c r="DS88" s="2087" t="s">
        <v>40</v>
      </c>
      <c r="DT88" s="2793"/>
      <c r="DU88" s="2943"/>
      <c r="DV88" s="2943"/>
      <c r="DW88" s="2943"/>
      <c r="DX88" s="2943"/>
      <c r="DY88" s="2943"/>
      <c r="DZ88" s="2943"/>
      <c r="EA88" s="2943"/>
      <c r="EB88" s="2943"/>
      <c r="EC88" s="2943"/>
      <c r="ED88" s="2943"/>
      <c r="EE88" s="2943"/>
      <c r="EF88" s="2943"/>
      <c r="EG88" s="3355"/>
      <c r="EH88" s="3356"/>
      <c r="EI88" s="1493"/>
      <c r="EJ88" s="1493"/>
      <c r="EK88" s="1493"/>
      <c r="EL88" s="1493"/>
      <c r="EM88" s="1493"/>
      <c r="EN88" s="1493"/>
      <c r="EO88" s="1493"/>
      <c r="EP88" s="1493"/>
      <c r="EQ88" s="1493"/>
      <c r="ER88" s="3351"/>
      <c r="ES88" s="3352"/>
      <c r="ET88" s="2942">
        <f t="shared" si="12"/>
        <v>0</v>
      </c>
      <c r="EU88" s="2942"/>
      <c r="EV88" s="2942"/>
      <c r="EW88" s="2942"/>
      <c r="EX88" s="2942"/>
      <c r="EY88" s="2942"/>
      <c r="EZ88" s="2942"/>
      <c r="FA88" s="2942"/>
      <c r="FB88" s="2942"/>
      <c r="FC88" s="2942"/>
      <c r="FD88" s="2942"/>
      <c r="FE88" s="2942"/>
      <c r="FF88" s="2083" t="s">
        <v>39</v>
      </c>
      <c r="FG88" s="2083"/>
      <c r="FH88" s="2084">
        <f t="shared" si="11"/>
        <v>0</v>
      </c>
      <c r="FI88" s="2084"/>
      <c r="FJ88" s="2084"/>
      <c r="FK88" s="2084"/>
      <c r="FL88" s="2084"/>
      <c r="FM88" s="2084"/>
      <c r="FN88" s="2084"/>
      <c r="FO88" s="2084"/>
      <c r="FP88" s="2084"/>
      <c r="FQ88" s="2087" t="s">
        <v>40</v>
      </c>
      <c r="FR88" s="2088"/>
    </row>
    <row r="89" spans="1:174" ht="32.25" customHeight="1">
      <c r="C89" s="2563"/>
      <c r="D89" s="2564"/>
      <c r="E89" s="2564"/>
      <c r="F89" s="2564"/>
      <c r="G89" s="2564"/>
      <c r="H89" s="2564"/>
      <c r="I89" s="2564"/>
      <c r="J89" s="2564"/>
      <c r="K89" s="2564"/>
      <c r="L89" s="2564"/>
      <c r="M89" s="2564"/>
      <c r="N89" s="2564"/>
      <c r="O89" s="2564"/>
      <c r="P89" s="2564"/>
      <c r="Q89" s="2564"/>
      <c r="R89" s="2564"/>
      <c r="S89" s="2564"/>
      <c r="T89" s="2564"/>
      <c r="U89" s="2564"/>
      <c r="V89" s="2564"/>
      <c r="W89" s="2564"/>
      <c r="X89" s="2565"/>
      <c r="Y89" s="2837">
        <v>5537</v>
      </c>
      <c r="Z89" s="2838"/>
      <c r="AA89" s="2838"/>
      <c r="AB89" s="2838"/>
      <c r="AC89" s="2951"/>
      <c r="AD89" s="180"/>
      <c r="AE89" s="512"/>
      <c r="AF89" s="512"/>
      <c r="AG89" s="512"/>
      <c r="AH89" s="512"/>
      <c r="AI89" s="511" t="s">
        <v>37</v>
      </c>
      <c r="AJ89" s="2825" t="s">
        <v>1351</v>
      </c>
      <c r="AK89" s="2825"/>
      <c r="AL89" s="2825"/>
      <c r="AM89" s="514" t="s">
        <v>38</v>
      </c>
      <c r="AN89" s="514"/>
      <c r="AO89" s="2844" t="s">
        <v>436</v>
      </c>
      <c r="AP89" s="2945"/>
      <c r="AQ89" s="2856"/>
      <c r="AR89" s="2803"/>
      <c r="AS89" s="2803"/>
      <c r="AT89" s="2803"/>
      <c r="AU89" s="2803"/>
      <c r="AV89" s="2803"/>
      <c r="AW89" s="2803"/>
      <c r="AX89" s="2803"/>
      <c r="AY89" s="2803"/>
      <c r="AZ89" s="2803"/>
      <c r="BA89" s="2803"/>
      <c r="BB89" s="2804"/>
      <c r="BC89" s="2083" t="s">
        <v>39</v>
      </c>
      <c r="BD89" s="2083"/>
      <c r="BE89" s="1493"/>
      <c r="BF89" s="1493"/>
      <c r="BG89" s="1493"/>
      <c r="BH89" s="1493"/>
      <c r="BI89" s="1493"/>
      <c r="BJ89" s="1493"/>
      <c r="BK89" s="1493"/>
      <c r="BL89" s="1493"/>
      <c r="BM89" s="1493"/>
      <c r="BN89" s="2087" t="s">
        <v>40</v>
      </c>
      <c r="BO89" s="2087"/>
      <c r="BP89" s="2943"/>
      <c r="BQ89" s="2943"/>
      <c r="BR89" s="2943"/>
      <c r="BS89" s="2943"/>
      <c r="BT89" s="2943"/>
      <c r="BU89" s="2943"/>
      <c r="BV89" s="2943"/>
      <c r="BW89" s="2943"/>
      <c r="BX89" s="2943"/>
      <c r="BY89" s="2943"/>
      <c r="BZ89" s="2943"/>
      <c r="CA89" s="2943"/>
      <c r="CB89" s="2943"/>
      <c r="CC89" s="2943"/>
      <c r="CD89" s="2943"/>
      <c r="CE89" s="2943"/>
      <c r="CF89" s="2943"/>
      <c r="CG89" s="2943"/>
      <c r="CH89" s="2943"/>
      <c r="CI89" s="2943"/>
      <c r="CJ89" s="2943"/>
      <c r="CK89" s="2943"/>
      <c r="CL89" s="2943"/>
      <c r="CM89" s="2943"/>
      <c r="CN89" s="2943"/>
      <c r="CO89" s="2943"/>
      <c r="CP89" s="2943"/>
      <c r="CQ89" s="2875"/>
      <c r="CR89" s="850"/>
      <c r="CS89" s="2083" t="s">
        <v>39</v>
      </c>
      <c r="CT89" s="2083"/>
      <c r="CU89" s="1493"/>
      <c r="CV89" s="1493"/>
      <c r="CW89" s="1493"/>
      <c r="CX89" s="1493"/>
      <c r="CY89" s="1493"/>
      <c r="CZ89" s="1493"/>
      <c r="DA89" s="1493"/>
      <c r="DB89" s="1493"/>
      <c r="DC89" s="2087" t="s">
        <v>40</v>
      </c>
      <c r="DD89" s="2087"/>
      <c r="DE89" s="862" t="s">
        <v>39</v>
      </c>
      <c r="DF89" s="906"/>
      <c r="DG89" s="845" t="s">
        <v>40</v>
      </c>
      <c r="DH89" s="2083" t="s">
        <v>39</v>
      </c>
      <c r="DI89" s="2083"/>
      <c r="DJ89" s="1493"/>
      <c r="DK89" s="1493"/>
      <c r="DL89" s="1493"/>
      <c r="DM89" s="1493"/>
      <c r="DN89" s="1493"/>
      <c r="DO89" s="1493"/>
      <c r="DP89" s="1493"/>
      <c r="DQ89" s="1493"/>
      <c r="DR89" s="1493"/>
      <c r="DS89" s="2087" t="s">
        <v>40</v>
      </c>
      <c r="DT89" s="2793"/>
      <c r="DU89" s="2943"/>
      <c r="DV89" s="2943"/>
      <c r="DW89" s="2943"/>
      <c r="DX89" s="2943"/>
      <c r="DY89" s="2943"/>
      <c r="DZ89" s="2943"/>
      <c r="EA89" s="2943"/>
      <c r="EB89" s="2943"/>
      <c r="EC89" s="2943"/>
      <c r="ED89" s="2943"/>
      <c r="EE89" s="2943"/>
      <c r="EF89" s="2943"/>
      <c r="EG89" s="3355"/>
      <c r="EH89" s="3356"/>
      <c r="EI89" s="1493"/>
      <c r="EJ89" s="1493"/>
      <c r="EK89" s="1493"/>
      <c r="EL89" s="1493"/>
      <c r="EM89" s="1493"/>
      <c r="EN89" s="1493"/>
      <c r="EO89" s="1493"/>
      <c r="EP89" s="1493"/>
      <c r="EQ89" s="1493"/>
      <c r="ER89" s="3351"/>
      <c r="ES89" s="3352"/>
      <c r="ET89" s="2942">
        <f t="shared" si="12"/>
        <v>0</v>
      </c>
      <c r="EU89" s="2942"/>
      <c r="EV89" s="2942"/>
      <c r="EW89" s="2942"/>
      <c r="EX89" s="2942"/>
      <c r="EY89" s="2942"/>
      <c r="EZ89" s="2942"/>
      <c r="FA89" s="2942"/>
      <c r="FB89" s="2942"/>
      <c r="FC89" s="2942"/>
      <c r="FD89" s="2942"/>
      <c r="FE89" s="2942"/>
      <c r="FF89" s="2083" t="s">
        <v>39</v>
      </c>
      <c r="FG89" s="2083"/>
      <c r="FH89" s="2084">
        <f t="shared" si="11"/>
        <v>0</v>
      </c>
      <c r="FI89" s="2084"/>
      <c r="FJ89" s="2084"/>
      <c r="FK89" s="2084"/>
      <c r="FL89" s="2084"/>
      <c r="FM89" s="2084"/>
      <c r="FN89" s="2084"/>
      <c r="FO89" s="2084"/>
      <c r="FP89" s="2084"/>
      <c r="FQ89" s="2087" t="s">
        <v>40</v>
      </c>
      <c r="FR89" s="2088"/>
    </row>
    <row r="90" spans="1:174" ht="13.5" customHeight="1">
      <c r="C90" s="180"/>
      <c r="D90" s="2955" t="s">
        <v>200</v>
      </c>
      <c r="E90" s="2955"/>
      <c r="F90" s="2955"/>
      <c r="G90" s="2955"/>
      <c r="H90" s="2955"/>
      <c r="I90" s="2955"/>
      <c r="J90" s="2955"/>
      <c r="K90" s="2955"/>
      <c r="L90" s="2955"/>
      <c r="M90" s="2955"/>
      <c r="N90" s="2955"/>
      <c r="O90" s="2955"/>
      <c r="P90" s="2955"/>
      <c r="Q90" s="2955"/>
      <c r="R90" s="2955"/>
      <c r="S90" s="2955"/>
      <c r="T90" s="2955"/>
      <c r="U90" s="2955"/>
      <c r="V90" s="2955"/>
      <c r="W90" s="2955"/>
      <c r="X90" s="2956"/>
      <c r="Y90" s="2930">
        <v>55171</v>
      </c>
      <c r="Z90" s="2931"/>
      <c r="AA90" s="2931"/>
      <c r="AB90" s="2931"/>
      <c r="AC90" s="2932"/>
      <c r="AD90" s="180"/>
      <c r="AE90" s="512"/>
      <c r="AF90" s="512"/>
      <c r="AG90" s="512"/>
      <c r="AH90" s="512"/>
      <c r="AI90" s="511" t="s">
        <v>37</v>
      </c>
      <c r="AJ90" s="2825" t="s">
        <v>1350</v>
      </c>
      <c r="AK90" s="2825"/>
      <c r="AL90" s="2825"/>
      <c r="AM90" s="514" t="s">
        <v>38</v>
      </c>
      <c r="AN90" s="514"/>
      <c r="AO90" s="2844" t="s">
        <v>435</v>
      </c>
      <c r="AP90" s="2945"/>
      <c r="AQ90" s="2357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58"/>
      <c r="BC90" s="2083" t="s">
        <v>39</v>
      </c>
      <c r="BD90" s="2083"/>
      <c r="BE90" s="2084">
        <f>FH91</f>
        <v>0</v>
      </c>
      <c r="BF90" s="2084"/>
      <c r="BG90" s="2084"/>
      <c r="BH90" s="2084"/>
      <c r="BI90" s="2084"/>
      <c r="BJ90" s="2084"/>
      <c r="BK90" s="2084"/>
      <c r="BL90" s="2084"/>
      <c r="BM90" s="2084"/>
      <c r="BN90" s="2087" t="s">
        <v>40</v>
      </c>
      <c r="BO90" s="2087"/>
      <c r="BP90" s="2943"/>
      <c r="BQ90" s="2943"/>
      <c r="BR90" s="2943"/>
      <c r="BS90" s="2943"/>
      <c r="BT90" s="2943"/>
      <c r="BU90" s="2943"/>
      <c r="BV90" s="2943"/>
      <c r="BW90" s="2943"/>
      <c r="BX90" s="2943"/>
      <c r="BY90" s="2943"/>
      <c r="BZ90" s="2943"/>
      <c r="CA90" s="2943"/>
      <c r="CB90" s="2943"/>
      <c r="CC90" s="2943"/>
      <c r="CD90" s="2943"/>
      <c r="CE90" s="2943"/>
      <c r="CF90" s="2943"/>
      <c r="CG90" s="2943"/>
      <c r="CH90" s="2943"/>
      <c r="CI90" s="2943"/>
      <c r="CJ90" s="2943"/>
      <c r="CK90" s="2943"/>
      <c r="CL90" s="2943"/>
      <c r="CM90" s="2943"/>
      <c r="CN90" s="2943"/>
      <c r="CO90" s="2943"/>
      <c r="CP90" s="2943"/>
      <c r="CQ90" s="2875"/>
      <c r="CR90" s="850"/>
      <c r="CS90" s="2083" t="s">
        <v>39</v>
      </c>
      <c r="CT90" s="2083"/>
      <c r="CU90" s="1493"/>
      <c r="CV90" s="1493"/>
      <c r="CW90" s="1493"/>
      <c r="CX90" s="1493"/>
      <c r="CY90" s="1493"/>
      <c r="CZ90" s="1493"/>
      <c r="DA90" s="1493"/>
      <c r="DB90" s="1493"/>
      <c r="DC90" s="2087" t="s">
        <v>40</v>
      </c>
      <c r="DD90" s="2087"/>
      <c r="DE90" s="862" t="s">
        <v>39</v>
      </c>
      <c r="DF90" s="906"/>
      <c r="DG90" s="845" t="s">
        <v>40</v>
      </c>
      <c r="DH90" s="2083" t="s">
        <v>39</v>
      </c>
      <c r="DI90" s="2083"/>
      <c r="DJ90" s="1493"/>
      <c r="DK90" s="1493"/>
      <c r="DL90" s="1493"/>
      <c r="DM90" s="1493"/>
      <c r="DN90" s="1493"/>
      <c r="DO90" s="1493"/>
      <c r="DP90" s="1493"/>
      <c r="DQ90" s="1493"/>
      <c r="DR90" s="1493"/>
      <c r="DS90" s="2087" t="s">
        <v>40</v>
      </c>
      <c r="DT90" s="2793"/>
      <c r="DU90" s="2943"/>
      <c r="DV90" s="2943"/>
      <c r="DW90" s="2943"/>
      <c r="DX90" s="2943"/>
      <c r="DY90" s="2943"/>
      <c r="DZ90" s="2943"/>
      <c r="EA90" s="2943"/>
      <c r="EB90" s="2943"/>
      <c r="EC90" s="2943"/>
      <c r="ED90" s="2943"/>
      <c r="EE90" s="2943"/>
      <c r="EF90" s="2943"/>
      <c r="EG90" s="3355"/>
      <c r="EH90" s="3356"/>
      <c r="EI90" s="1493"/>
      <c r="EJ90" s="1493"/>
      <c r="EK90" s="1493"/>
      <c r="EL90" s="1493"/>
      <c r="EM90" s="1493"/>
      <c r="EN90" s="1493"/>
      <c r="EO90" s="1493"/>
      <c r="EP90" s="1493"/>
      <c r="EQ90" s="1493"/>
      <c r="ER90" s="3351"/>
      <c r="ES90" s="3352"/>
      <c r="ET90" s="2942">
        <f t="shared" si="12"/>
        <v>0</v>
      </c>
      <c r="EU90" s="2942"/>
      <c r="EV90" s="2942"/>
      <c r="EW90" s="2942"/>
      <c r="EX90" s="2942"/>
      <c r="EY90" s="2942"/>
      <c r="EZ90" s="2942"/>
      <c r="FA90" s="2942"/>
      <c r="FB90" s="2942"/>
      <c r="FC90" s="2942"/>
      <c r="FD90" s="2942"/>
      <c r="FE90" s="2942"/>
      <c r="FF90" s="2083" t="s">
        <v>39</v>
      </c>
      <c r="FG90" s="2083"/>
      <c r="FH90" s="2084">
        <f t="shared" si="11"/>
        <v>0</v>
      </c>
      <c r="FI90" s="2084"/>
      <c r="FJ90" s="2084"/>
      <c r="FK90" s="2084"/>
      <c r="FL90" s="2084"/>
      <c r="FM90" s="2084"/>
      <c r="FN90" s="2084"/>
      <c r="FO90" s="2084"/>
      <c r="FP90" s="2084"/>
      <c r="FQ90" s="2087" t="s">
        <v>40</v>
      </c>
      <c r="FR90" s="2088"/>
    </row>
    <row r="91" spans="1:174" ht="13.5" customHeight="1">
      <c r="C91" s="182"/>
      <c r="D91" s="3375"/>
      <c r="E91" s="3375"/>
      <c r="F91" s="3375"/>
      <c r="G91" s="3375"/>
      <c r="H91" s="3375"/>
      <c r="I91" s="3375"/>
      <c r="J91" s="3375"/>
      <c r="K91" s="3375"/>
      <c r="L91" s="3375"/>
      <c r="M91" s="3375"/>
      <c r="N91" s="3375"/>
      <c r="O91" s="3375"/>
      <c r="P91" s="3375"/>
      <c r="Q91" s="3375"/>
      <c r="R91" s="3375"/>
      <c r="S91" s="3375"/>
      <c r="T91" s="3375"/>
      <c r="U91" s="3375"/>
      <c r="V91" s="3375"/>
      <c r="W91" s="3375"/>
      <c r="X91" s="3376"/>
      <c r="Y91" s="2837">
        <v>55371</v>
      </c>
      <c r="Z91" s="2838"/>
      <c r="AA91" s="2838"/>
      <c r="AB91" s="2838"/>
      <c r="AC91" s="2951"/>
      <c r="AD91" s="180"/>
      <c r="AE91" s="512"/>
      <c r="AF91" s="512"/>
      <c r="AG91" s="512"/>
      <c r="AH91" s="512"/>
      <c r="AI91" s="511" t="s">
        <v>37</v>
      </c>
      <c r="AJ91" s="2825" t="s">
        <v>1351</v>
      </c>
      <c r="AK91" s="2825"/>
      <c r="AL91" s="2825"/>
      <c r="AM91" s="514" t="s">
        <v>38</v>
      </c>
      <c r="AN91" s="514"/>
      <c r="AO91" s="2844" t="s">
        <v>436</v>
      </c>
      <c r="AP91" s="2945"/>
      <c r="AQ91" s="2856"/>
      <c r="AR91" s="2803"/>
      <c r="AS91" s="2803"/>
      <c r="AT91" s="2803"/>
      <c r="AU91" s="2803"/>
      <c r="AV91" s="2803"/>
      <c r="AW91" s="2803"/>
      <c r="AX91" s="2803"/>
      <c r="AY91" s="2803"/>
      <c r="AZ91" s="2803"/>
      <c r="BA91" s="2803"/>
      <c r="BB91" s="2804"/>
      <c r="BC91" s="2083" t="s">
        <v>39</v>
      </c>
      <c r="BD91" s="2083"/>
      <c r="BE91" s="1493"/>
      <c r="BF91" s="1493"/>
      <c r="BG91" s="1493"/>
      <c r="BH91" s="1493"/>
      <c r="BI91" s="1493"/>
      <c r="BJ91" s="1493"/>
      <c r="BK91" s="1493"/>
      <c r="BL91" s="1493"/>
      <c r="BM91" s="1493"/>
      <c r="BN91" s="2087" t="s">
        <v>40</v>
      </c>
      <c r="BO91" s="2087"/>
      <c r="BP91" s="2943"/>
      <c r="BQ91" s="2943"/>
      <c r="BR91" s="2943"/>
      <c r="BS91" s="2943"/>
      <c r="BT91" s="2943"/>
      <c r="BU91" s="2943"/>
      <c r="BV91" s="2943"/>
      <c r="BW91" s="2943"/>
      <c r="BX91" s="2943"/>
      <c r="BY91" s="2943"/>
      <c r="BZ91" s="2943"/>
      <c r="CA91" s="2943"/>
      <c r="CB91" s="2943"/>
      <c r="CC91" s="2943"/>
      <c r="CD91" s="2943"/>
      <c r="CE91" s="2943"/>
      <c r="CF91" s="2943"/>
      <c r="CG91" s="2943"/>
      <c r="CH91" s="2943"/>
      <c r="CI91" s="2943"/>
      <c r="CJ91" s="2943"/>
      <c r="CK91" s="2943"/>
      <c r="CL91" s="2943"/>
      <c r="CM91" s="2943"/>
      <c r="CN91" s="2943"/>
      <c r="CO91" s="2943"/>
      <c r="CP91" s="2943"/>
      <c r="CQ91" s="2875"/>
      <c r="CR91" s="850"/>
      <c r="CS91" s="2083" t="s">
        <v>39</v>
      </c>
      <c r="CT91" s="2083"/>
      <c r="CU91" s="1493"/>
      <c r="CV91" s="1493"/>
      <c r="CW91" s="1493"/>
      <c r="CX91" s="1493"/>
      <c r="CY91" s="1493"/>
      <c r="CZ91" s="1493"/>
      <c r="DA91" s="1493"/>
      <c r="DB91" s="1493"/>
      <c r="DC91" s="2087" t="s">
        <v>40</v>
      </c>
      <c r="DD91" s="2087"/>
      <c r="DE91" s="862" t="s">
        <v>39</v>
      </c>
      <c r="DF91" s="906"/>
      <c r="DG91" s="845" t="s">
        <v>40</v>
      </c>
      <c r="DH91" s="2083" t="s">
        <v>39</v>
      </c>
      <c r="DI91" s="2083"/>
      <c r="DJ91" s="1493"/>
      <c r="DK91" s="1493"/>
      <c r="DL91" s="1493"/>
      <c r="DM91" s="1493"/>
      <c r="DN91" s="1493"/>
      <c r="DO91" s="1493"/>
      <c r="DP91" s="1493"/>
      <c r="DQ91" s="1493"/>
      <c r="DR91" s="1493"/>
      <c r="DS91" s="2087" t="s">
        <v>40</v>
      </c>
      <c r="DT91" s="2793"/>
      <c r="DU91" s="2943"/>
      <c r="DV91" s="2943"/>
      <c r="DW91" s="2943"/>
      <c r="DX91" s="2943"/>
      <c r="DY91" s="2943"/>
      <c r="DZ91" s="2943"/>
      <c r="EA91" s="2943"/>
      <c r="EB91" s="2943"/>
      <c r="EC91" s="2943"/>
      <c r="ED91" s="2943"/>
      <c r="EE91" s="2943"/>
      <c r="EF91" s="2943"/>
      <c r="EG91" s="3355"/>
      <c r="EH91" s="3356"/>
      <c r="EI91" s="1493"/>
      <c r="EJ91" s="1493"/>
      <c r="EK91" s="1493"/>
      <c r="EL91" s="1493"/>
      <c r="EM91" s="1493"/>
      <c r="EN91" s="1493"/>
      <c r="EO91" s="1493"/>
      <c r="EP91" s="1493"/>
      <c r="EQ91" s="1493"/>
      <c r="ER91" s="3351"/>
      <c r="ES91" s="3352"/>
      <c r="ET91" s="2942">
        <f t="shared" si="12"/>
        <v>0</v>
      </c>
      <c r="EU91" s="2942"/>
      <c r="EV91" s="2942"/>
      <c r="EW91" s="2942"/>
      <c r="EX91" s="2942"/>
      <c r="EY91" s="2942"/>
      <c r="EZ91" s="2942"/>
      <c r="FA91" s="2942"/>
      <c r="FB91" s="2942"/>
      <c r="FC91" s="2942"/>
      <c r="FD91" s="2942"/>
      <c r="FE91" s="2942"/>
      <c r="FF91" s="2083" t="s">
        <v>39</v>
      </c>
      <c r="FG91" s="2083"/>
      <c r="FH91" s="2084">
        <f t="shared" si="11"/>
        <v>0</v>
      </c>
      <c r="FI91" s="2084"/>
      <c r="FJ91" s="2084"/>
      <c r="FK91" s="2084"/>
      <c r="FL91" s="2084"/>
      <c r="FM91" s="2084"/>
      <c r="FN91" s="2084"/>
      <c r="FO91" s="2084"/>
      <c r="FP91" s="2084"/>
      <c r="FQ91" s="2087" t="s">
        <v>40</v>
      </c>
      <c r="FR91" s="2088"/>
    </row>
    <row r="92" spans="1:174" ht="13.5" customHeight="1">
      <c r="C92" s="180"/>
      <c r="D92" s="2955" t="s">
        <v>201</v>
      </c>
      <c r="E92" s="2955"/>
      <c r="F92" s="2955"/>
      <c r="G92" s="2955"/>
      <c r="H92" s="2955"/>
      <c r="I92" s="2955"/>
      <c r="J92" s="2955"/>
      <c r="K92" s="2955"/>
      <c r="L92" s="2955"/>
      <c r="M92" s="2955"/>
      <c r="N92" s="2955"/>
      <c r="O92" s="2955"/>
      <c r="P92" s="2955"/>
      <c r="Q92" s="2955"/>
      <c r="R92" s="2955"/>
      <c r="S92" s="2955"/>
      <c r="T92" s="2955"/>
      <c r="U92" s="2955"/>
      <c r="V92" s="2955"/>
      <c r="W92" s="2955"/>
      <c r="X92" s="2956"/>
      <c r="Y92" s="2930">
        <v>55172</v>
      </c>
      <c r="Z92" s="2931"/>
      <c r="AA92" s="2931"/>
      <c r="AB92" s="2931"/>
      <c r="AC92" s="2932"/>
      <c r="AD92" s="180"/>
      <c r="AE92" s="512"/>
      <c r="AF92" s="512"/>
      <c r="AG92" s="512"/>
      <c r="AH92" s="512"/>
      <c r="AI92" s="511" t="s">
        <v>37</v>
      </c>
      <c r="AJ92" s="2825" t="s">
        <v>1350</v>
      </c>
      <c r="AK92" s="2825"/>
      <c r="AL92" s="2825"/>
      <c r="AM92" s="514" t="s">
        <v>38</v>
      </c>
      <c r="AN92" s="514"/>
      <c r="AO92" s="2844" t="s">
        <v>435</v>
      </c>
      <c r="AP92" s="2945"/>
      <c r="AQ92" s="2357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58"/>
      <c r="BC92" s="2083" t="s">
        <v>39</v>
      </c>
      <c r="BD92" s="2083"/>
      <c r="BE92" s="2084">
        <f>FH93</f>
        <v>0</v>
      </c>
      <c r="BF92" s="2084"/>
      <c r="BG92" s="2084"/>
      <c r="BH92" s="2084"/>
      <c r="BI92" s="2084"/>
      <c r="BJ92" s="2084"/>
      <c r="BK92" s="2084"/>
      <c r="BL92" s="2084"/>
      <c r="BM92" s="2084"/>
      <c r="BN92" s="2087" t="s">
        <v>40</v>
      </c>
      <c r="BO92" s="2087"/>
      <c r="BP92" s="2943"/>
      <c r="BQ92" s="2943"/>
      <c r="BR92" s="2943"/>
      <c r="BS92" s="2943"/>
      <c r="BT92" s="2943"/>
      <c r="BU92" s="2943"/>
      <c r="BV92" s="2943"/>
      <c r="BW92" s="2943"/>
      <c r="BX92" s="2943"/>
      <c r="BY92" s="2943"/>
      <c r="BZ92" s="2943"/>
      <c r="CA92" s="2943"/>
      <c r="CB92" s="2943"/>
      <c r="CC92" s="2943"/>
      <c r="CD92" s="2943"/>
      <c r="CE92" s="2943"/>
      <c r="CF92" s="2943"/>
      <c r="CG92" s="2943"/>
      <c r="CH92" s="2943"/>
      <c r="CI92" s="2943"/>
      <c r="CJ92" s="2943"/>
      <c r="CK92" s="2943"/>
      <c r="CL92" s="2943"/>
      <c r="CM92" s="2943"/>
      <c r="CN92" s="2943"/>
      <c r="CO92" s="2943"/>
      <c r="CP92" s="2943"/>
      <c r="CQ92" s="2875"/>
      <c r="CR92" s="850"/>
      <c r="CS92" s="2083" t="s">
        <v>39</v>
      </c>
      <c r="CT92" s="2083"/>
      <c r="CU92" s="1493"/>
      <c r="CV92" s="1493"/>
      <c r="CW92" s="1493"/>
      <c r="CX92" s="1493"/>
      <c r="CY92" s="1493"/>
      <c r="CZ92" s="1493"/>
      <c r="DA92" s="1493"/>
      <c r="DB92" s="1493"/>
      <c r="DC92" s="2087" t="s">
        <v>40</v>
      </c>
      <c r="DD92" s="2087"/>
      <c r="DE92" s="862" t="s">
        <v>39</v>
      </c>
      <c r="DF92" s="906"/>
      <c r="DG92" s="845" t="s">
        <v>40</v>
      </c>
      <c r="DH92" s="2083" t="s">
        <v>39</v>
      </c>
      <c r="DI92" s="2083"/>
      <c r="DJ92" s="1493"/>
      <c r="DK92" s="1493"/>
      <c r="DL92" s="1493"/>
      <c r="DM92" s="1493"/>
      <c r="DN92" s="1493"/>
      <c r="DO92" s="1493"/>
      <c r="DP92" s="1493"/>
      <c r="DQ92" s="1493"/>
      <c r="DR92" s="1493"/>
      <c r="DS92" s="2087" t="s">
        <v>40</v>
      </c>
      <c r="DT92" s="2793"/>
      <c r="DU92" s="2943"/>
      <c r="DV92" s="2943"/>
      <c r="DW92" s="2943"/>
      <c r="DX92" s="2943"/>
      <c r="DY92" s="2943"/>
      <c r="DZ92" s="2943"/>
      <c r="EA92" s="2943"/>
      <c r="EB92" s="2943"/>
      <c r="EC92" s="2943"/>
      <c r="ED92" s="2943"/>
      <c r="EE92" s="2943"/>
      <c r="EF92" s="2943"/>
      <c r="EG92" s="3355"/>
      <c r="EH92" s="3356"/>
      <c r="EI92" s="1493"/>
      <c r="EJ92" s="1493"/>
      <c r="EK92" s="1493"/>
      <c r="EL92" s="1493"/>
      <c r="EM92" s="1493"/>
      <c r="EN92" s="1493"/>
      <c r="EO92" s="1493"/>
      <c r="EP92" s="1493"/>
      <c r="EQ92" s="1493"/>
      <c r="ER92" s="3351"/>
      <c r="ES92" s="3352"/>
      <c r="ET92" s="2942">
        <f t="shared" si="12"/>
        <v>0</v>
      </c>
      <c r="EU92" s="2942"/>
      <c r="EV92" s="2942"/>
      <c r="EW92" s="2942"/>
      <c r="EX92" s="2942"/>
      <c r="EY92" s="2942"/>
      <c r="EZ92" s="2942"/>
      <c r="FA92" s="2942"/>
      <c r="FB92" s="2942"/>
      <c r="FC92" s="2942"/>
      <c r="FD92" s="2942"/>
      <c r="FE92" s="2942"/>
      <c r="FF92" s="2083" t="s">
        <v>39</v>
      </c>
      <c r="FG92" s="2083"/>
      <c r="FH92" s="2084">
        <f t="shared" si="11"/>
        <v>0</v>
      </c>
      <c r="FI92" s="2084"/>
      <c r="FJ92" s="2084"/>
      <c r="FK92" s="2084"/>
      <c r="FL92" s="2084"/>
      <c r="FM92" s="2084"/>
      <c r="FN92" s="2084"/>
      <c r="FO92" s="2084"/>
      <c r="FP92" s="2084"/>
      <c r="FQ92" s="2087" t="s">
        <v>40</v>
      </c>
      <c r="FR92" s="2088"/>
    </row>
    <row r="93" spans="1:174" ht="37.5" customHeight="1" thickBot="1">
      <c r="C93" s="187"/>
      <c r="D93" s="3442"/>
      <c r="E93" s="3442"/>
      <c r="F93" s="3442"/>
      <c r="G93" s="3442"/>
      <c r="H93" s="3442"/>
      <c r="I93" s="3442"/>
      <c r="J93" s="3442"/>
      <c r="K93" s="3442"/>
      <c r="L93" s="3442"/>
      <c r="M93" s="3442"/>
      <c r="N93" s="3442"/>
      <c r="O93" s="3442"/>
      <c r="P93" s="3442"/>
      <c r="Q93" s="3442"/>
      <c r="R93" s="3442"/>
      <c r="S93" s="3442"/>
      <c r="T93" s="3442"/>
      <c r="U93" s="3442"/>
      <c r="V93" s="3442"/>
      <c r="W93" s="3442"/>
      <c r="X93" s="3443"/>
      <c r="Y93" s="3309">
        <v>55372</v>
      </c>
      <c r="Z93" s="3310"/>
      <c r="AA93" s="3310"/>
      <c r="AB93" s="3310"/>
      <c r="AC93" s="3311"/>
      <c r="AD93" s="222"/>
      <c r="AE93" s="517"/>
      <c r="AF93" s="517"/>
      <c r="AG93" s="517"/>
      <c r="AH93" s="517"/>
      <c r="AI93" s="516" t="s">
        <v>37</v>
      </c>
      <c r="AJ93" s="2805" t="s">
        <v>1351</v>
      </c>
      <c r="AK93" s="2805"/>
      <c r="AL93" s="2805"/>
      <c r="AM93" s="189" t="s">
        <v>38</v>
      </c>
      <c r="AN93" s="189"/>
      <c r="AO93" s="2973" t="s">
        <v>436</v>
      </c>
      <c r="AP93" s="2974"/>
      <c r="AQ93" s="2856"/>
      <c r="AR93" s="2803"/>
      <c r="AS93" s="2803"/>
      <c r="AT93" s="2803"/>
      <c r="AU93" s="2803"/>
      <c r="AV93" s="2803"/>
      <c r="AW93" s="2803"/>
      <c r="AX93" s="2803"/>
      <c r="AY93" s="2803"/>
      <c r="AZ93" s="2803"/>
      <c r="BA93" s="2803"/>
      <c r="BB93" s="2804"/>
      <c r="BC93" s="2799" t="s">
        <v>39</v>
      </c>
      <c r="BD93" s="2083"/>
      <c r="BE93" s="1493"/>
      <c r="BF93" s="1493"/>
      <c r="BG93" s="1493"/>
      <c r="BH93" s="1493"/>
      <c r="BI93" s="1493"/>
      <c r="BJ93" s="1493"/>
      <c r="BK93" s="1493"/>
      <c r="BL93" s="1493"/>
      <c r="BM93" s="1493"/>
      <c r="BN93" s="2087" t="s">
        <v>40</v>
      </c>
      <c r="BO93" s="2793"/>
      <c r="BP93" s="2943"/>
      <c r="BQ93" s="2943"/>
      <c r="BR93" s="2943"/>
      <c r="BS93" s="2943"/>
      <c r="BT93" s="2943"/>
      <c r="BU93" s="2943"/>
      <c r="BV93" s="2943"/>
      <c r="BW93" s="2943"/>
      <c r="BX93" s="2943"/>
      <c r="BY93" s="2943"/>
      <c r="BZ93" s="2943"/>
      <c r="CA93" s="2943"/>
      <c r="CB93" s="2943"/>
      <c r="CC93" s="2943"/>
      <c r="CD93" s="2943"/>
      <c r="CE93" s="2943"/>
      <c r="CF93" s="2943"/>
      <c r="CG93" s="2943"/>
      <c r="CH93" s="2943"/>
      <c r="CI93" s="2943"/>
      <c r="CJ93" s="2943"/>
      <c r="CK93" s="2943"/>
      <c r="CL93" s="2943"/>
      <c r="CM93" s="2943"/>
      <c r="CN93" s="2943"/>
      <c r="CO93" s="2943"/>
      <c r="CP93" s="2943"/>
      <c r="CQ93" s="2875"/>
      <c r="CR93" s="850"/>
      <c r="CS93" s="2083" t="s">
        <v>39</v>
      </c>
      <c r="CT93" s="2083"/>
      <c r="CU93" s="1493"/>
      <c r="CV93" s="1493"/>
      <c r="CW93" s="1493"/>
      <c r="CX93" s="1493"/>
      <c r="CY93" s="1493"/>
      <c r="CZ93" s="1493"/>
      <c r="DA93" s="1493"/>
      <c r="DB93" s="1493"/>
      <c r="DC93" s="2087" t="s">
        <v>40</v>
      </c>
      <c r="DD93" s="2087"/>
      <c r="DE93" s="862" t="s">
        <v>39</v>
      </c>
      <c r="DF93" s="906"/>
      <c r="DG93" s="844" t="s">
        <v>40</v>
      </c>
      <c r="DH93" s="2083" t="s">
        <v>39</v>
      </c>
      <c r="DI93" s="2083"/>
      <c r="DJ93" s="1493"/>
      <c r="DK93" s="1493"/>
      <c r="DL93" s="1493"/>
      <c r="DM93" s="1493"/>
      <c r="DN93" s="1493"/>
      <c r="DO93" s="1493"/>
      <c r="DP93" s="1493"/>
      <c r="DQ93" s="1493"/>
      <c r="DR93" s="1493"/>
      <c r="DS93" s="2087" t="s">
        <v>40</v>
      </c>
      <c r="DT93" s="2793"/>
      <c r="DU93" s="2943"/>
      <c r="DV93" s="2943"/>
      <c r="DW93" s="2943"/>
      <c r="DX93" s="2943"/>
      <c r="DY93" s="2943"/>
      <c r="DZ93" s="2943"/>
      <c r="EA93" s="2943"/>
      <c r="EB93" s="2943"/>
      <c r="EC93" s="2943"/>
      <c r="ED93" s="2943"/>
      <c r="EE93" s="2943"/>
      <c r="EF93" s="2943"/>
      <c r="EG93" s="3355"/>
      <c r="EH93" s="3356"/>
      <c r="EI93" s="1493"/>
      <c r="EJ93" s="1493"/>
      <c r="EK93" s="1493"/>
      <c r="EL93" s="1493"/>
      <c r="EM93" s="1493"/>
      <c r="EN93" s="1493"/>
      <c r="EO93" s="1493"/>
      <c r="EP93" s="1493"/>
      <c r="EQ93" s="1493"/>
      <c r="ER93" s="3351"/>
      <c r="ES93" s="3352"/>
      <c r="ET93" s="1972">
        <f t="shared" si="12"/>
        <v>0</v>
      </c>
      <c r="EU93" s="1972"/>
      <c r="EV93" s="1972"/>
      <c r="EW93" s="1972"/>
      <c r="EX93" s="1972"/>
      <c r="EY93" s="1972"/>
      <c r="EZ93" s="1972"/>
      <c r="FA93" s="1972"/>
      <c r="FB93" s="1972"/>
      <c r="FC93" s="1972"/>
      <c r="FD93" s="1972"/>
      <c r="FE93" s="1972"/>
      <c r="FF93" s="2795" t="s">
        <v>39</v>
      </c>
      <c r="FG93" s="2795"/>
      <c r="FH93" s="2278">
        <f t="shared" si="11"/>
        <v>0</v>
      </c>
      <c r="FI93" s="2278"/>
      <c r="FJ93" s="2278"/>
      <c r="FK93" s="2278"/>
      <c r="FL93" s="2278"/>
      <c r="FM93" s="2278"/>
      <c r="FN93" s="2278"/>
      <c r="FO93" s="2278"/>
      <c r="FP93" s="2278"/>
      <c r="FQ93" s="2087" t="s">
        <v>40</v>
      </c>
      <c r="FR93" s="2088"/>
    </row>
    <row r="94" spans="1:174" ht="13.5" customHeight="1" thickBot="1">
      <c r="A94" s="697" t="s">
        <v>1374</v>
      </c>
      <c r="C94" s="182"/>
      <c r="D94" s="3437" t="s">
        <v>207</v>
      </c>
      <c r="E94" s="3437"/>
      <c r="F94" s="3437"/>
      <c r="G94" s="3437"/>
      <c r="H94" s="3437"/>
      <c r="I94" s="3437"/>
      <c r="J94" s="3437"/>
      <c r="K94" s="3437"/>
      <c r="L94" s="3437"/>
      <c r="M94" s="3437"/>
      <c r="N94" s="3437"/>
      <c r="O94" s="3437"/>
      <c r="P94" s="3437"/>
      <c r="Q94" s="3437"/>
      <c r="R94" s="3437"/>
      <c r="S94" s="3437"/>
      <c r="T94" s="3437"/>
      <c r="U94" s="3437"/>
      <c r="V94" s="3437"/>
      <c r="W94" s="3437"/>
      <c r="X94" s="3438"/>
      <c r="Y94" s="3113">
        <v>5500</v>
      </c>
      <c r="Z94" s="2929"/>
      <c r="AA94" s="2929"/>
      <c r="AB94" s="2929"/>
      <c r="AC94" s="3283"/>
      <c r="AD94" s="182"/>
      <c r="AE94" s="223"/>
      <c r="AF94" s="223"/>
      <c r="AG94" s="223"/>
      <c r="AH94" s="223"/>
      <c r="AI94" s="224" t="s">
        <v>37</v>
      </c>
      <c r="AJ94" s="3441" t="s">
        <v>1350</v>
      </c>
      <c r="AK94" s="3441"/>
      <c r="AL94" s="3441"/>
      <c r="AM94" s="515" t="s">
        <v>38</v>
      </c>
      <c r="AN94" s="515"/>
      <c r="AO94" s="2845" t="s">
        <v>435</v>
      </c>
      <c r="AP94" s="3361"/>
      <c r="AQ94" s="2359">
        <f>AQ48+AQ11</f>
        <v>8971864</v>
      </c>
      <c r="AR94" s="2360"/>
      <c r="AS94" s="2360"/>
      <c r="AT94" s="2360"/>
      <c r="AU94" s="2360"/>
      <c r="AV94" s="2360"/>
      <c r="AW94" s="2360"/>
      <c r="AX94" s="2360"/>
      <c r="AY94" s="2360"/>
      <c r="AZ94" s="2360"/>
      <c r="BA94" s="2360"/>
      <c r="BB94" s="2361"/>
      <c r="BC94" s="3357" t="s">
        <v>39</v>
      </c>
      <c r="BD94" s="3357"/>
      <c r="BE94" s="2101">
        <f>BE48+BE11</f>
        <v>1698581</v>
      </c>
      <c r="BF94" s="2101"/>
      <c r="BG94" s="2101"/>
      <c r="BH94" s="2101"/>
      <c r="BI94" s="2101"/>
      <c r="BJ94" s="2101"/>
      <c r="BK94" s="2101"/>
      <c r="BL94" s="2101"/>
      <c r="BM94" s="2101"/>
      <c r="BN94" s="3353" t="s">
        <v>40</v>
      </c>
      <c r="BO94" s="3353"/>
      <c r="BP94" s="3360">
        <f>BP48+BP11</f>
        <v>145185738</v>
      </c>
      <c r="BQ94" s="3360"/>
      <c r="BR94" s="3360"/>
      <c r="BS94" s="3360"/>
      <c r="BT94" s="3360"/>
      <c r="BU94" s="3360"/>
      <c r="BV94" s="3360"/>
      <c r="BW94" s="3360"/>
      <c r="BX94" s="3360"/>
      <c r="BY94" s="3360"/>
      <c r="BZ94" s="3360"/>
      <c r="CA94" s="3360"/>
      <c r="CB94" s="3360"/>
      <c r="CC94" s="3360">
        <f>CC48+CC11</f>
        <v>285685</v>
      </c>
      <c r="CD94" s="3360"/>
      <c r="CE94" s="3360"/>
      <c r="CF94" s="3360"/>
      <c r="CG94" s="3360"/>
      <c r="CH94" s="3360"/>
      <c r="CI94" s="3360"/>
      <c r="CJ94" s="3360"/>
      <c r="CK94" s="3360"/>
      <c r="CL94" s="3360"/>
      <c r="CM94" s="3360"/>
      <c r="CN94" s="3360"/>
      <c r="CO94" s="3360"/>
      <c r="CP94" s="3360"/>
      <c r="CQ94" s="2422"/>
      <c r="CR94" s="875">
        <f>CR11+CR48</f>
        <v>1210962</v>
      </c>
      <c r="CS94" s="3357" t="s">
        <v>39</v>
      </c>
      <c r="CT94" s="3357"/>
      <c r="CU94" s="2101">
        <f>CU48+CU11</f>
        <v>144170106</v>
      </c>
      <c r="CV94" s="2101"/>
      <c r="CW94" s="2101"/>
      <c r="CX94" s="2101"/>
      <c r="CY94" s="2101"/>
      <c r="CZ94" s="2101"/>
      <c r="DA94" s="2101"/>
      <c r="DB94" s="2101"/>
      <c r="DC94" s="3353" t="s">
        <v>40</v>
      </c>
      <c r="DD94" s="3353"/>
      <c r="DE94" s="865" t="s">
        <v>39</v>
      </c>
      <c r="DF94" s="830">
        <f>DF11+DF48</f>
        <v>182875</v>
      </c>
      <c r="DG94" s="871" t="s">
        <v>40</v>
      </c>
      <c r="DH94" s="3357" t="s">
        <v>39</v>
      </c>
      <c r="DI94" s="3357"/>
      <c r="DJ94" s="2101">
        <f>DJ48+DJ11</f>
        <v>18046</v>
      </c>
      <c r="DK94" s="2101"/>
      <c r="DL94" s="2101"/>
      <c r="DM94" s="2101"/>
      <c r="DN94" s="2101"/>
      <c r="DO94" s="2101"/>
      <c r="DP94" s="2101"/>
      <c r="DQ94" s="2101"/>
      <c r="DR94" s="2101"/>
      <c r="DS94" s="3353" t="s">
        <v>40</v>
      </c>
      <c r="DT94" s="3358"/>
      <c r="DU94" s="3360">
        <f>DU48+DU11</f>
        <v>940872</v>
      </c>
      <c r="DV94" s="3360"/>
      <c r="DW94" s="3360"/>
      <c r="DX94" s="3360"/>
      <c r="DY94" s="3360"/>
      <c r="DZ94" s="3360"/>
      <c r="EA94" s="3360"/>
      <c r="EB94" s="3360"/>
      <c r="EC94" s="3360"/>
      <c r="ED94" s="3360"/>
      <c r="EE94" s="3360"/>
      <c r="EF94" s="3360"/>
      <c r="EG94" s="3359"/>
      <c r="EH94" s="3357"/>
      <c r="EI94" s="2101">
        <f>EI48-EI11</f>
        <v>0</v>
      </c>
      <c r="EJ94" s="2101"/>
      <c r="EK94" s="2101"/>
      <c r="EL94" s="2101"/>
      <c r="EM94" s="2101"/>
      <c r="EN94" s="2101"/>
      <c r="EO94" s="2101"/>
      <c r="EP94" s="2101"/>
      <c r="EQ94" s="2101"/>
      <c r="ER94" s="3353"/>
      <c r="ES94" s="3358"/>
      <c r="ET94" s="3402">
        <f t="shared" ref="ET94:ET95" si="13">AQ94+BP94+CC94-CU94-DF94-DJ94-EI94</f>
        <v>10072260</v>
      </c>
      <c r="EU94" s="3402"/>
      <c r="EV94" s="3402"/>
      <c r="EW94" s="3402"/>
      <c r="EX94" s="3402"/>
      <c r="EY94" s="3402"/>
      <c r="EZ94" s="3402"/>
      <c r="FA94" s="3402"/>
      <c r="FB94" s="3402"/>
      <c r="FC94" s="3402"/>
      <c r="FD94" s="3402"/>
      <c r="FE94" s="3402"/>
      <c r="FF94" s="2044" t="s">
        <v>39</v>
      </c>
      <c r="FG94" s="2044"/>
      <c r="FH94" s="2061">
        <f t="shared" si="11"/>
        <v>1785796</v>
      </c>
      <c r="FI94" s="2061"/>
      <c r="FJ94" s="2061"/>
      <c r="FK94" s="2061"/>
      <c r="FL94" s="2061"/>
      <c r="FM94" s="2061"/>
      <c r="FN94" s="2061"/>
      <c r="FO94" s="2061"/>
      <c r="FP94" s="2061"/>
      <c r="FQ94" s="3353" t="s">
        <v>40</v>
      </c>
      <c r="FR94" s="3354"/>
    </row>
    <row r="95" spans="1:174" ht="27" customHeight="1" thickBot="1">
      <c r="C95" s="187"/>
      <c r="D95" s="3439"/>
      <c r="E95" s="3439"/>
      <c r="F95" s="3439"/>
      <c r="G95" s="3439"/>
      <c r="H95" s="3439"/>
      <c r="I95" s="3439"/>
      <c r="J95" s="3439"/>
      <c r="K95" s="3439"/>
      <c r="L95" s="3439"/>
      <c r="M95" s="3439"/>
      <c r="N95" s="3439"/>
      <c r="O95" s="3439"/>
      <c r="P95" s="3439"/>
      <c r="Q95" s="3439"/>
      <c r="R95" s="3439"/>
      <c r="S95" s="3439"/>
      <c r="T95" s="3439"/>
      <c r="U95" s="3439"/>
      <c r="V95" s="3439"/>
      <c r="W95" s="3439"/>
      <c r="X95" s="3440"/>
      <c r="Y95" s="3309">
        <v>5520</v>
      </c>
      <c r="Z95" s="3310"/>
      <c r="AA95" s="3310"/>
      <c r="AB95" s="3310"/>
      <c r="AC95" s="3311"/>
      <c r="AD95" s="222"/>
      <c r="AE95" s="517"/>
      <c r="AF95" s="517"/>
      <c r="AG95" s="517"/>
      <c r="AH95" s="517"/>
      <c r="AI95" s="516" t="s">
        <v>37</v>
      </c>
      <c r="AJ95" s="2805" t="s">
        <v>1351</v>
      </c>
      <c r="AK95" s="2805"/>
      <c r="AL95" s="2805"/>
      <c r="AM95" s="189" t="s">
        <v>38</v>
      </c>
      <c r="AN95" s="189"/>
      <c r="AO95" s="2973" t="s">
        <v>436</v>
      </c>
      <c r="AP95" s="2974"/>
      <c r="AQ95" s="3084">
        <f>AQ49+AQ12</f>
        <v>6410187</v>
      </c>
      <c r="AR95" s="2405"/>
      <c r="AS95" s="2405"/>
      <c r="AT95" s="2405"/>
      <c r="AU95" s="2405"/>
      <c r="AV95" s="2405"/>
      <c r="AW95" s="2405"/>
      <c r="AX95" s="2405"/>
      <c r="AY95" s="2405"/>
      <c r="AZ95" s="2405"/>
      <c r="BA95" s="2405"/>
      <c r="BB95" s="3001"/>
      <c r="BC95" s="2794" t="s">
        <v>39</v>
      </c>
      <c r="BD95" s="2795"/>
      <c r="BE95" s="2278">
        <f>BE49+BE12</f>
        <v>1192392</v>
      </c>
      <c r="BF95" s="2278"/>
      <c r="BG95" s="2278"/>
      <c r="BH95" s="2278"/>
      <c r="BI95" s="2278"/>
      <c r="BJ95" s="2278"/>
      <c r="BK95" s="2278"/>
      <c r="BL95" s="2278"/>
      <c r="BM95" s="2278"/>
      <c r="BN95" s="2797" t="s">
        <v>40</v>
      </c>
      <c r="BO95" s="2798"/>
      <c r="BP95" s="1972">
        <f>BP49+BP12</f>
        <v>131991104</v>
      </c>
      <c r="BQ95" s="1972"/>
      <c r="BR95" s="1972"/>
      <c r="BS95" s="1972"/>
      <c r="BT95" s="1972"/>
      <c r="BU95" s="1972"/>
      <c r="BV95" s="1972"/>
      <c r="BW95" s="1972"/>
      <c r="BX95" s="1972"/>
      <c r="BY95" s="1972"/>
      <c r="BZ95" s="1972"/>
      <c r="CA95" s="1972"/>
      <c r="CB95" s="1972"/>
      <c r="CC95" s="1972">
        <f>CC49+CC12</f>
        <v>126</v>
      </c>
      <c r="CD95" s="1972"/>
      <c r="CE95" s="1972"/>
      <c r="CF95" s="1972"/>
      <c r="CG95" s="1972"/>
      <c r="CH95" s="1972"/>
      <c r="CI95" s="1972"/>
      <c r="CJ95" s="1972"/>
      <c r="CK95" s="1972"/>
      <c r="CL95" s="1972"/>
      <c r="CM95" s="1972"/>
      <c r="CN95" s="1972"/>
      <c r="CO95" s="1972"/>
      <c r="CP95" s="1972"/>
      <c r="CQ95" s="2404"/>
      <c r="CR95" s="905">
        <f>CR12+CR49</f>
        <v>651003</v>
      </c>
      <c r="CS95" s="2795" t="s">
        <v>39</v>
      </c>
      <c r="CT95" s="2795"/>
      <c r="CU95" s="2278">
        <f>CU49+CU12</f>
        <v>129364524</v>
      </c>
      <c r="CV95" s="2278"/>
      <c r="CW95" s="2278"/>
      <c r="CX95" s="2278"/>
      <c r="CY95" s="2278"/>
      <c r="CZ95" s="2278"/>
      <c r="DA95" s="2278"/>
      <c r="DB95" s="2278"/>
      <c r="DC95" s="2797" t="s">
        <v>40</v>
      </c>
      <c r="DD95" s="2797"/>
      <c r="DE95" s="872" t="s">
        <v>39</v>
      </c>
      <c r="DF95" s="831">
        <f>DF12+DF49</f>
        <v>20106</v>
      </c>
      <c r="DG95" s="840" t="s">
        <v>40</v>
      </c>
      <c r="DH95" s="2795" t="s">
        <v>39</v>
      </c>
      <c r="DI95" s="2795"/>
      <c r="DJ95" s="2278">
        <f>DJ49+DJ12</f>
        <v>44923</v>
      </c>
      <c r="DK95" s="2278"/>
      <c r="DL95" s="2278"/>
      <c r="DM95" s="2278"/>
      <c r="DN95" s="2278"/>
      <c r="DO95" s="2278"/>
      <c r="DP95" s="2278"/>
      <c r="DQ95" s="2278"/>
      <c r="DR95" s="2278"/>
      <c r="DS95" s="2797" t="s">
        <v>40</v>
      </c>
      <c r="DT95" s="2798"/>
      <c r="DU95" s="1972">
        <f>DU49+DU12</f>
        <v>124708</v>
      </c>
      <c r="DV95" s="1972"/>
      <c r="DW95" s="1972"/>
      <c r="DX95" s="1972"/>
      <c r="DY95" s="1972"/>
      <c r="DZ95" s="1972"/>
      <c r="EA95" s="1972"/>
      <c r="EB95" s="1972"/>
      <c r="EC95" s="1972"/>
      <c r="ED95" s="1972"/>
      <c r="EE95" s="1972"/>
      <c r="EF95" s="1972"/>
      <c r="EG95" s="2794"/>
      <c r="EH95" s="2795"/>
      <c r="EI95" s="2278">
        <f>EI49-EI12</f>
        <v>0</v>
      </c>
      <c r="EJ95" s="2278"/>
      <c r="EK95" s="2278"/>
      <c r="EL95" s="2278"/>
      <c r="EM95" s="2278"/>
      <c r="EN95" s="2278"/>
      <c r="EO95" s="2278"/>
      <c r="EP95" s="2278"/>
      <c r="EQ95" s="2278"/>
      <c r="ER95" s="2797"/>
      <c r="ES95" s="2798"/>
      <c r="ET95" s="1972">
        <f t="shared" si="13"/>
        <v>8971864</v>
      </c>
      <c r="EU95" s="1972"/>
      <c r="EV95" s="1972"/>
      <c r="EW95" s="1972"/>
      <c r="EX95" s="1972"/>
      <c r="EY95" s="1972"/>
      <c r="EZ95" s="1972"/>
      <c r="FA95" s="1972"/>
      <c r="FB95" s="1972"/>
      <c r="FC95" s="1972"/>
      <c r="FD95" s="1972"/>
      <c r="FE95" s="1972"/>
      <c r="FF95" s="2795" t="s">
        <v>39</v>
      </c>
      <c r="FG95" s="2795"/>
      <c r="FH95" s="2278">
        <f t="shared" si="11"/>
        <v>1698581</v>
      </c>
      <c r="FI95" s="2278"/>
      <c r="FJ95" s="2278"/>
      <c r="FK95" s="2278"/>
      <c r="FL95" s="2278"/>
      <c r="FM95" s="2278"/>
      <c r="FN95" s="2278"/>
      <c r="FO95" s="2278"/>
      <c r="FP95" s="2278"/>
      <c r="FQ95" s="2797" t="s">
        <v>40</v>
      </c>
      <c r="FR95" s="2976"/>
    </row>
    <row r="96" spans="1:174" ht="12" customHeight="1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>
      <c r="A97" s="699"/>
      <c r="G97" s="1392" t="s">
        <v>431</v>
      </c>
      <c r="H97" s="1392"/>
      <c r="I97" s="1392"/>
      <c r="J97" s="1392"/>
      <c r="K97" s="1392"/>
      <c r="L97" s="1392"/>
      <c r="M97" s="1392"/>
      <c r="N97" s="1392"/>
      <c r="O97" s="1392"/>
      <c r="P97" s="1392"/>
      <c r="Q97" s="1392"/>
      <c r="R97" s="1392"/>
      <c r="S97" s="1392"/>
      <c r="T97" s="1392"/>
      <c r="U97" s="1392"/>
      <c r="V97" s="1392"/>
      <c r="W97" s="1392"/>
      <c r="X97" s="1392"/>
      <c r="Y97" s="1392"/>
      <c r="Z97" s="1392"/>
      <c r="AA97" s="1392"/>
      <c r="AB97" s="1392"/>
      <c r="AC97" s="1392"/>
      <c r="AD97" s="1392"/>
      <c r="AE97" s="1392"/>
      <c r="AF97" s="1392"/>
      <c r="AG97" s="1392"/>
      <c r="AH97" s="1392"/>
      <c r="AI97" s="1392"/>
      <c r="AJ97" s="1392"/>
      <c r="AK97" s="1392"/>
      <c r="AL97" s="1392"/>
      <c r="AM97" s="1392"/>
      <c r="AN97" s="1392"/>
      <c r="AO97" s="1392"/>
      <c r="AP97" s="1392"/>
      <c r="AQ97" s="1392"/>
      <c r="AR97" s="1392"/>
      <c r="AS97" s="1392"/>
      <c r="AT97" s="1392"/>
      <c r="AU97" s="1392"/>
      <c r="AV97" s="1392"/>
      <c r="AW97" s="1392"/>
      <c r="AX97" s="1392"/>
      <c r="AY97" s="1392"/>
      <c r="AZ97" s="1392"/>
      <c r="BA97" s="1392"/>
      <c r="BB97" s="1392"/>
      <c r="BC97" s="1392"/>
      <c r="BD97" s="1392"/>
      <c r="BE97" s="1392"/>
      <c r="BF97" s="1392"/>
      <c r="BG97" s="1392"/>
      <c r="BH97" s="1392"/>
      <c r="BI97" s="1392"/>
      <c r="BJ97" s="1392"/>
      <c r="BK97" s="1392"/>
      <c r="BL97" s="1392"/>
      <c r="BM97" s="1392"/>
      <c r="BN97" s="1392"/>
      <c r="BO97" s="1392"/>
      <c r="BP97" s="1392"/>
      <c r="BQ97" s="1392"/>
      <c r="BR97" s="1392"/>
      <c r="BS97" s="1392"/>
      <c r="BT97" s="1392"/>
      <c r="BU97" s="1392"/>
      <c r="BV97" s="1392"/>
      <c r="BW97" s="1392"/>
      <c r="BX97" s="1392"/>
      <c r="BY97" s="1392"/>
      <c r="BZ97" s="1392"/>
      <c r="CA97" s="1392"/>
      <c r="CB97" s="1392"/>
      <c r="CC97" s="1392"/>
      <c r="CD97" s="1392"/>
      <c r="CE97" s="1392"/>
      <c r="CF97" s="1392"/>
      <c r="CG97" s="1392"/>
      <c r="CH97" s="1392"/>
      <c r="CI97" s="1392"/>
      <c r="CJ97" s="1392"/>
      <c r="CK97" s="1392"/>
      <c r="CL97" s="1392"/>
      <c r="CM97" s="1392"/>
      <c r="CN97" s="1392"/>
      <c r="CO97" s="1392"/>
      <c r="CP97" s="1392"/>
      <c r="CQ97" s="1392"/>
      <c r="CR97" s="1392"/>
      <c r="CS97" s="1392"/>
      <c r="CT97" s="1392"/>
      <c r="CU97" s="1392"/>
      <c r="CV97" s="1392"/>
      <c r="CW97" s="1392"/>
      <c r="CX97" s="1392"/>
      <c r="CY97" s="1392"/>
      <c r="CZ97" s="1392"/>
      <c r="DA97" s="1392"/>
      <c r="DB97" s="1392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>
      <c r="A98" s="701"/>
      <c r="G98" s="1392" t="s">
        <v>432</v>
      </c>
      <c r="H98" s="1392"/>
      <c r="I98" s="1392"/>
      <c r="J98" s="1392"/>
      <c r="K98" s="1392"/>
      <c r="L98" s="1392"/>
      <c r="M98" s="1392"/>
      <c r="N98" s="1392"/>
      <c r="O98" s="1392"/>
      <c r="P98" s="1392"/>
      <c r="Q98" s="1392"/>
      <c r="R98" s="1392"/>
      <c r="S98" s="1392"/>
      <c r="T98" s="1392"/>
      <c r="U98" s="1392"/>
      <c r="V98" s="1392"/>
      <c r="W98" s="1392"/>
      <c r="X98" s="1392"/>
      <c r="Y98" s="1392"/>
      <c r="Z98" s="1392"/>
      <c r="AA98" s="1392"/>
      <c r="AB98" s="1392"/>
      <c r="AC98" s="1392"/>
      <c r="AD98" s="1392"/>
      <c r="AE98" s="1392"/>
      <c r="AF98" s="1392"/>
      <c r="AG98" s="1392"/>
      <c r="AH98" s="1392"/>
      <c r="AI98" s="1392"/>
      <c r="AJ98" s="1392"/>
      <c r="AK98" s="1392"/>
      <c r="AL98" s="1392"/>
      <c r="AM98" s="1392"/>
      <c r="AN98" s="1392"/>
      <c r="AO98" s="1392"/>
      <c r="AP98" s="1392"/>
      <c r="AQ98" s="1392"/>
      <c r="AR98" s="1392"/>
      <c r="AS98" s="1392"/>
      <c r="AT98" s="1392"/>
      <c r="AU98" s="1392"/>
      <c r="AV98" s="1392"/>
      <c r="AW98" s="1392"/>
      <c r="AX98" s="1392"/>
      <c r="AY98" s="1392"/>
      <c r="AZ98" s="1392"/>
      <c r="BA98" s="1392"/>
      <c r="BB98" s="1392"/>
      <c r="BC98" s="1392"/>
      <c r="BD98" s="1392"/>
      <c r="BE98" s="1392"/>
      <c r="BF98" s="1392"/>
      <c r="BG98" s="1392"/>
      <c r="BH98" s="1392"/>
      <c r="BI98" s="1392"/>
      <c r="BJ98" s="1392"/>
      <c r="BK98" s="1392"/>
      <c r="BL98" s="1392"/>
      <c r="BM98" s="1392"/>
      <c r="BN98" s="1392"/>
      <c r="BO98" s="1392"/>
      <c r="BP98" s="1392"/>
      <c r="BQ98" s="1392"/>
      <c r="BR98" s="1392"/>
      <c r="BS98" s="1392"/>
      <c r="BT98" s="1392"/>
      <c r="BU98" s="1392"/>
      <c r="BV98" s="1392"/>
      <c r="BW98" s="1392"/>
      <c r="BX98" s="1392"/>
      <c r="BY98" s="1392"/>
      <c r="BZ98" s="1392"/>
      <c r="CA98" s="1392"/>
      <c r="CB98" s="1392"/>
      <c r="CC98" s="1392"/>
      <c r="CD98" s="1392"/>
      <c r="CE98" s="1392"/>
      <c r="CF98" s="1392"/>
      <c r="CG98" s="1392"/>
      <c r="CH98" s="1392"/>
      <c r="CI98" s="1392"/>
      <c r="CJ98" s="1392"/>
      <c r="CK98" s="1392"/>
      <c r="CL98" s="1392"/>
      <c r="CM98" s="1392"/>
      <c r="CN98" s="1392"/>
      <c r="CO98" s="1392"/>
      <c r="CP98" s="1392"/>
      <c r="CQ98" s="1392"/>
      <c r="CR98" s="1392"/>
      <c r="CS98" s="1392"/>
      <c r="CT98" s="1392"/>
      <c r="CU98" s="1392"/>
      <c r="CV98" s="1392"/>
      <c r="CW98" s="1392"/>
      <c r="CX98" s="1392"/>
      <c r="CY98" s="1392"/>
      <c r="CZ98" s="1392"/>
      <c r="DA98" s="1392"/>
      <c r="DB98" s="1392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>
      <c r="A99" s="703"/>
    </row>
    <row r="100" spans="1:172" s="191" customFormat="1" ht="12.75" customHeight="1">
      <c r="A100" s="554"/>
    </row>
  </sheetData>
  <sheetProtection password="CF7A" sheet="1" objects="1" scenarios="1" formatCells="0" formatColumns="0" autoFilter="0"/>
  <mergeCells count="1896"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>
      <c r="A1" s="608"/>
      <c r="C1" s="1262" t="s">
        <v>209</v>
      </c>
      <c r="D1" s="1262"/>
      <c r="E1" s="1262"/>
      <c r="F1" s="1262"/>
      <c r="G1" s="1262"/>
      <c r="H1" s="1262"/>
      <c r="I1" s="1262"/>
      <c r="J1" s="1262"/>
      <c r="K1" s="1262"/>
      <c r="L1" s="1262"/>
      <c r="M1" s="1262"/>
      <c r="N1" s="1262"/>
      <c r="O1" s="1262"/>
      <c r="P1" s="1262"/>
      <c r="Q1" s="1262"/>
      <c r="R1" s="1262"/>
      <c r="S1" s="1262"/>
      <c r="T1" s="1262"/>
      <c r="U1" s="1262"/>
      <c r="V1" s="1262"/>
      <c r="W1" s="1262"/>
      <c r="X1" s="1262"/>
      <c r="Y1" s="1262"/>
      <c r="Z1" s="1262"/>
      <c r="AA1" s="1262"/>
      <c r="AB1" s="1262"/>
      <c r="AC1" s="1262"/>
      <c r="AD1" s="1262"/>
      <c r="AE1" s="1262"/>
      <c r="AF1" s="1262"/>
      <c r="AG1" s="1262"/>
      <c r="AH1" s="1262"/>
      <c r="AI1" s="208"/>
    </row>
    <row r="2" spans="1:35" s="368" customFormat="1" ht="13.5" thickBot="1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>
      <c r="A3" s="608"/>
      <c r="C3" s="3505" t="s">
        <v>2</v>
      </c>
      <c r="D3" s="3506"/>
      <c r="E3" s="3506"/>
      <c r="F3" s="3506"/>
      <c r="G3" s="3506"/>
      <c r="H3" s="3506"/>
      <c r="I3" s="3506"/>
      <c r="J3" s="3507"/>
      <c r="K3" s="3507"/>
      <c r="L3" s="3507"/>
      <c r="M3" s="3507"/>
      <c r="N3" s="3507"/>
      <c r="O3" s="3507"/>
      <c r="P3" s="3507"/>
      <c r="Q3" s="3507"/>
      <c r="R3" s="3507"/>
      <c r="S3" s="3507"/>
      <c r="T3" s="3507"/>
      <c r="U3" s="3507"/>
      <c r="V3" s="3507"/>
      <c r="W3" s="3507"/>
      <c r="X3" s="3507"/>
      <c r="Y3" s="3507"/>
      <c r="Z3" s="3507"/>
      <c r="AA3" s="3507"/>
      <c r="AB3" s="3500" t="s">
        <v>28</v>
      </c>
      <c r="AC3" s="3501"/>
      <c r="AD3" s="3502" t="s">
        <v>3</v>
      </c>
      <c r="AE3" s="3503"/>
      <c r="AF3" s="3503"/>
      <c r="AG3" s="3503"/>
      <c r="AH3" s="3500" t="s">
        <v>29</v>
      </c>
      <c r="AI3" s="3239"/>
    </row>
    <row r="4" spans="1:35" s="368" customFormat="1" ht="25.5" customHeight="1">
      <c r="A4" s="608"/>
      <c r="C4" s="3508" t="s">
        <v>9</v>
      </c>
      <c r="D4" s="3509"/>
      <c r="E4" s="3509"/>
      <c r="F4" s="3509"/>
      <c r="G4" s="3509"/>
      <c r="H4" s="3509"/>
      <c r="I4" s="3509"/>
      <c r="J4" s="3494"/>
      <c r="K4" s="3494"/>
      <c r="L4" s="3494"/>
      <c r="M4" s="3494"/>
      <c r="N4" s="3494"/>
      <c r="O4" s="3494"/>
      <c r="P4" s="3494"/>
      <c r="Q4" s="3494"/>
      <c r="R4" s="3494"/>
      <c r="S4" s="3494"/>
      <c r="T4" s="3494"/>
      <c r="U4" s="3494"/>
      <c r="V4" s="3494"/>
      <c r="W4" s="3494"/>
      <c r="X4" s="3235" t="s">
        <v>10</v>
      </c>
      <c r="Y4" s="3235"/>
      <c r="Z4" s="3235"/>
      <c r="AA4" s="3235"/>
      <c r="AB4" s="2692"/>
      <c r="AC4" s="2694"/>
      <c r="AD4" s="3235" t="s">
        <v>211</v>
      </c>
      <c r="AE4" s="3494"/>
      <c r="AF4" s="3235" t="s">
        <v>212</v>
      </c>
      <c r="AG4" s="3494"/>
      <c r="AH4" s="2692"/>
      <c r="AI4" s="3241"/>
    </row>
    <row r="5" spans="1:35" s="740" customFormat="1">
      <c r="A5" s="741" t="s">
        <v>1373</v>
      </c>
      <c r="C5" s="3495">
        <v>1</v>
      </c>
      <c r="D5" s="3496"/>
      <c r="E5" s="3496"/>
      <c r="F5" s="3496"/>
      <c r="G5" s="3496"/>
      <c r="H5" s="3496"/>
      <c r="I5" s="3496"/>
      <c r="J5" s="3497"/>
      <c r="K5" s="3497"/>
      <c r="L5" s="3497"/>
      <c r="M5" s="3497"/>
      <c r="N5" s="3497"/>
      <c r="O5" s="3497"/>
      <c r="P5" s="3497"/>
      <c r="Q5" s="3497"/>
      <c r="R5" s="3497"/>
      <c r="S5" s="3497"/>
      <c r="T5" s="3497"/>
      <c r="U5" s="3497"/>
      <c r="V5" s="3497"/>
      <c r="W5" s="3497"/>
      <c r="X5" s="3498">
        <v>2</v>
      </c>
      <c r="Y5" s="3498"/>
      <c r="Z5" s="3498"/>
      <c r="AA5" s="3498"/>
      <c r="AB5" s="3498">
        <v>3</v>
      </c>
      <c r="AC5" s="3499"/>
      <c r="AD5" s="3498">
        <v>4</v>
      </c>
      <c r="AE5" s="3499"/>
      <c r="AF5" s="3498">
        <v>5</v>
      </c>
      <c r="AG5" s="3499"/>
      <c r="AH5" s="3498">
        <v>6</v>
      </c>
      <c r="AI5" s="3504"/>
    </row>
    <row r="6" spans="1:35" s="742" customFormat="1" ht="14.25" customHeight="1">
      <c r="A6" s="741"/>
      <c r="C6" s="3484" t="s">
        <v>189</v>
      </c>
      <c r="D6" s="2955"/>
      <c r="E6" s="2955"/>
      <c r="F6" s="2955"/>
      <c r="G6" s="2955"/>
      <c r="H6" s="2955"/>
      <c r="I6" s="2955"/>
      <c r="J6" s="2955"/>
      <c r="K6" s="2955"/>
      <c r="L6" s="2955"/>
      <c r="M6" s="2955"/>
      <c r="N6" s="2955"/>
      <c r="O6" s="2955"/>
      <c r="P6" s="2955"/>
      <c r="Q6" s="2955"/>
      <c r="R6" s="2955"/>
      <c r="S6" s="2955"/>
      <c r="T6" s="2955"/>
      <c r="U6" s="2955"/>
      <c r="V6" s="2955"/>
      <c r="W6" s="2955"/>
      <c r="X6" s="2686">
        <v>7310</v>
      </c>
      <c r="Y6" s="2687"/>
      <c r="Z6" s="2687"/>
      <c r="AA6" s="2688"/>
      <c r="AB6" s="3450">
        <f>SUM(AB12:AC32)</f>
        <v>1698581</v>
      </c>
      <c r="AC6" s="3451"/>
      <c r="AD6" s="3456">
        <f t="shared" ref="AD6" si="0">SUM(AD12:AE32)</f>
        <v>1046088</v>
      </c>
      <c r="AE6" s="3451"/>
      <c r="AF6" s="3456">
        <f t="shared" ref="AF6" si="1">SUM(AF12:AG32)</f>
        <v>-1123743</v>
      </c>
      <c r="AG6" s="3451"/>
      <c r="AH6" s="3471">
        <f>AB6+AD6+AF6</f>
        <v>1620926</v>
      </c>
      <c r="AI6" s="3472"/>
    </row>
    <row r="7" spans="1:35" s="742" customFormat="1" ht="7.5" customHeight="1">
      <c r="A7" s="741"/>
      <c r="C7" s="3485"/>
      <c r="D7" s="3375"/>
      <c r="E7" s="3375"/>
      <c r="F7" s="3375"/>
      <c r="G7" s="3375"/>
      <c r="H7" s="3375"/>
      <c r="I7" s="3375"/>
      <c r="J7" s="3375"/>
      <c r="K7" s="3375"/>
      <c r="L7" s="3375"/>
      <c r="M7" s="3375"/>
      <c r="N7" s="3375"/>
      <c r="O7" s="3375"/>
      <c r="P7" s="3375"/>
      <c r="Q7" s="3375"/>
      <c r="R7" s="3375"/>
      <c r="S7" s="3375"/>
      <c r="T7" s="3375"/>
      <c r="U7" s="3375"/>
      <c r="V7" s="3375"/>
      <c r="W7" s="3375"/>
      <c r="X7" s="2689"/>
      <c r="Y7" s="2690"/>
      <c r="Z7" s="2690"/>
      <c r="AA7" s="2691"/>
      <c r="AB7" s="3452"/>
      <c r="AC7" s="3453"/>
      <c r="AD7" s="3457"/>
      <c r="AE7" s="3453"/>
      <c r="AF7" s="3457"/>
      <c r="AG7" s="3453"/>
      <c r="AH7" s="3473"/>
      <c r="AI7" s="3474"/>
    </row>
    <row r="8" spans="1:35" s="742" customFormat="1" ht="7.5" customHeight="1">
      <c r="A8" s="741"/>
      <c r="C8" s="3485"/>
      <c r="D8" s="3375"/>
      <c r="E8" s="3375"/>
      <c r="F8" s="3375"/>
      <c r="G8" s="3375"/>
      <c r="H8" s="3375"/>
      <c r="I8" s="3375"/>
      <c r="J8" s="3375"/>
      <c r="K8" s="3375"/>
      <c r="L8" s="3375"/>
      <c r="M8" s="3375"/>
      <c r="N8" s="3375"/>
      <c r="O8" s="3375"/>
      <c r="P8" s="3375"/>
      <c r="Q8" s="3375"/>
      <c r="R8" s="3375"/>
      <c r="S8" s="3375"/>
      <c r="T8" s="3375"/>
      <c r="U8" s="3375"/>
      <c r="V8" s="3375"/>
      <c r="W8" s="3375"/>
      <c r="X8" s="2689"/>
      <c r="Y8" s="2690"/>
      <c r="Z8" s="2690"/>
      <c r="AA8" s="2691"/>
      <c r="AB8" s="3452"/>
      <c r="AC8" s="3453"/>
      <c r="AD8" s="3457"/>
      <c r="AE8" s="3453"/>
      <c r="AF8" s="3457"/>
      <c r="AG8" s="3453"/>
      <c r="AH8" s="3473"/>
      <c r="AI8" s="3474"/>
    </row>
    <row r="9" spans="1:35" s="742" customFormat="1" ht="7.5" customHeight="1">
      <c r="A9" s="741"/>
      <c r="C9" s="3467"/>
      <c r="D9" s="3423"/>
      <c r="E9" s="3423"/>
      <c r="F9" s="3423"/>
      <c r="G9" s="3423"/>
      <c r="H9" s="3423"/>
      <c r="I9" s="3423"/>
      <c r="J9" s="3423"/>
      <c r="K9" s="3423"/>
      <c r="L9" s="3423"/>
      <c r="M9" s="3423"/>
      <c r="N9" s="3423"/>
      <c r="O9" s="3423"/>
      <c r="P9" s="3423"/>
      <c r="Q9" s="3423"/>
      <c r="R9" s="3423"/>
      <c r="S9" s="3423"/>
      <c r="T9" s="3423"/>
      <c r="U9" s="3423"/>
      <c r="V9" s="3423"/>
      <c r="W9" s="3423"/>
      <c r="X9" s="2692"/>
      <c r="Y9" s="2693"/>
      <c r="Z9" s="2693"/>
      <c r="AA9" s="2694"/>
      <c r="AB9" s="3454"/>
      <c r="AC9" s="3455"/>
      <c r="AD9" s="3458"/>
      <c r="AE9" s="3455"/>
      <c r="AF9" s="3458"/>
      <c r="AG9" s="3455"/>
      <c r="AH9" s="3465"/>
      <c r="AI9" s="3466"/>
    </row>
    <row r="10" spans="1:35" s="742" customFormat="1" ht="7.5" customHeight="1">
      <c r="A10" s="741"/>
      <c r="C10" s="3490" t="s">
        <v>17</v>
      </c>
      <c r="D10" s="3491"/>
      <c r="E10" s="3491"/>
      <c r="F10" s="3491"/>
      <c r="G10" s="3491"/>
      <c r="H10" s="3491"/>
      <c r="I10" s="3491"/>
      <c r="J10" s="3491"/>
      <c r="K10" s="3491"/>
      <c r="L10" s="3491"/>
      <c r="M10" s="3491"/>
      <c r="N10" s="3491"/>
      <c r="O10" s="3491"/>
      <c r="P10" s="3491"/>
      <c r="Q10" s="3491"/>
      <c r="R10" s="3491"/>
      <c r="S10" s="3491"/>
      <c r="T10" s="3491"/>
      <c r="U10" s="3491"/>
      <c r="V10" s="3491"/>
      <c r="W10" s="3491"/>
      <c r="X10" s="2686"/>
      <c r="Y10" s="2687"/>
      <c r="Z10" s="2687"/>
      <c r="AA10" s="2688"/>
      <c r="AB10" s="2687"/>
      <c r="AC10" s="2688"/>
      <c r="AD10" s="2686"/>
      <c r="AE10" s="2688"/>
      <c r="AF10" s="2686"/>
      <c r="AG10" s="2688"/>
      <c r="AH10" s="3471"/>
      <c r="AI10" s="3472"/>
    </row>
    <row r="11" spans="1:35" s="742" customFormat="1" ht="14.25" customHeight="1">
      <c r="A11" s="741"/>
      <c r="C11" s="3492"/>
      <c r="D11" s="3493"/>
      <c r="E11" s="3493"/>
      <c r="F11" s="3493"/>
      <c r="G11" s="3493"/>
      <c r="H11" s="3493"/>
      <c r="I11" s="3493"/>
      <c r="J11" s="3493"/>
      <c r="K11" s="3493"/>
      <c r="L11" s="3493"/>
      <c r="M11" s="3493"/>
      <c r="N11" s="3493"/>
      <c r="O11" s="3493"/>
      <c r="P11" s="3493"/>
      <c r="Q11" s="3493"/>
      <c r="R11" s="3493"/>
      <c r="S11" s="3493"/>
      <c r="T11" s="3493"/>
      <c r="U11" s="3493"/>
      <c r="V11" s="3493"/>
      <c r="W11" s="3493"/>
      <c r="X11" s="2692"/>
      <c r="Y11" s="2693"/>
      <c r="Z11" s="2693"/>
      <c r="AA11" s="2694"/>
      <c r="AB11" s="2693"/>
      <c r="AC11" s="2694"/>
      <c r="AD11" s="2692"/>
      <c r="AE11" s="2694"/>
      <c r="AF11" s="2692"/>
      <c r="AG11" s="2694"/>
      <c r="AH11" s="3465"/>
      <c r="AI11" s="3466"/>
    </row>
    <row r="12" spans="1:35" s="742" customFormat="1" ht="7.5" customHeight="1">
      <c r="A12" s="741"/>
      <c r="C12" s="3444" t="s">
        <v>1501</v>
      </c>
      <c r="D12" s="3445"/>
      <c r="E12" s="3445"/>
      <c r="F12" s="3445"/>
      <c r="G12" s="3445"/>
      <c r="H12" s="3445"/>
      <c r="I12" s="3445"/>
      <c r="J12" s="3445"/>
      <c r="K12" s="3445"/>
      <c r="L12" s="3445"/>
      <c r="M12" s="3445"/>
      <c r="N12" s="3445"/>
      <c r="O12" s="3445"/>
      <c r="P12" s="3445"/>
      <c r="Q12" s="3445"/>
      <c r="R12" s="3445"/>
      <c r="S12" s="3445"/>
      <c r="T12" s="3445"/>
      <c r="U12" s="3445"/>
      <c r="V12" s="3445"/>
      <c r="W12" s="3445"/>
      <c r="X12" s="2686">
        <v>7311</v>
      </c>
      <c r="Y12" s="2687"/>
      <c r="Z12" s="2687"/>
      <c r="AA12" s="2688"/>
      <c r="AB12" s="3450">
        <v>1474114</v>
      </c>
      <c r="AC12" s="3451"/>
      <c r="AD12" s="3456">
        <v>988135</v>
      </c>
      <c r="AE12" s="3451"/>
      <c r="AF12" s="3456">
        <v>-970978</v>
      </c>
      <c r="AG12" s="3451"/>
      <c r="AH12" s="3471">
        <f>AB12+AD12+AF12</f>
        <v>1491271</v>
      </c>
      <c r="AI12" s="3472"/>
    </row>
    <row r="13" spans="1:35" s="742" customFormat="1" ht="7.5" customHeight="1">
      <c r="A13" s="741"/>
      <c r="C13" s="3446"/>
      <c r="D13" s="3447"/>
      <c r="E13" s="3447"/>
      <c r="F13" s="3447"/>
      <c r="G13" s="3447"/>
      <c r="H13" s="3447"/>
      <c r="I13" s="3447"/>
      <c r="J13" s="3447"/>
      <c r="K13" s="3447"/>
      <c r="L13" s="3447"/>
      <c r="M13" s="3447"/>
      <c r="N13" s="3447"/>
      <c r="O13" s="3447"/>
      <c r="P13" s="3447"/>
      <c r="Q13" s="3447"/>
      <c r="R13" s="3447"/>
      <c r="S13" s="3447"/>
      <c r="T13" s="3447"/>
      <c r="U13" s="3447"/>
      <c r="V13" s="3447"/>
      <c r="W13" s="3447"/>
      <c r="X13" s="2689"/>
      <c r="Y13" s="2690"/>
      <c r="Z13" s="2690"/>
      <c r="AA13" s="2691"/>
      <c r="AB13" s="3452"/>
      <c r="AC13" s="3453"/>
      <c r="AD13" s="3457"/>
      <c r="AE13" s="3453"/>
      <c r="AF13" s="3457"/>
      <c r="AG13" s="3453"/>
      <c r="AH13" s="3473"/>
      <c r="AI13" s="3474"/>
    </row>
    <row r="14" spans="1:35" s="742" customFormat="1" ht="7.5" customHeight="1">
      <c r="A14" s="741"/>
      <c r="C14" s="3486"/>
      <c r="D14" s="3487"/>
      <c r="E14" s="3487"/>
      <c r="F14" s="3487"/>
      <c r="G14" s="3487"/>
      <c r="H14" s="3487"/>
      <c r="I14" s="3487"/>
      <c r="J14" s="3487"/>
      <c r="K14" s="3487"/>
      <c r="L14" s="3487"/>
      <c r="M14" s="3487"/>
      <c r="N14" s="3487"/>
      <c r="O14" s="3487"/>
      <c r="P14" s="3487"/>
      <c r="Q14" s="3487"/>
      <c r="R14" s="3487"/>
      <c r="S14" s="3487"/>
      <c r="T14" s="3487"/>
      <c r="U14" s="3487"/>
      <c r="V14" s="3487"/>
      <c r="W14" s="3487"/>
      <c r="X14" s="2689"/>
      <c r="Y14" s="2690"/>
      <c r="Z14" s="2690"/>
      <c r="AA14" s="2691"/>
      <c r="AB14" s="3452"/>
      <c r="AC14" s="3453"/>
      <c r="AD14" s="3457"/>
      <c r="AE14" s="3453"/>
      <c r="AF14" s="3457"/>
      <c r="AG14" s="3453"/>
      <c r="AH14" s="3473"/>
      <c r="AI14" s="3474"/>
    </row>
    <row r="15" spans="1:35" s="742" customFormat="1" ht="7.5" customHeight="1">
      <c r="A15" s="741"/>
      <c r="C15" s="3488"/>
      <c r="D15" s="3489"/>
      <c r="E15" s="3489"/>
      <c r="F15" s="3489"/>
      <c r="G15" s="3489"/>
      <c r="H15" s="3489"/>
      <c r="I15" s="3489"/>
      <c r="J15" s="3489"/>
      <c r="K15" s="3489"/>
      <c r="L15" s="3489"/>
      <c r="M15" s="3489"/>
      <c r="N15" s="3489"/>
      <c r="O15" s="3489"/>
      <c r="P15" s="3489"/>
      <c r="Q15" s="3489"/>
      <c r="R15" s="3489"/>
      <c r="S15" s="3489"/>
      <c r="T15" s="3489"/>
      <c r="U15" s="3489"/>
      <c r="V15" s="3489"/>
      <c r="W15" s="3489"/>
      <c r="X15" s="2692"/>
      <c r="Y15" s="2693"/>
      <c r="Z15" s="2693"/>
      <c r="AA15" s="2694"/>
      <c r="AB15" s="3454"/>
      <c r="AC15" s="3455"/>
      <c r="AD15" s="3458"/>
      <c r="AE15" s="3455"/>
      <c r="AF15" s="3458"/>
      <c r="AG15" s="3455"/>
      <c r="AH15" s="3465"/>
      <c r="AI15" s="3466"/>
    </row>
    <row r="16" spans="1:35" s="742" customFormat="1" ht="7.5" customHeight="1">
      <c r="A16" s="741"/>
      <c r="C16" s="3444" t="s">
        <v>190</v>
      </c>
      <c r="D16" s="3445"/>
      <c r="E16" s="3445"/>
      <c r="F16" s="3445"/>
      <c r="G16" s="3445"/>
      <c r="H16" s="3445"/>
      <c r="I16" s="3445"/>
      <c r="J16" s="3445"/>
      <c r="K16" s="3445"/>
      <c r="L16" s="3445"/>
      <c r="M16" s="3445"/>
      <c r="N16" s="3445"/>
      <c r="O16" s="3445"/>
      <c r="P16" s="3445"/>
      <c r="Q16" s="3445"/>
      <c r="R16" s="3445"/>
      <c r="S16" s="3445"/>
      <c r="T16" s="3445"/>
      <c r="U16" s="3445"/>
      <c r="V16" s="3445"/>
      <c r="W16" s="3445"/>
      <c r="X16" s="2686">
        <v>7312</v>
      </c>
      <c r="Y16" s="2687"/>
      <c r="Z16" s="2687"/>
      <c r="AA16" s="2688"/>
      <c r="AB16" s="3450">
        <v>61131</v>
      </c>
      <c r="AC16" s="3451"/>
      <c r="AD16" s="3456">
        <v>43816</v>
      </c>
      <c r="AE16" s="3451"/>
      <c r="AF16" s="3456">
        <v>-24253</v>
      </c>
      <c r="AG16" s="3451"/>
      <c r="AH16" s="3471">
        <f>AB16+AD16+AF16</f>
        <v>80694</v>
      </c>
      <c r="AI16" s="3472"/>
    </row>
    <row r="17" spans="1:35" s="742" customFormat="1" ht="7.5" customHeight="1">
      <c r="A17" s="741"/>
      <c r="C17" s="3446"/>
      <c r="D17" s="3447"/>
      <c r="E17" s="3447"/>
      <c r="F17" s="3447"/>
      <c r="G17" s="3447"/>
      <c r="H17" s="3447"/>
      <c r="I17" s="3447"/>
      <c r="J17" s="3447"/>
      <c r="K17" s="3447"/>
      <c r="L17" s="3447"/>
      <c r="M17" s="3447"/>
      <c r="N17" s="3447"/>
      <c r="O17" s="3447"/>
      <c r="P17" s="3447"/>
      <c r="Q17" s="3447"/>
      <c r="R17" s="3447"/>
      <c r="S17" s="3447"/>
      <c r="T17" s="3447"/>
      <c r="U17" s="3447"/>
      <c r="V17" s="3447"/>
      <c r="W17" s="3447"/>
      <c r="X17" s="2689"/>
      <c r="Y17" s="2690"/>
      <c r="Z17" s="2690"/>
      <c r="AA17" s="2691"/>
      <c r="AB17" s="3452"/>
      <c r="AC17" s="3453"/>
      <c r="AD17" s="3457"/>
      <c r="AE17" s="3453"/>
      <c r="AF17" s="3457"/>
      <c r="AG17" s="3453"/>
      <c r="AH17" s="3473"/>
      <c r="AI17" s="3474"/>
    </row>
    <row r="18" spans="1:35" s="742" customFormat="1" ht="7.5" customHeight="1">
      <c r="A18" s="741"/>
      <c r="C18" s="3446"/>
      <c r="D18" s="3447"/>
      <c r="E18" s="3447"/>
      <c r="F18" s="3447"/>
      <c r="G18" s="3447"/>
      <c r="H18" s="3447"/>
      <c r="I18" s="3447"/>
      <c r="J18" s="3447"/>
      <c r="K18" s="3447"/>
      <c r="L18" s="3447"/>
      <c r="M18" s="3447"/>
      <c r="N18" s="3447"/>
      <c r="O18" s="3447"/>
      <c r="P18" s="3447"/>
      <c r="Q18" s="3447"/>
      <c r="R18" s="3447"/>
      <c r="S18" s="3447"/>
      <c r="T18" s="3447"/>
      <c r="U18" s="3447"/>
      <c r="V18" s="3447"/>
      <c r="W18" s="3447"/>
      <c r="X18" s="2689"/>
      <c r="Y18" s="2690"/>
      <c r="Z18" s="2690"/>
      <c r="AA18" s="2691"/>
      <c r="AB18" s="3452"/>
      <c r="AC18" s="3453"/>
      <c r="AD18" s="3457"/>
      <c r="AE18" s="3453"/>
      <c r="AF18" s="3457"/>
      <c r="AG18" s="3453"/>
      <c r="AH18" s="3473"/>
      <c r="AI18" s="3474"/>
    </row>
    <row r="19" spans="1:35" s="742" customFormat="1" ht="7.5" customHeight="1">
      <c r="A19" s="741"/>
      <c r="C19" s="3448"/>
      <c r="D19" s="3449"/>
      <c r="E19" s="3449"/>
      <c r="F19" s="3449"/>
      <c r="G19" s="3449"/>
      <c r="H19" s="3449"/>
      <c r="I19" s="3449"/>
      <c r="J19" s="3449"/>
      <c r="K19" s="3449"/>
      <c r="L19" s="3449"/>
      <c r="M19" s="3449"/>
      <c r="N19" s="3449"/>
      <c r="O19" s="3449"/>
      <c r="P19" s="3449"/>
      <c r="Q19" s="3449"/>
      <c r="R19" s="3449"/>
      <c r="S19" s="3449"/>
      <c r="T19" s="3449"/>
      <c r="U19" s="3449"/>
      <c r="V19" s="3449"/>
      <c r="W19" s="3449"/>
      <c r="X19" s="2692"/>
      <c r="Y19" s="2693"/>
      <c r="Z19" s="2693"/>
      <c r="AA19" s="2694"/>
      <c r="AB19" s="3454"/>
      <c r="AC19" s="3455"/>
      <c r="AD19" s="3458"/>
      <c r="AE19" s="3455"/>
      <c r="AF19" s="3458"/>
      <c r="AG19" s="3455"/>
      <c r="AH19" s="3465"/>
      <c r="AI19" s="3466"/>
    </row>
    <row r="20" spans="1:35" s="742" customFormat="1" ht="14.25" customHeight="1">
      <c r="A20" s="741"/>
      <c r="C20" s="3444" t="s">
        <v>191</v>
      </c>
      <c r="D20" s="3445"/>
      <c r="E20" s="3445"/>
      <c r="F20" s="3445"/>
      <c r="G20" s="3445"/>
      <c r="H20" s="3445"/>
      <c r="I20" s="3445"/>
      <c r="J20" s="3445"/>
      <c r="K20" s="3445"/>
      <c r="L20" s="3445"/>
      <c r="M20" s="3445"/>
      <c r="N20" s="3445"/>
      <c r="O20" s="3445"/>
      <c r="P20" s="3445"/>
      <c r="Q20" s="3445"/>
      <c r="R20" s="3445"/>
      <c r="S20" s="3445"/>
      <c r="T20" s="3445"/>
      <c r="U20" s="3445"/>
      <c r="V20" s="3445"/>
      <c r="W20" s="3445"/>
      <c r="X20" s="2686">
        <v>7313</v>
      </c>
      <c r="Y20" s="2687"/>
      <c r="Z20" s="2687"/>
      <c r="AA20" s="2688"/>
      <c r="AB20" s="3450">
        <v>0</v>
      </c>
      <c r="AC20" s="3451"/>
      <c r="AD20" s="3456">
        <v>0</v>
      </c>
      <c r="AE20" s="3451"/>
      <c r="AF20" s="3456">
        <v>0</v>
      </c>
      <c r="AG20" s="3451"/>
      <c r="AH20" s="3471">
        <f>AB20+AD20+AF20</f>
        <v>0</v>
      </c>
      <c r="AI20" s="3472"/>
    </row>
    <row r="21" spans="1:35" s="742" customFormat="1" ht="14.25" customHeight="1">
      <c r="A21" s="741"/>
      <c r="C21" s="3446"/>
      <c r="D21" s="3447"/>
      <c r="E21" s="3447"/>
      <c r="F21" s="3447"/>
      <c r="G21" s="3447"/>
      <c r="H21" s="3447"/>
      <c r="I21" s="3447"/>
      <c r="J21" s="3447"/>
      <c r="K21" s="3447"/>
      <c r="L21" s="3447"/>
      <c r="M21" s="3447"/>
      <c r="N21" s="3447"/>
      <c r="O21" s="3447"/>
      <c r="P21" s="3447"/>
      <c r="Q21" s="3447"/>
      <c r="R21" s="3447"/>
      <c r="S21" s="3447"/>
      <c r="T21" s="3447"/>
      <c r="U21" s="3447"/>
      <c r="V21" s="3447"/>
      <c r="W21" s="3447"/>
      <c r="X21" s="2689"/>
      <c r="Y21" s="2690"/>
      <c r="Z21" s="2690"/>
      <c r="AA21" s="2691"/>
      <c r="AB21" s="3452"/>
      <c r="AC21" s="3453"/>
      <c r="AD21" s="3457"/>
      <c r="AE21" s="3453"/>
      <c r="AF21" s="3457"/>
      <c r="AG21" s="3453"/>
      <c r="AH21" s="3473"/>
      <c r="AI21" s="3474"/>
    </row>
    <row r="22" spans="1:35" s="742" customFormat="1" ht="14.25" customHeight="1">
      <c r="A22" s="741"/>
      <c r="C22" s="3446"/>
      <c r="D22" s="3447"/>
      <c r="E22" s="3447"/>
      <c r="F22" s="3447"/>
      <c r="G22" s="3447"/>
      <c r="H22" s="3447"/>
      <c r="I22" s="3447"/>
      <c r="J22" s="3447"/>
      <c r="K22" s="3447"/>
      <c r="L22" s="3447"/>
      <c r="M22" s="3447"/>
      <c r="N22" s="3447"/>
      <c r="O22" s="3447"/>
      <c r="P22" s="3447"/>
      <c r="Q22" s="3447"/>
      <c r="R22" s="3447"/>
      <c r="S22" s="3447"/>
      <c r="T22" s="3447"/>
      <c r="U22" s="3447"/>
      <c r="V22" s="3447"/>
      <c r="W22" s="3447"/>
      <c r="X22" s="2689"/>
      <c r="Y22" s="2690"/>
      <c r="Z22" s="2690"/>
      <c r="AA22" s="2691"/>
      <c r="AB22" s="3452"/>
      <c r="AC22" s="3453"/>
      <c r="AD22" s="3457"/>
      <c r="AE22" s="3453"/>
      <c r="AF22" s="3457"/>
      <c r="AG22" s="3453"/>
      <c r="AH22" s="3473"/>
      <c r="AI22" s="3474"/>
    </row>
    <row r="23" spans="1:35" s="742" customFormat="1" ht="14.25" customHeight="1">
      <c r="A23" s="741"/>
      <c r="C23" s="3448"/>
      <c r="D23" s="3449"/>
      <c r="E23" s="3449"/>
      <c r="F23" s="3449"/>
      <c r="G23" s="3449"/>
      <c r="H23" s="3449"/>
      <c r="I23" s="3449"/>
      <c r="J23" s="3449"/>
      <c r="K23" s="3449"/>
      <c r="L23" s="3449"/>
      <c r="M23" s="3449"/>
      <c r="N23" s="3449"/>
      <c r="O23" s="3449"/>
      <c r="P23" s="3449"/>
      <c r="Q23" s="3449"/>
      <c r="R23" s="3449"/>
      <c r="S23" s="3449"/>
      <c r="T23" s="3449"/>
      <c r="U23" s="3449"/>
      <c r="V23" s="3449"/>
      <c r="W23" s="3449"/>
      <c r="X23" s="2692"/>
      <c r="Y23" s="2693"/>
      <c r="Z23" s="2693"/>
      <c r="AA23" s="2694"/>
      <c r="AB23" s="3454"/>
      <c r="AC23" s="3455"/>
      <c r="AD23" s="3458"/>
      <c r="AE23" s="3455"/>
      <c r="AF23" s="3458"/>
      <c r="AG23" s="3455"/>
      <c r="AH23" s="3465"/>
      <c r="AI23" s="3466"/>
    </row>
    <row r="24" spans="1:35" s="742" customFormat="1" ht="7.5" customHeight="1">
      <c r="A24" s="741"/>
      <c r="C24" s="3444" t="s">
        <v>192</v>
      </c>
      <c r="D24" s="3445"/>
      <c r="E24" s="3445"/>
      <c r="F24" s="3445"/>
      <c r="G24" s="3445"/>
      <c r="H24" s="3445"/>
      <c r="I24" s="3445"/>
      <c r="J24" s="3445"/>
      <c r="K24" s="3445"/>
      <c r="L24" s="3445"/>
      <c r="M24" s="3445"/>
      <c r="N24" s="3445"/>
      <c r="O24" s="3445"/>
      <c r="P24" s="3445"/>
      <c r="Q24" s="3445"/>
      <c r="R24" s="3445"/>
      <c r="S24" s="3445"/>
      <c r="T24" s="3445"/>
      <c r="U24" s="3445"/>
      <c r="V24" s="3445"/>
      <c r="W24" s="3445"/>
      <c r="X24" s="2686">
        <v>7314</v>
      </c>
      <c r="Y24" s="2687"/>
      <c r="Z24" s="2687"/>
      <c r="AA24" s="2688"/>
      <c r="AB24" s="3450">
        <v>0</v>
      </c>
      <c r="AC24" s="3451"/>
      <c r="AD24" s="3456">
        <v>0</v>
      </c>
      <c r="AE24" s="3451"/>
      <c r="AF24" s="3456">
        <v>0</v>
      </c>
      <c r="AG24" s="3451"/>
      <c r="AH24" s="3471">
        <f>AB24+AD24+AF24</f>
        <v>0</v>
      </c>
      <c r="AI24" s="3472"/>
    </row>
    <row r="25" spans="1:35" s="742" customFormat="1" ht="7.5" customHeight="1">
      <c r="A25" s="741"/>
      <c r="C25" s="3446"/>
      <c r="D25" s="3447"/>
      <c r="E25" s="3447"/>
      <c r="F25" s="3447"/>
      <c r="G25" s="3447"/>
      <c r="H25" s="3447"/>
      <c r="I25" s="3447"/>
      <c r="J25" s="3447"/>
      <c r="K25" s="3447"/>
      <c r="L25" s="3447"/>
      <c r="M25" s="3447"/>
      <c r="N25" s="3447"/>
      <c r="O25" s="3447"/>
      <c r="P25" s="3447"/>
      <c r="Q25" s="3447"/>
      <c r="R25" s="3447"/>
      <c r="S25" s="3447"/>
      <c r="T25" s="3447"/>
      <c r="U25" s="3447"/>
      <c r="V25" s="3447"/>
      <c r="W25" s="3447"/>
      <c r="X25" s="2689"/>
      <c r="Y25" s="2690"/>
      <c r="Z25" s="2690"/>
      <c r="AA25" s="2691"/>
      <c r="AB25" s="3452"/>
      <c r="AC25" s="3453"/>
      <c r="AD25" s="3457"/>
      <c r="AE25" s="3453"/>
      <c r="AF25" s="3457"/>
      <c r="AG25" s="3453"/>
      <c r="AH25" s="3473"/>
      <c r="AI25" s="3474"/>
    </row>
    <row r="26" spans="1:35" s="742" customFormat="1" ht="7.5" customHeight="1">
      <c r="A26" s="741"/>
      <c r="C26" s="3446"/>
      <c r="D26" s="3447"/>
      <c r="E26" s="3447"/>
      <c r="F26" s="3447"/>
      <c r="G26" s="3447"/>
      <c r="H26" s="3447"/>
      <c r="I26" s="3447"/>
      <c r="J26" s="3447"/>
      <c r="K26" s="3447"/>
      <c r="L26" s="3447"/>
      <c r="M26" s="3447"/>
      <c r="N26" s="3447"/>
      <c r="O26" s="3447"/>
      <c r="P26" s="3447"/>
      <c r="Q26" s="3447"/>
      <c r="R26" s="3447"/>
      <c r="S26" s="3447"/>
      <c r="T26" s="3447"/>
      <c r="U26" s="3447"/>
      <c r="V26" s="3447"/>
      <c r="W26" s="3447"/>
      <c r="X26" s="2689"/>
      <c r="Y26" s="2690"/>
      <c r="Z26" s="2690"/>
      <c r="AA26" s="2691"/>
      <c r="AB26" s="3452"/>
      <c r="AC26" s="3453"/>
      <c r="AD26" s="3457"/>
      <c r="AE26" s="3453"/>
      <c r="AF26" s="3457"/>
      <c r="AG26" s="3453"/>
      <c r="AH26" s="3473"/>
      <c r="AI26" s="3474"/>
    </row>
    <row r="27" spans="1:35" s="742" customFormat="1" ht="15.75" customHeight="1">
      <c r="A27" s="741"/>
      <c r="C27" s="3448"/>
      <c r="D27" s="3449"/>
      <c r="E27" s="3449"/>
      <c r="F27" s="3449"/>
      <c r="G27" s="3449"/>
      <c r="H27" s="3449"/>
      <c r="I27" s="3449"/>
      <c r="J27" s="3449"/>
      <c r="K27" s="3449"/>
      <c r="L27" s="3449"/>
      <c r="M27" s="3449"/>
      <c r="N27" s="3449"/>
      <c r="O27" s="3449"/>
      <c r="P27" s="3449"/>
      <c r="Q27" s="3449"/>
      <c r="R27" s="3449"/>
      <c r="S27" s="3449"/>
      <c r="T27" s="3449"/>
      <c r="U27" s="3449"/>
      <c r="V27" s="3449"/>
      <c r="W27" s="3449"/>
      <c r="X27" s="2692"/>
      <c r="Y27" s="2693"/>
      <c r="Z27" s="2693"/>
      <c r="AA27" s="2694"/>
      <c r="AB27" s="3454"/>
      <c r="AC27" s="3455"/>
      <c r="AD27" s="3458"/>
      <c r="AE27" s="3455"/>
      <c r="AF27" s="3458"/>
      <c r="AG27" s="3455"/>
      <c r="AH27" s="3465"/>
      <c r="AI27" s="3466"/>
    </row>
    <row r="28" spans="1:35" s="742" customFormat="1" ht="7.5" customHeight="1">
      <c r="A28" s="741"/>
      <c r="C28" s="3444" t="s">
        <v>193</v>
      </c>
      <c r="D28" s="3445"/>
      <c r="E28" s="3445"/>
      <c r="F28" s="3445"/>
      <c r="G28" s="3445"/>
      <c r="H28" s="3445"/>
      <c r="I28" s="3445"/>
      <c r="J28" s="3445"/>
      <c r="K28" s="3445"/>
      <c r="L28" s="3445"/>
      <c r="M28" s="3445"/>
      <c r="N28" s="3445"/>
      <c r="O28" s="3445"/>
      <c r="P28" s="3445"/>
      <c r="Q28" s="3445"/>
      <c r="R28" s="3445"/>
      <c r="S28" s="3445"/>
      <c r="T28" s="3445"/>
      <c r="U28" s="3445"/>
      <c r="V28" s="3445"/>
      <c r="W28" s="3445"/>
      <c r="X28" s="2686">
        <v>7315</v>
      </c>
      <c r="Y28" s="2687"/>
      <c r="Z28" s="2687"/>
      <c r="AA28" s="2688"/>
      <c r="AB28" s="3450">
        <v>5971</v>
      </c>
      <c r="AC28" s="3451"/>
      <c r="AD28" s="3456">
        <v>484</v>
      </c>
      <c r="AE28" s="3451"/>
      <c r="AF28" s="3456">
        <v>-5840</v>
      </c>
      <c r="AG28" s="3451"/>
      <c r="AH28" s="3471">
        <f>AB28+AD28+AF28</f>
        <v>615</v>
      </c>
      <c r="AI28" s="3472"/>
    </row>
    <row r="29" spans="1:35" s="742" customFormat="1" ht="7.5" customHeight="1">
      <c r="A29" s="741"/>
      <c r="C29" s="3446"/>
      <c r="D29" s="3447"/>
      <c r="E29" s="3447"/>
      <c r="F29" s="3447"/>
      <c r="G29" s="3447"/>
      <c r="H29" s="3447"/>
      <c r="I29" s="3447"/>
      <c r="J29" s="3447"/>
      <c r="K29" s="3447"/>
      <c r="L29" s="3447"/>
      <c r="M29" s="3447"/>
      <c r="N29" s="3447"/>
      <c r="O29" s="3447"/>
      <c r="P29" s="3447"/>
      <c r="Q29" s="3447"/>
      <c r="R29" s="3447"/>
      <c r="S29" s="3447"/>
      <c r="T29" s="3447"/>
      <c r="U29" s="3447"/>
      <c r="V29" s="3447"/>
      <c r="W29" s="3447"/>
      <c r="X29" s="2689"/>
      <c r="Y29" s="2690"/>
      <c r="Z29" s="2690"/>
      <c r="AA29" s="2691"/>
      <c r="AB29" s="3452"/>
      <c r="AC29" s="3453"/>
      <c r="AD29" s="3457"/>
      <c r="AE29" s="3453"/>
      <c r="AF29" s="3457"/>
      <c r="AG29" s="3453"/>
      <c r="AH29" s="3473"/>
      <c r="AI29" s="3474"/>
    </row>
    <row r="30" spans="1:35" s="742" customFormat="1" ht="7.5" customHeight="1">
      <c r="A30" s="741"/>
      <c r="C30" s="3446"/>
      <c r="D30" s="3447"/>
      <c r="E30" s="3447"/>
      <c r="F30" s="3447"/>
      <c r="G30" s="3447"/>
      <c r="H30" s="3447"/>
      <c r="I30" s="3447"/>
      <c r="J30" s="3447"/>
      <c r="K30" s="3447"/>
      <c r="L30" s="3447"/>
      <c r="M30" s="3447"/>
      <c r="N30" s="3447"/>
      <c r="O30" s="3447"/>
      <c r="P30" s="3447"/>
      <c r="Q30" s="3447"/>
      <c r="R30" s="3447"/>
      <c r="S30" s="3447"/>
      <c r="T30" s="3447"/>
      <c r="U30" s="3447"/>
      <c r="V30" s="3447"/>
      <c r="W30" s="3447"/>
      <c r="X30" s="2689"/>
      <c r="Y30" s="2690"/>
      <c r="Z30" s="2690"/>
      <c r="AA30" s="2691"/>
      <c r="AB30" s="3452"/>
      <c r="AC30" s="3453"/>
      <c r="AD30" s="3457"/>
      <c r="AE30" s="3453"/>
      <c r="AF30" s="3457"/>
      <c r="AG30" s="3453"/>
      <c r="AH30" s="3473"/>
      <c r="AI30" s="3474"/>
    </row>
    <row r="31" spans="1:35" s="742" customFormat="1" ht="7.5" customHeight="1">
      <c r="A31" s="741"/>
      <c r="C31" s="3448"/>
      <c r="D31" s="3449"/>
      <c r="E31" s="3449"/>
      <c r="F31" s="3449"/>
      <c r="G31" s="3449"/>
      <c r="H31" s="3449"/>
      <c r="I31" s="3449"/>
      <c r="J31" s="3449"/>
      <c r="K31" s="3449"/>
      <c r="L31" s="3449"/>
      <c r="M31" s="3449"/>
      <c r="N31" s="3449"/>
      <c r="O31" s="3449"/>
      <c r="P31" s="3449"/>
      <c r="Q31" s="3449"/>
      <c r="R31" s="3449"/>
      <c r="S31" s="3449"/>
      <c r="T31" s="3449"/>
      <c r="U31" s="3449"/>
      <c r="V31" s="3449"/>
      <c r="W31" s="3449"/>
      <c r="X31" s="2692"/>
      <c r="Y31" s="2693"/>
      <c r="Z31" s="2693"/>
      <c r="AA31" s="2694"/>
      <c r="AB31" s="3454"/>
      <c r="AC31" s="3455"/>
      <c r="AD31" s="3458"/>
      <c r="AE31" s="3455"/>
      <c r="AF31" s="3458"/>
      <c r="AG31" s="3455"/>
      <c r="AH31" s="3465"/>
      <c r="AI31" s="3466"/>
    </row>
    <row r="32" spans="1:35" s="742" customFormat="1" ht="20.100000000000001" customHeight="1">
      <c r="A32" s="741"/>
      <c r="C32" s="3461" t="s">
        <v>319</v>
      </c>
      <c r="D32" s="3462"/>
      <c r="E32" s="3462"/>
      <c r="F32" s="3462"/>
      <c r="G32" s="3462"/>
      <c r="H32" s="3462"/>
      <c r="I32" s="3462"/>
      <c r="J32" s="3462"/>
      <c r="K32" s="3462"/>
      <c r="L32" s="3462"/>
      <c r="M32" s="3462"/>
      <c r="N32" s="3462"/>
      <c r="O32" s="3462"/>
      <c r="P32" s="3462"/>
      <c r="Q32" s="3462"/>
      <c r="R32" s="3462"/>
      <c r="S32" s="3462"/>
      <c r="T32" s="3462"/>
      <c r="U32" s="3462"/>
      <c r="V32" s="3462"/>
      <c r="W32" s="3462"/>
      <c r="X32" s="3468">
        <v>7316</v>
      </c>
      <c r="Y32" s="3468"/>
      <c r="Z32" s="3468"/>
      <c r="AA32" s="3468"/>
      <c r="AB32" s="3470">
        <v>157365</v>
      </c>
      <c r="AC32" s="3460"/>
      <c r="AD32" s="3459">
        <v>13653</v>
      </c>
      <c r="AE32" s="3460"/>
      <c r="AF32" s="3459">
        <v>-122672</v>
      </c>
      <c r="AG32" s="3460"/>
      <c r="AH32" s="3463">
        <f>AB32+AD32+AF32</f>
        <v>48346</v>
      </c>
      <c r="AI32" s="3464"/>
    </row>
    <row r="33" spans="1:35" s="742" customFormat="1" ht="20.100000000000001" customHeight="1">
      <c r="A33" s="741"/>
      <c r="C33" s="3467" t="s">
        <v>194</v>
      </c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69">
        <v>7330</v>
      </c>
      <c r="Y33" s="3469"/>
      <c r="Z33" s="3469"/>
      <c r="AA33" s="3469"/>
      <c r="AB33" s="3454">
        <v>0</v>
      </c>
      <c r="AC33" s="3455"/>
      <c r="AD33" s="3458">
        <v>4674</v>
      </c>
      <c r="AE33" s="3455"/>
      <c r="AF33" s="3458">
        <v>0</v>
      </c>
      <c r="AG33" s="3455"/>
      <c r="AH33" s="3465">
        <f>AB33+AD33+AF33</f>
        <v>4674</v>
      </c>
      <c r="AI33" s="3466"/>
    </row>
    <row r="34" spans="1:35" s="742" customFormat="1" ht="7.5" customHeight="1">
      <c r="A34" s="741"/>
      <c r="C34" s="3484" t="s">
        <v>197</v>
      </c>
      <c r="D34" s="2955"/>
      <c r="E34" s="2955"/>
      <c r="F34" s="2955"/>
      <c r="G34" s="2955"/>
      <c r="H34" s="2955"/>
      <c r="I34" s="2955"/>
      <c r="J34" s="2955"/>
      <c r="K34" s="2955"/>
      <c r="L34" s="2955"/>
      <c r="M34" s="2955"/>
      <c r="N34" s="2955"/>
      <c r="O34" s="2955"/>
      <c r="P34" s="2955"/>
      <c r="Q34" s="2955"/>
      <c r="R34" s="2955"/>
      <c r="S34" s="2955"/>
      <c r="T34" s="2955"/>
      <c r="U34" s="2955"/>
      <c r="V34" s="2955"/>
      <c r="W34" s="2955"/>
      <c r="X34" s="2686">
        <v>7320</v>
      </c>
      <c r="Y34" s="2687"/>
      <c r="Z34" s="2687"/>
      <c r="AA34" s="2688"/>
      <c r="AB34" s="3450"/>
      <c r="AC34" s="3451"/>
      <c r="AD34" s="3456">
        <v>162946</v>
      </c>
      <c r="AE34" s="3451"/>
      <c r="AF34" s="3456">
        <v>-4</v>
      </c>
      <c r="AG34" s="3451"/>
      <c r="AH34" s="3471">
        <f>AB34+AD34+AF34</f>
        <v>162942</v>
      </c>
      <c r="AI34" s="3472"/>
    </row>
    <row r="35" spans="1:35" s="742" customFormat="1" ht="7.5" customHeight="1">
      <c r="A35" s="741"/>
      <c r="C35" s="3485"/>
      <c r="D35" s="3375"/>
      <c r="E35" s="3375"/>
      <c r="F35" s="3375"/>
      <c r="G35" s="3375"/>
      <c r="H35" s="3375"/>
      <c r="I35" s="3375"/>
      <c r="J35" s="3375"/>
      <c r="K35" s="3375"/>
      <c r="L35" s="3375"/>
      <c r="M35" s="3375"/>
      <c r="N35" s="3375"/>
      <c r="O35" s="3375"/>
      <c r="P35" s="3375"/>
      <c r="Q35" s="3375"/>
      <c r="R35" s="3375"/>
      <c r="S35" s="3375"/>
      <c r="T35" s="3375"/>
      <c r="U35" s="3375"/>
      <c r="V35" s="3375"/>
      <c r="W35" s="3375"/>
      <c r="X35" s="2689"/>
      <c r="Y35" s="2690"/>
      <c r="Z35" s="2690"/>
      <c r="AA35" s="2691"/>
      <c r="AB35" s="3452"/>
      <c r="AC35" s="3453"/>
      <c r="AD35" s="3457"/>
      <c r="AE35" s="3453"/>
      <c r="AF35" s="3457"/>
      <c r="AG35" s="3453"/>
      <c r="AH35" s="3473"/>
      <c r="AI35" s="3474"/>
    </row>
    <row r="36" spans="1:35" s="742" customFormat="1" ht="7.5" customHeight="1">
      <c r="A36" s="741"/>
      <c r="C36" s="3485"/>
      <c r="D36" s="3375"/>
      <c r="E36" s="3375"/>
      <c r="F36" s="3375"/>
      <c r="G36" s="3375"/>
      <c r="H36" s="3375"/>
      <c r="I36" s="3375"/>
      <c r="J36" s="3375"/>
      <c r="K36" s="3375"/>
      <c r="L36" s="3375"/>
      <c r="M36" s="3375"/>
      <c r="N36" s="3375"/>
      <c r="O36" s="3375"/>
      <c r="P36" s="3375"/>
      <c r="Q36" s="3375"/>
      <c r="R36" s="3375"/>
      <c r="S36" s="3375"/>
      <c r="T36" s="3375"/>
      <c r="U36" s="3375"/>
      <c r="V36" s="3375"/>
      <c r="W36" s="3375"/>
      <c r="X36" s="2689"/>
      <c r="Y36" s="2690"/>
      <c r="Z36" s="2690"/>
      <c r="AA36" s="2691"/>
      <c r="AB36" s="3452"/>
      <c r="AC36" s="3453"/>
      <c r="AD36" s="3457"/>
      <c r="AE36" s="3453"/>
      <c r="AF36" s="3457"/>
      <c r="AG36" s="3453"/>
      <c r="AH36" s="3473"/>
      <c r="AI36" s="3474"/>
    </row>
    <row r="37" spans="1:35" s="742" customFormat="1" ht="7.5" customHeight="1">
      <c r="A37" s="741"/>
      <c r="C37" s="3467"/>
      <c r="D37" s="3423"/>
      <c r="E37" s="3423"/>
      <c r="F37" s="3423"/>
      <c r="G37" s="3423"/>
      <c r="H37" s="3423"/>
      <c r="I37" s="3423"/>
      <c r="J37" s="3423"/>
      <c r="K37" s="3423"/>
      <c r="L37" s="3423"/>
      <c r="M37" s="3423"/>
      <c r="N37" s="3423"/>
      <c r="O37" s="3423"/>
      <c r="P37" s="3423"/>
      <c r="Q37" s="3423"/>
      <c r="R37" s="3423"/>
      <c r="S37" s="3423"/>
      <c r="T37" s="3423"/>
      <c r="U37" s="3423"/>
      <c r="V37" s="3423"/>
      <c r="W37" s="3423"/>
      <c r="X37" s="2692"/>
      <c r="Y37" s="2693"/>
      <c r="Z37" s="2693"/>
      <c r="AA37" s="2694"/>
      <c r="AB37" s="3454"/>
      <c r="AC37" s="3455"/>
      <c r="AD37" s="3458"/>
      <c r="AE37" s="3455"/>
      <c r="AF37" s="3458"/>
      <c r="AG37" s="3455"/>
      <c r="AH37" s="3465"/>
      <c r="AI37" s="3466"/>
    </row>
    <row r="38" spans="1:35" s="368" customFormat="1" ht="13.5" customHeight="1" thickBot="1">
      <c r="A38" s="608" t="s">
        <v>1374</v>
      </c>
      <c r="C38" s="3475" t="s">
        <v>207</v>
      </c>
      <c r="D38" s="3476"/>
      <c r="E38" s="3476"/>
      <c r="F38" s="3476"/>
      <c r="G38" s="3476"/>
      <c r="H38" s="3476"/>
      <c r="I38" s="3476"/>
      <c r="J38" s="3476"/>
      <c r="K38" s="3476"/>
      <c r="L38" s="3476"/>
      <c r="M38" s="3476"/>
      <c r="N38" s="3476"/>
      <c r="O38" s="3476"/>
      <c r="P38" s="3476"/>
      <c r="Q38" s="3476"/>
      <c r="R38" s="3476"/>
      <c r="S38" s="3476"/>
      <c r="T38" s="3476"/>
      <c r="U38" s="3476"/>
      <c r="V38" s="3476"/>
      <c r="W38" s="3476"/>
      <c r="X38" s="3477">
        <v>7300</v>
      </c>
      <c r="Y38" s="3478"/>
      <c r="Z38" s="3478"/>
      <c r="AA38" s="3479"/>
      <c r="AB38" s="3480">
        <f>AB6+AB34+AB33</f>
        <v>1698581</v>
      </c>
      <c r="AC38" s="3481"/>
      <c r="AD38" s="3482">
        <f t="shared" ref="AD38" si="2">AD6+AD34+AD33</f>
        <v>1213708</v>
      </c>
      <c r="AE38" s="3481"/>
      <c r="AF38" s="3482">
        <f t="shared" ref="AF38" si="3">AF6+AF34+AF33</f>
        <v>-1123747</v>
      </c>
      <c r="AG38" s="3481"/>
      <c r="AH38" s="3482">
        <f>AB38+AD38+AF38</f>
        <v>1788542</v>
      </c>
      <c r="AI38" s="3483"/>
    </row>
    <row r="39" spans="1:35" s="368" customFormat="1">
      <c r="A39" s="608"/>
    </row>
  </sheetData>
  <sheetProtection password="CF7A" sheet="1" objects="1" scenarios="1" formatCells="0" formatColumns="0" autoFilter="0"/>
  <mergeCells count="81">
    <mergeCell ref="AH5:AI5"/>
    <mergeCell ref="AB6:AC9"/>
    <mergeCell ref="AD6:AE9"/>
    <mergeCell ref="AH3:AI4"/>
    <mergeCell ref="C1:AH1"/>
    <mergeCell ref="C3:AA3"/>
    <mergeCell ref="C4:W4"/>
    <mergeCell ref="X4:AA4"/>
    <mergeCell ref="AD4:AE4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10:AI11"/>
    <mergeCell ref="AF6:AG9"/>
    <mergeCell ref="AH6:AI9"/>
    <mergeCell ref="AF12:AG15"/>
    <mergeCell ref="AH12:AI15"/>
    <mergeCell ref="C16:W19"/>
    <mergeCell ref="X16:AA19"/>
    <mergeCell ref="AB16:AC19"/>
    <mergeCell ref="C12:W15"/>
    <mergeCell ref="X12:AA15"/>
    <mergeCell ref="AB12:AC15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C33:W33"/>
    <mergeCell ref="X32:AA32"/>
    <mergeCell ref="X33:AA33"/>
    <mergeCell ref="AB32:AC32"/>
    <mergeCell ref="AB33:AC33"/>
    <mergeCell ref="AD33:AE33"/>
    <mergeCell ref="AF32:AG32"/>
    <mergeCell ref="AF33:AG33"/>
    <mergeCell ref="AH32:AI32"/>
    <mergeCell ref="AH33:AI33"/>
    <mergeCell ref="C28:W31"/>
    <mergeCell ref="X28:AA31"/>
    <mergeCell ref="AB28:AC31"/>
    <mergeCell ref="AD28:AE31"/>
    <mergeCell ref="AD32:AE32"/>
    <mergeCell ref="C32:W32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/>
  <cols>
    <col min="1" max="1" width="11.85546875" style="697" hidden="1" customWidth="1"/>
    <col min="2" max="16384" width="0.85546875" style="154"/>
  </cols>
  <sheetData>
    <row r="1" spans="1:172" s="541" customFormat="1" ht="14.25" customHeight="1">
      <c r="A1" s="720"/>
      <c r="FP1" s="542"/>
    </row>
    <row r="2" spans="1:172" s="708" customFormat="1" ht="15">
      <c r="A2" s="707"/>
      <c r="C2" s="2317" t="s">
        <v>214</v>
      </c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  <c r="P2" s="2317"/>
      <c r="Q2" s="2317"/>
      <c r="R2" s="2317"/>
      <c r="S2" s="2317"/>
      <c r="T2" s="2317"/>
      <c r="U2" s="2317"/>
      <c r="V2" s="2317"/>
      <c r="W2" s="2317"/>
      <c r="X2" s="2317"/>
      <c r="Y2" s="2317"/>
      <c r="Z2" s="2317"/>
      <c r="AA2" s="2317"/>
      <c r="AB2" s="2317"/>
      <c r="AC2" s="2317"/>
      <c r="AD2" s="2317"/>
      <c r="AE2" s="2317"/>
      <c r="AF2" s="2317"/>
      <c r="AG2" s="2317"/>
      <c r="AH2" s="2317"/>
      <c r="AI2" s="2317"/>
      <c r="AJ2" s="2317"/>
      <c r="AK2" s="2317"/>
      <c r="AL2" s="2317"/>
      <c r="AM2" s="2317"/>
      <c r="AN2" s="2317"/>
      <c r="AO2" s="2317"/>
      <c r="AP2" s="2317"/>
      <c r="AQ2" s="2317"/>
      <c r="AR2" s="2317"/>
      <c r="AS2" s="2317"/>
      <c r="AT2" s="2317"/>
      <c r="AU2" s="2317"/>
      <c r="AV2" s="2317"/>
      <c r="AW2" s="2317"/>
      <c r="AX2" s="2317"/>
      <c r="AY2" s="2317"/>
      <c r="AZ2" s="2317"/>
      <c r="BA2" s="2317"/>
      <c r="BB2" s="2317"/>
      <c r="BC2" s="2317"/>
      <c r="BD2" s="2317"/>
      <c r="BE2" s="2317"/>
      <c r="BF2" s="2317"/>
      <c r="BG2" s="2317"/>
      <c r="BH2" s="2317"/>
      <c r="BI2" s="2317"/>
      <c r="BJ2" s="2317"/>
      <c r="BK2" s="2317"/>
      <c r="BL2" s="2317"/>
      <c r="BM2" s="2317"/>
      <c r="BN2" s="2317"/>
      <c r="BO2" s="2317"/>
      <c r="BP2" s="2317"/>
      <c r="BQ2" s="2317"/>
      <c r="BR2" s="2317"/>
      <c r="BS2" s="2317"/>
      <c r="BT2" s="2317"/>
      <c r="BU2" s="2317"/>
      <c r="BV2" s="2317"/>
      <c r="BW2" s="2317"/>
      <c r="BX2" s="2317"/>
      <c r="BY2" s="2317"/>
      <c r="BZ2" s="2317"/>
      <c r="CA2" s="2317"/>
      <c r="CB2" s="2317"/>
      <c r="CC2" s="2317"/>
      <c r="CD2" s="2317"/>
      <c r="CE2" s="2317"/>
      <c r="CF2" s="2317"/>
      <c r="CG2" s="2317"/>
      <c r="CH2" s="2317"/>
      <c r="CI2" s="2317"/>
      <c r="CJ2" s="2317"/>
      <c r="CK2" s="2317"/>
      <c r="CL2" s="2317"/>
      <c r="CM2" s="2317"/>
      <c r="CN2" s="2317"/>
      <c r="CO2" s="2317"/>
      <c r="CP2" s="2317"/>
      <c r="CQ2" s="2317"/>
      <c r="CR2" s="2317"/>
      <c r="CS2" s="2317"/>
      <c r="CT2" s="2317"/>
      <c r="CU2" s="2317"/>
      <c r="CV2" s="2317"/>
      <c r="CW2" s="2317"/>
      <c r="CX2" s="2317"/>
      <c r="CY2" s="2317"/>
      <c r="CZ2" s="2317"/>
      <c r="DA2" s="2317"/>
      <c r="DB2" s="2317"/>
      <c r="DC2" s="2317"/>
      <c r="DD2" s="2317"/>
      <c r="DE2" s="2317"/>
      <c r="DF2" s="2317"/>
      <c r="DG2" s="2317"/>
      <c r="DH2" s="2317"/>
      <c r="DI2" s="2317"/>
      <c r="DJ2" s="2317"/>
      <c r="DK2" s="2317"/>
      <c r="DL2" s="2317"/>
      <c r="DM2" s="2317"/>
      <c r="DN2" s="2317"/>
      <c r="DO2" s="2317"/>
      <c r="DP2" s="2317"/>
      <c r="DQ2" s="2317"/>
      <c r="DR2" s="2317"/>
      <c r="DS2" s="2317"/>
      <c r="DT2" s="2317"/>
      <c r="DU2" s="2317"/>
      <c r="DV2" s="2317"/>
      <c r="DW2" s="2317"/>
      <c r="DX2" s="2317"/>
      <c r="DY2" s="2317"/>
      <c r="DZ2" s="2317"/>
      <c r="EA2" s="2317"/>
      <c r="EB2" s="2317"/>
      <c r="EC2" s="2317"/>
      <c r="ED2" s="2317"/>
      <c r="EE2" s="2317"/>
      <c r="EF2" s="2317"/>
      <c r="EG2" s="2317"/>
      <c r="EH2" s="2317"/>
      <c r="EI2" s="2317"/>
      <c r="EJ2" s="2317"/>
      <c r="EK2" s="2317"/>
      <c r="EL2" s="2317"/>
      <c r="EM2" s="2317"/>
      <c r="EN2" s="2317"/>
      <c r="EO2" s="2317"/>
      <c r="EP2" s="2317"/>
      <c r="EQ2" s="2317"/>
      <c r="ER2" s="2317"/>
      <c r="ES2" s="2317"/>
      <c r="ET2" s="2317"/>
      <c r="EU2" s="2317"/>
      <c r="EV2" s="2317"/>
      <c r="EW2" s="2317"/>
    </row>
    <row r="3" spans="1:172" ht="15.75" customHeight="1" thickBot="1"/>
    <row r="4" spans="1:172" s="173" customFormat="1" ht="13.5" customHeight="1">
      <c r="A4" s="700"/>
      <c r="C4" s="3529" t="s">
        <v>26</v>
      </c>
      <c r="D4" s="3299"/>
      <c r="E4" s="3299"/>
      <c r="F4" s="3299"/>
      <c r="G4" s="3299"/>
      <c r="H4" s="3299"/>
      <c r="I4" s="3299"/>
      <c r="J4" s="3299"/>
      <c r="K4" s="3299"/>
      <c r="L4" s="3299"/>
      <c r="M4" s="3299"/>
      <c r="N4" s="3299"/>
      <c r="O4" s="3299"/>
      <c r="P4" s="3299"/>
      <c r="Q4" s="3299"/>
      <c r="R4" s="3299"/>
      <c r="S4" s="3299"/>
      <c r="T4" s="3299"/>
      <c r="U4" s="3299"/>
      <c r="V4" s="3299"/>
      <c r="W4" s="3299"/>
      <c r="X4" s="3299"/>
      <c r="Y4" s="3299"/>
      <c r="Z4" s="3299"/>
      <c r="AA4" s="3299"/>
      <c r="AB4" s="3299"/>
      <c r="AC4" s="3299"/>
      <c r="AD4" s="3299"/>
      <c r="AE4" s="3299"/>
      <c r="AF4" s="3299"/>
      <c r="AG4" s="3299"/>
      <c r="AH4" s="3299"/>
      <c r="AI4" s="3299"/>
      <c r="AJ4" s="3299"/>
      <c r="AK4" s="3299"/>
      <c r="AL4" s="3299"/>
      <c r="AM4" s="3299"/>
      <c r="AN4" s="3299"/>
      <c r="AO4" s="3299"/>
      <c r="AP4" s="3299"/>
      <c r="AQ4" s="3299"/>
      <c r="AR4" s="3300"/>
      <c r="AS4" s="3298" t="s">
        <v>10</v>
      </c>
      <c r="AT4" s="3299"/>
      <c r="AU4" s="3299"/>
      <c r="AV4" s="3299"/>
      <c r="AW4" s="3299"/>
      <c r="AX4" s="3299"/>
      <c r="AY4" s="3300"/>
      <c r="AZ4" s="727"/>
      <c r="BA4" s="728"/>
      <c r="BB4" s="728" t="s">
        <v>89</v>
      </c>
      <c r="BC4" s="728"/>
      <c r="BD4" s="728"/>
      <c r="BE4" s="728"/>
      <c r="BF4" s="1512" t="s">
        <v>989</v>
      </c>
      <c r="BG4" s="1512"/>
      <c r="BH4" s="1512"/>
      <c r="BI4" s="1512"/>
      <c r="BJ4" s="1512"/>
      <c r="BK4" s="1512"/>
      <c r="BL4" s="1512"/>
      <c r="BM4" s="1512"/>
      <c r="BN4" s="1512"/>
      <c r="BO4" s="1512"/>
      <c r="BP4" s="1512"/>
      <c r="BQ4" s="1512"/>
      <c r="BR4" s="1512"/>
      <c r="BS4" s="1512"/>
      <c r="BT4" s="1512"/>
      <c r="BU4" s="1512"/>
      <c r="BV4" s="1512"/>
      <c r="BW4" s="1512"/>
      <c r="BX4" s="1512"/>
      <c r="BY4" s="1512"/>
      <c r="BZ4" s="1512"/>
      <c r="CA4" s="1512"/>
      <c r="CB4" s="1512"/>
      <c r="CC4" s="1512"/>
      <c r="CD4" s="1512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79" t="s">
        <v>989</v>
      </c>
      <c r="CO4" s="3279"/>
      <c r="CP4" s="3279"/>
      <c r="CQ4" s="3279"/>
      <c r="CR4" s="3279"/>
      <c r="CS4" s="3279"/>
      <c r="CT4" s="3279"/>
      <c r="CU4" s="3279"/>
      <c r="CV4" s="3279"/>
      <c r="CW4" s="3279"/>
      <c r="CX4" s="3279"/>
      <c r="CY4" s="3279"/>
      <c r="CZ4" s="3279"/>
      <c r="DA4" s="3279"/>
      <c r="DB4" s="3279"/>
      <c r="DC4" s="3279"/>
      <c r="DD4" s="3279"/>
      <c r="DE4" s="3279"/>
      <c r="DF4" s="3279"/>
      <c r="DG4" s="3279"/>
      <c r="DH4" s="3279"/>
      <c r="DI4" s="3279"/>
      <c r="DJ4" s="3279"/>
      <c r="DK4" s="3279"/>
      <c r="DL4" s="3279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79" t="s">
        <v>989</v>
      </c>
      <c r="DW4" s="3279"/>
      <c r="DX4" s="3279"/>
      <c r="DY4" s="3279"/>
      <c r="DZ4" s="3279"/>
      <c r="EA4" s="3279"/>
      <c r="EB4" s="3279"/>
      <c r="EC4" s="3279"/>
      <c r="ED4" s="3279"/>
      <c r="EE4" s="3279"/>
      <c r="EF4" s="3279"/>
      <c r="EG4" s="3279"/>
      <c r="EH4" s="3279"/>
      <c r="EI4" s="3279"/>
      <c r="EJ4" s="3279"/>
      <c r="EK4" s="3279"/>
      <c r="EL4" s="3279"/>
      <c r="EM4" s="3279"/>
      <c r="EN4" s="3279"/>
      <c r="EO4" s="3279"/>
      <c r="EP4" s="3279"/>
      <c r="EQ4" s="3279"/>
      <c r="ER4" s="3279"/>
      <c r="ES4" s="3279"/>
      <c r="ET4" s="3279"/>
      <c r="EU4" s="728"/>
      <c r="EV4" s="728"/>
      <c r="EW4" s="730"/>
    </row>
    <row r="5" spans="1:172" s="205" customFormat="1" ht="14.25" customHeight="1">
      <c r="A5" s="700"/>
      <c r="C5" s="3530"/>
      <c r="D5" s="3531"/>
      <c r="E5" s="3531"/>
      <c r="F5" s="3531"/>
      <c r="G5" s="3531"/>
      <c r="H5" s="3531"/>
      <c r="I5" s="3531"/>
      <c r="J5" s="3531"/>
      <c r="K5" s="3531"/>
      <c r="L5" s="3531"/>
      <c r="M5" s="3531"/>
      <c r="N5" s="3531"/>
      <c r="O5" s="3531"/>
      <c r="P5" s="3531"/>
      <c r="Q5" s="3531"/>
      <c r="R5" s="3531"/>
      <c r="S5" s="3531"/>
      <c r="T5" s="3531"/>
      <c r="U5" s="3531"/>
      <c r="V5" s="3531"/>
      <c r="W5" s="3531"/>
      <c r="X5" s="3531"/>
      <c r="Y5" s="3531"/>
      <c r="Z5" s="3531"/>
      <c r="AA5" s="3531"/>
      <c r="AB5" s="3531"/>
      <c r="AC5" s="3531"/>
      <c r="AD5" s="3531"/>
      <c r="AE5" s="3531"/>
      <c r="AF5" s="3531"/>
      <c r="AG5" s="3531"/>
      <c r="AH5" s="3531"/>
      <c r="AI5" s="3531"/>
      <c r="AJ5" s="3531"/>
      <c r="AK5" s="3531"/>
      <c r="AL5" s="3531"/>
      <c r="AM5" s="3531"/>
      <c r="AN5" s="3531"/>
      <c r="AO5" s="3531"/>
      <c r="AP5" s="3531"/>
      <c r="AQ5" s="3531"/>
      <c r="AR5" s="3532"/>
      <c r="AS5" s="3533"/>
      <c r="AT5" s="3531"/>
      <c r="AU5" s="3531"/>
      <c r="AV5" s="3531"/>
      <c r="AW5" s="3531"/>
      <c r="AX5" s="3531"/>
      <c r="AY5" s="3532"/>
      <c r="AZ5" s="713"/>
      <c r="BJ5" s="2772">
        <v>20</v>
      </c>
      <c r="BK5" s="2772"/>
      <c r="BL5" s="2772"/>
      <c r="BM5" s="2772"/>
      <c r="BN5" s="3540" t="s">
        <v>1350</v>
      </c>
      <c r="BO5" s="3540"/>
      <c r="BP5" s="3540"/>
      <c r="BQ5" s="3540"/>
      <c r="BR5" s="3540"/>
      <c r="BS5" s="3540"/>
      <c r="BT5" s="205" t="s">
        <v>38</v>
      </c>
      <c r="BW5" s="2774" t="s">
        <v>438</v>
      </c>
      <c r="BX5" s="2774"/>
      <c r="BY5" s="2774"/>
      <c r="CG5" s="714"/>
      <c r="CH5" s="713"/>
      <c r="CR5" s="2772">
        <v>20</v>
      </c>
      <c r="CS5" s="2772"/>
      <c r="CT5" s="2772"/>
      <c r="CU5" s="2772"/>
      <c r="CV5" s="1446" t="s">
        <v>1351</v>
      </c>
      <c r="CW5" s="1446"/>
      <c r="CX5" s="1446"/>
      <c r="CY5" s="1446"/>
      <c r="CZ5" s="1446"/>
      <c r="DA5" s="1446"/>
      <c r="DB5" s="205" t="s">
        <v>38</v>
      </c>
      <c r="DE5" s="2774" t="s">
        <v>436</v>
      </c>
      <c r="DF5" s="2774"/>
      <c r="DG5" s="2774"/>
      <c r="DO5" s="714"/>
      <c r="DP5" s="713"/>
      <c r="DZ5" s="2772">
        <v>20</v>
      </c>
      <c r="EA5" s="2772"/>
      <c r="EB5" s="2772"/>
      <c r="EC5" s="2772"/>
      <c r="ED5" s="1446" t="s">
        <v>1352</v>
      </c>
      <c r="EE5" s="1446"/>
      <c r="EF5" s="1446"/>
      <c r="EG5" s="1446"/>
      <c r="EH5" s="1446"/>
      <c r="EI5" s="1446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>
      <c r="A6" s="700"/>
      <c r="C6" s="3530"/>
      <c r="D6" s="3531"/>
      <c r="E6" s="3531"/>
      <c r="F6" s="3531"/>
      <c r="G6" s="3531"/>
      <c r="H6" s="3531"/>
      <c r="I6" s="3531"/>
      <c r="J6" s="3531"/>
      <c r="K6" s="3531"/>
      <c r="L6" s="3531"/>
      <c r="M6" s="3531"/>
      <c r="N6" s="3531"/>
      <c r="O6" s="3531"/>
      <c r="P6" s="3531"/>
      <c r="Q6" s="3531"/>
      <c r="R6" s="3531"/>
      <c r="S6" s="3531"/>
      <c r="T6" s="3531"/>
      <c r="U6" s="3531"/>
      <c r="V6" s="3531"/>
      <c r="W6" s="3531"/>
      <c r="X6" s="3531"/>
      <c r="Y6" s="3531"/>
      <c r="Z6" s="3531"/>
      <c r="AA6" s="3531"/>
      <c r="AB6" s="3531"/>
      <c r="AC6" s="3531"/>
      <c r="AD6" s="3531"/>
      <c r="AE6" s="3531"/>
      <c r="AF6" s="3531"/>
      <c r="AG6" s="3531"/>
      <c r="AH6" s="3531"/>
      <c r="AI6" s="3531"/>
      <c r="AJ6" s="3531"/>
      <c r="AK6" s="3531"/>
      <c r="AL6" s="3531"/>
      <c r="AM6" s="3531"/>
      <c r="AN6" s="3531"/>
      <c r="AO6" s="3531"/>
      <c r="AP6" s="3531"/>
      <c r="AQ6" s="3531"/>
      <c r="AR6" s="3532"/>
      <c r="AS6" s="3533"/>
      <c r="AT6" s="3531"/>
      <c r="AU6" s="3531"/>
      <c r="AV6" s="3531"/>
      <c r="AW6" s="3531"/>
      <c r="AX6" s="3531"/>
      <c r="AY6" s="3532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>
      <c r="A7" s="700"/>
      <c r="C7" s="3530"/>
      <c r="D7" s="3531"/>
      <c r="E7" s="3531"/>
      <c r="F7" s="3531"/>
      <c r="G7" s="3531"/>
      <c r="H7" s="3531"/>
      <c r="I7" s="3531"/>
      <c r="J7" s="3531"/>
      <c r="K7" s="3531"/>
      <c r="L7" s="3531"/>
      <c r="M7" s="3531"/>
      <c r="N7" s="3531"/>
      <c r="O7" s="3531"/>
      <c r="P7" s="3531"/>
      <c r="Q7" s="3531"/>
      <c r="R7" s="3531"/>
      <c r="S7" s="3531"/>
      <c r="T7" s="3531"/>
      <c r="U7" s="3531"/>
      <c r="V7" s="3531"/>
      <c r="W7" s="3531"/>
      <c r="X7" s="3531"/>
      <c r="Y7" s="3531"/>
      <c r="Z7" s="3531"/>
      <c r="AA7" s="3531"/>
      <c r="AB7" s="3531"/>
      <c r="AC7" s="3531"/>
      <c r="AD7" s="3531"/>
      <c r="AE7" s="3531"/>
      <c r="AF7" s="3531"/>
      <c r="AG7" s="3531"/>
      <c r="AH7" s="3531"/>
      <c r="AI7" s="3531"/>
      <c r="AJ7" s="3531"/>
      <c r="AK7" s="3531"/>
      <c r="AL7" s="3531"/>
      <c r="AM7" s="3531"/>
      <c r="AN7" s="3531"/>
      <c r="AO7" s="3531"/>
      <c r="AP7" s="3531"/>
      <c r="AQ7" s="3531"/>
      <c r="AR7" s="3532"/>
      <c r="AS7" s="3533"/>
      <c r="AT7" s="3531"/>
      <c r="AU7" s="3531"/>
      <c r="AV7" s="3531"/>
      <c r="AW7" s="3531"/>
      <c r="AX7" s="3531"/>
      <c r="AY7" s="3532"/>
      <c r="AZ7" s="3534" t="s">
        <v>215</v>
      </c>
      <c r="BA7" s="3535"/>
      <c r="BB7" s="3535"/>
      <c r="BC7" s="3535"/>
      <c r="BD7" s="3535"/>
      <c r="BE7" s="3535"/>
      <c r="BF7" s="3535"/>
      <c r="BG7" s="3535"/>
      <c r="BH7" s="3535"/>
      <c r="BI7" s="3535"/>
      <c r="BJ7" s="3535"/>
      <c r="BK7" s="3535"/>
      <c r="BL7" s="3535"/>
      <c r="BM7" s="3535"/>
      <c r="BN7" s="3535"/>
      <c r="BO7" s="3535"/>
      <c r="BP7" s="3535"/>
      <c r="BQ7" s="3534" t="s">
        <v>986</v>
      </c>
      <c r="BR7" s="3535"/>
      <c r="BS7" s="3535"/>
      <c r="BT7" s="3535"/>
      <c r="BU7" s="3535"/>
      <c r="BV7" s="3535"/>
      <c r="BW7" s="3535"/>
      <c r="BX7" s="3535"/>
      <c r="BY7" s="3535"/>
      <c r="BZ7" s="3535"/>
      <c r="CA7" s="3535"/>
      <c r="CB7" s="3535"/>
      <c r="CC7" s="3535"/>
      <c r="CD7" s="3535"/>
      <c r="CE7" s="3535"/>
      <c r="CF7" s="3535"/>
      <c r="CG7" s="3535"/>
      <c r="CH7" s="3536" t="s">
        <v>179</v>
      </c>
      <c r="CI7" s="3537"/>
      <c r="CJ7" s="3537"/>
      <c r="CK7" s="3537"/>
      <c r="CL7" s="3537"/>
      <c r="CM7" s="3537"/>
      <c r="CN7" s="3537"/>
      <c r="CO7" s="3537"/>
      <c r="CP7" s="3537"/>
      <c r="CQ7" s="3537"/>
      <c r="CR7" s="3537"/>
      <c r="CS7" s="3537"/>
      <c r="CT7" s="3537"/>
      <c r="CU7" s="3537"/>
      <c r="CV7" s="3537"/>
      <c r="CW7" s="3537"/>
      <c r="CX7" s="3537"/>
      <c r="CY7" s="3536" t="s">
        <v>985</v>
      </c>
      <c r="CZ7" s="3537"/>
      <c r="DA7" s="3537"/>
      <c r="DB7" s="3537"/>
      <c r="DC7" s="3537"/>
      <c r="DD7" s="3537"/>
      <c r="DE7" s="3537"/>
      <c r="DF7" s="3537"/>
      <c r="DG7" s="3537"/>
      <c r="DH7" s="3537"/>
      <c r="DI7" s="3537"/>
      <c r="DJ7" s="3537"/>
      <c r="DK7" s="3537"/>
      <c r="DL7" s="3537"/>
      <c r="DM7" s="3537"/>
      <c r="DN7" s="3537"/>
      <c r="DO7" s="3538"/>
      <c r="DP7" s="3536" t="s">
        <v>179</v>
      </c>
      <c r="DQ7" s="3537"/>
      <c r="DR7" s="3537"/>
      <c r="DS7" s="3537"/>
      <c r="DT7" s="3537"/>
      <c r="DU7" s="3537"/>
      <c r="DV7" s="3537"/>
      <c r="DW7" s="3537"/>
      <c r="DX7" s="3537"/>
      <c r="DY7" s="3537"/>
      <c r="DZ7" s="3537"/>
      <c r="EA7" s="3537"/>
      <c r="EB7" s="3537"/>
      <c r="EC7" s="3537"/>
      <c r="ED7" s="3537"/>
      <c r="EE7" s="3537"/>
      <c r="EF7" s="3537"/>
      <c r="EG7" s="3536" t="s">
        <v>985</v>
      </c>
      <c r="EH7" s="3537"/>
      <c r="EI7" s="3537"/>
      <c r="EJ7" s="3537"/>
      <c r="EK7" s="3537"/>
      <c r="EL7" s="3537"/>
      <c r="EM7" s="3537"/>
      <c r="EN7" s="3537"/>
      <c r="EO7" s="3537"/>
      <c r="EP7" s="3537"/>
      <c r="EQ7" s="3537"/>
      <c r="ER7" s="3537"/>
      <c r="ES7" s="3537"/>
      <c r="ET7" s="3537"/>
      <c r="EU7" s="3537"/>
      <c r="EV7" s="3537"/>
      <c r="EW7" s="3539"/>
      <c r="EX7" s="495"/>
      <c r="EY7" s="495"/>
      <c r="EZ7" s="495"/>
    </row>
    <row r="8" spans="1:172" s="500" customFormat="1" thickBot="1">
      <c r="A8" s="699"/>
      <c r="C8" s="3526">
        <v>1</v>
      </c>
      <c r="D8" s="3527"/>
      <c r="E8" s="3527"/>
      <c r="F8" s="3527"/>
      <c r="G8" s="3527"/>
      <c r="H8" s="3527"/>
      <c r="I8" s="3527"/>
      <c r="J8" s="3527"/>
      <c r="K8" s="3527"/>
      <c r="L8" s="3527"/>
      <c r="M8" s="3527"/>
      <c r="N8" s="3527"/>
      <c r="O8" s="3527"/>
      <c r="P8" s="3527"/>
      <c r="Q8" s="3527"/>
      <c r="R8" s="3527"/>
      <c r="S8" s="3527"/>
      <c r="T8" s="3527"/>
      <c r="U8" s="3527"/>
      <c r="V8" s="3527"/>
      <c r="W8" s="3527"/>
      <c r="X8" s="3527"/>
      <c r="Y8" s="3527"/>
      <c r="Z8" s="3527"/>
      <c r="AA8" s="3527"/>
      <c r="AB8" s="3527"/>
      <c r="AC8" s="3527"/>
      <c r="AD8" s="3527"/>
      <c r="AE8" s="3527"/>
      <c r="AF8" s="3527"/>
      <c r="AG8" s="3527"/>
      <c r="AH8" s="3527"/>
      <c r="AI8" s="3527"/>
      <c r="AJ8" s="3527"/>
      <c r="AK8" s="3527"/>
      <c r="AL8" s="3527"/>
      <c r="AM8" s="3527"/>
      <c r="AN8" s="3527"/>
      <c r="AO8" s="3527"/>
      <c r="AP8" s="3527"/>
      <c r="AQ8" s="3527"/>
      <c r="AR8" s="3527"/>
      <c r="AS8" s="3526">
        <v>2</v>
      </c>
      <c r="AT8" s="3527"/>
      <c r="AU8" s="3527"/>
      <c r="AV8" s="3527"/>
      <c r="AW8" s="3527"/>
      <c r="AX8" s="3527"/>
      <c r="AY8" s="3528"/>
      <c r="AZ8" s="3524">
        <v>3</v>
      </c>
      <c r="BA8" s="3524"/>
      <c r="BB8" s="3524"/>
      <c r="BC8" s="3524"/>
      <c r="BD8" s="3524"/>
      <c r="BE8" s="3524"/>
      <c r="BF8" s="3524"/>
      <c r="BG8" s="3524"/>
      <c r="BH8" s="3524"/>
      <c r="BI8" s="3524"/>
      <c r="BJ8" s="3524"/>
      <c r="BK8" s="3524"/>
      <c r="BL8" s="3524"/>
      <c r="BM8" s="3524"/>
      <c r="BN8" s="3524"/>
      <c r="BO8" s="3524"/>
      <c r="BP8" s="3525"/>
      <c r="BQ8" s="3523">
        <v>4</v>
      </c>
      <c r="BR8" s="3524"/>
      <c r="BS8" s="3524"/>
      <c r="BT8" s="3524"/>
      <c r="BU8" s="3524"/>
      <c r="BV8" s="3524"/>
      <c r="BW8" s="3524"/>
      <c r="BX8" s="3524"/>
      <c r="BY8" s="3524"/>
      <c r="BZ8" s="3524"/>
      <c r="CA8" s="3524"/>
      <c r="CB8" s="3524"/>
      <c r="CC8" s="3524"/>
      <c r="CD8" s="3524"/>
      <c r="CE8" s="3524"/>
      <c r="CF8" s="3524"/>
      <c r="CG8" s="3525"/>
      <c r="CH8" s="3523">
        <v>5</v>
      </c>
      <c r="CI8" s="3524"/>
      <c r="CJ8" s="3524"/>
      <c r="CK8" s="3524"/>
      <c r="CL8" s="3524"/>
      <c r="CM8" s="3524"/>
      <c r="CN8" s="3524"/>
      <c r="CO8" s="3524"/>
      <c r="CP8" s="3524"/>
      <c r="CQ8" s="3524"/>
      <c r="CR8" s="3524"/>
      <c r="CS8" s="3524"/>
      <c r="CT8" s="3524"/>
      <c r="CU8" s="3524"/>
      <c r="CV8" s="3524"/>
      <c r="CW8" s="3524"/>
      <c r="CX8" s="3525"/>
      <c r="CY8" s="3519">
        <v>6</v>
      </c>
      <c r="CZ8" s="3520"/>
      <c r="DA8" s="3520"/>
      <c r="DB8" s="3520"/>
      <c r="DC8" s="3520"/>
      <c r="DD8" s="3520"/>
      <c r="DE8" s="3520"/>
      <c r="DF8" s="3520"/>
      <c r="DG8" s="3520"/>
      <c r="DH8" s="3520"/>
      <c r="DI8" s="3520"/>
      <c r="DJ8" s="3520"/>
      <c r="DK8" s="3520"/>
      <c r="DL8" s="3520"/>
      <c r="DM8" s="3520"/>
      <c r="DN8" s="3520"/>
      <c r="DO8" s="3522"/>
      <c r="DP8" s="3519">
        <v>7</v>
      </c>
      <c r="DQ8" s="3520"/>
      <c r="DR8" s="3520"/>
      <c r="DS8" s="3520"/>
      <c r="DT8" s="3520"/>
      <c r="DU8" s="3520"/>
      <c r="DV8" s="3520"/>
      <c r="DW8" s="3520"/>
      <c r="DX8" s="3520"/>
      <c r="DY8" s="3520"/>
      <c r="DZ8" s="3520"/>
      <c r="EA8" s="3520"/>
      <c r="EB8" s="3520"/>
      <c r="EC8" s="3520"/>
      <c r="ED8" s="3520"/>
      <c r="EE8" s="3520"/>
      <c r="EF8" s="3522"/>
      <c r="EG8" s="3519">
        <v>8</v>
      </c>
      <c r="EH8" s="3520"/>
      <c r="EI8" s="3520"/>
      <c r="EJ8" s="3520"/>
      <c r="EK8" s="3520"/>
      <c r="EL8" s="3520"/>
      <c r="EM8" s="3520"/>
      <c r="EN8" s="3520"/>
      <c r="EO8" s="3520"/>
      <c r="EP8" s="3520"/>
      <c r="EQ8" s="3520"/>
      <c r="ER8" s="3520"/>
      <c r="ES8" s="3520"/>
      <c r="ET8" s="3520"/>
      <c r="EU8" s="3520"/>
      <c r="EV8" s="3520"/>
      <c r="EW8" s="3521"/>
      <c r="EX8" s="496"/>
      <c r="EY8" s="496"/>
      <c r="EZ8" s="496"/>
    </row>
    <row r="9" spans="1:172" s="541" customFormat="1" ht="13.5" customHeight="1">
      <c r="A9" s="720"/>
      <c r="C9" s="121"/>
      <c r="D9" s="3542" t="s">
        <v>216</v>
      </c>
      <c r="E9" s="3542"/>
      <c r="F9" s="3542"/>
      <c r="G9" s="3542"/>
      <c r="H9" s="3542"/>
      <c r="I9" s="3542"/>
      <c r="J9" s="3542"/>
      <c r="K9" s="3542"/>
      <c r="L9" s="3542"/>
      <c r="M9" s="3542"/>
      <c r="N9" s="3542"/>
      <c r="O9" s="3542"/>
      <c r="P9" s="3542"/>
      <c r="Q9" s="3542"/>
      <c r="R9" s="3542"/>
      <c r="S9" s="3542"/>
      <c r="T9" s="3542"/>
      <c r="U9" s="3542"/>
      <c r="V9" s="3542"/>
      <c r="W9" s="3542"/>
      <c r="X9" s="3542"/>
      <c r="Y9" s="3542"/>
      <c r="Z9" s="3542"/>
      <c r="AA9" s="3542"/>
      <c r="AB9" s="3542"/>
      <c r="AC9" s="3542"/>
      <c r="AD9" s="3542"/>
      <c r="AE9" s="3542"/>
      <c r="AF9" s="3542"/>
      <c r="AG9" s="3542"/>
      <c r="AH9" s="3542"/>
      <c r="AI9" s="3542"/>
      <c r="AJ9" s="3542"/>
      <c r="AK9" s="3542"/>
      <c r="AL9" s="3542"/>
      <c r="AM9" s="3542"/>
      <c r="AN9" s="3542"/>
      <c r="AO9" s="3542"/>
      <c r="AP9" s="3542"/>
      <c r="AQ9" s="3542"/>
      <c r="AR9" s="3542"/>
      <c r="AS9" s="2765">
        <v>5540</v>
      </c>
      <c r="AT9" s="2551"/>
      <c r="AU9" s="2551"/>
      <c r="AV9" s="2551"/>
      <c r="AW9" s="2551"/>
      <c r="AX9" s="2551"/>
      <c r="AY9" s="2552"/>
      <c r="AZ9" s="3110">
        <f>AZ10+AZ18</f>
        <v>4691794</v>
      </c>
      <c r="BA9" s="3072"/>
      <c r="BB9" s="3072"/>
      <c r="BC9" s="3072"/>
      <c r="BD9" s="3072"/>
      <c r="BE9" s="3072"/>
      <c r="BF9" s="3072"/>
      <c r="BG9" s="3072"/>
      <c r="BH9" s="3072"/>
      <c r="BI9" s="3072"/>
      <c r="BJ9" s="3072"/>
      <c r="BK9" s="3072"/>
      <c r="BL9" s="3072"/>
      <c r="BM9" s="3072"/>
      <c r="BN9" s="3072"/>
      <c r="BO9" s="3072"/>
      <c r="BP9" s="3073"/>
      <c r="BQ9" s="3072">
        <f>BQ10+BQ18</f>
        <v>3016062</v>
      </c>
      <c r="BR9" s="3072"/>
      <c r="BS9" s="3072"/>
      <c r="BT9" s="3072"/>
      <c r="BU9" s="3072"/>
      <c r="BV9" s="3072"/>
      <c r="BW9" s="3072"/>
      <c r="BX9" s="3072"/>
      <c r="BY9" s="3072"/>
      <c r="BZ9" s="3072"/>
      <c r="CA9" s="3072"/>
      <c r="CB9" s="3072"/>
      <c r="CC9" s="3072"/>
      <c r="CD9" s="3072"/>
      <c r="CE9" s="3072"/>
      <c r="CF9" s="3072"/>
      <c r="CG9" s="3073"/>
      <c r="CH9" s="3072">
        <f>CH10+CH18</f>
        <v>4254239</v>
      </c>
      <c r="CI9" s="3072"/>
      <c r="CJ9" s="3072"/>
      <c r="CK9" s="3072"/>
      <c r="CL9" s="3072"/>
      <c r="CM9" s="3072"/>
      <c r="CN9" s="3072"/>
      <c r="CO9" s="3072"/>
      <c r="CP9" s="3072"/>
      <c r="CQ9" s="3072"/>
      <c r="CR9" s="3072"/>
      <c r="CS9" s="3072"/>
      <c r="CT9" s="3072"/>
      <c r="CU9" s="3072"/>
      <c r="CV9" s="3072"/>
      <c r="CW9" s="3072"/>
      <c r="CX9" s="3073"/>
      <c r="CY9" s="3072">
        <f>CY10+CY18</f>
        <v>2316521</v>
      </c>
      <c r="CZ9" s="3072"/>
      <c r="DA9" s="3072"/>
      <c r="DB9" s="3072"/>
      <c r="DC9" s="3072"/>
      <c r="DD9" s="3072"/>
      <c r="DE9" s="3072"/>
      <c r="DF9" s="3072"/>
      <c r="DG9" s="3072"/>
      <c r="DH9" s="3072"/>
      <c r="DI9" s="3072"/>
      <c r="DJ9" s="3072"/>
      <c r="DK9" s="3072"/>
      <c r="DL9" s="3072"/>
      <c r="DM9" s="3072"/>
      <c r="DN9" s="3072"/>
      <c r="DO9" s="3073"/>
      <c r="DP9" s="3072">
        <f>DP10+DP18</f>
        <v>1786828</v>
      </c>
      <c r="DQ9" s="3072"/>
      <c r="DR9" s="3072"/>
      <c r="DS9" s="3072"/>
      <c r="DT9" s="3072"/>
      <c r="DU9" s="3072"/>
      <c r="DV9" s="3072"/>
      <c r="DW9" s="3072"/>
      <c r="DX9" s="3072"/>
      <c r="DY9" s="3072"/>
      <c r="DZ9" s="3072"/>
      <c r="EA9" s="3072"/>
      <c r="EB9" s="3072"/>
      <c r="EC9" s="3072"/>
      <c r="ED9" s="3072"/>
      <c r="EE9" s="3072"/>
      <c r="EF9" s="3073"/>
      <c r="EG9" s="3072">
        <f>EG10+EG18</f>
        <v>1156372</v>
      </c>
      <c r="EH9" s="3072"/>
      <c r="EI9" s="3072"/>
      <c r="EJ9" s="3072"/>
      <c r="EK9" s="3072"/>
      <c r="EL9" s="3072"/>
      <c r="EM9" s="3072"/>
      <c r="EN9" s="3072"/>
      <c r="EO9" s="3072"/>
      <c r="EP9" s="3072"/>
      <c r="EQ9" s="3072"/>
      <c r="ER9" s="3072"/>
      <c r="ES9" s="3072"/>
      <c r="ET9" s="3072"/>
      <c r="EU9" s="3072"/>
      <c r="EV9" s="3072"/>
      <c r="EW9" s="3518"/>
    </row>
    <row r="10" spans="1:172" s="541" customFormat="1" ht="13.5" customHeight="1">
      <c r="A10" s="720" t="s">
        <v>1373</v>
      </c>
      <c r="C10" s="122"/>
      <c r="D10" s="3546" t="s">
        <v>17</v>
      </c>
      <c r="E10" s="3546"/>
      <c r="F10" s="3546"/>
      <c r="G10" s="3546"/>
      <c r="H10" s="3546"/>
      <c r="I10" s="3546"/>
      <c r="J10" s="3546"/>
      <c r="K10" s="3546"/>
      <c r="L10" s="3546"/>
      <c r="M10" s="3546"/>
      <c r="N10" s="3546"/>
      <c r="O10" s="3546"/>
      <c r="P10" s="3546"/>
      <c r="Q10" s="3546"/>
      <c r="R10" s="3546"/>
      <c r="S10" s="3546"/>
      <c r="T10" s="3546"/>
      <c r="U10" s="3546"/>
      <c r="V10" s="3546"/>
      <c r="W10" s="3546"/>
      <c r="X10" s="3546"/>
      <c r="Y10" s="3546"/>
      <c r="Z10" s="3546"/>
      <c r="AA10" s="3546"/>
      <c r="AB10" s="3546"/>
      <c r="AC10" s="3546"/>
      <c r="AD10" s="3546"/>
      <c r="AE10" s="3546"/>
      <c r="AF10" s="3546"/>
      <c r="AG10" s="3546"/>
      <c r="AH10" s="3546"/>
      <c r="AI10" s="3546"/>
      <c r="AJ10" s="3546"/>
      <c r="AK10" s="3546"/>
      <c r="AL10" s="3546"/>
      <c r="AM10" s="3546"/>
      <c r="AN10" s="3546"/>
      <c r="AO10" s="3546"/>
      <c r="AP10" s="3546"/>
      <c r="AQ10" s="3546"/>
      <c r="AR10" s="3546"/>
      <c r="AS10" s="3514">
        <v>5541</v>
      </c>
      <c r="AT10" s="2614"/>
      <c r="AU10" s="2614"/>
      <c r="AV10" s="2614"/>
      <c r="AW10" s="2614"/>
      <c r="AX10" s="2614"/>
      <c r="AY10" s="2615"/>
      <c r="AZ10" s="2857">
        <f>SUM(AZ12:BP17)</f>
        <v>4218704</v>
      </c>
      <c r="BA10" s="2858"/>
      <c r="BB10" s="2858"/>
      <c r="BC10" s="2858"/>
      <c r="BD10" s="2858"/>
      <c r="BE10" s="2858"/>
      <c r="BF10" s="2858"/>
      <c r="BG10" s="2858"/>
      <c r="BH10" s="2858"/>
      <c r="BI10" s="2858"/>
      <c r="BJ10" s="2858"/>
      <c r="BK10" s="2858"/>
      <c r="BL10" s="2858"/>
      <c r="BM10" s="2858"/>
      <c r="BN10" s="2858"/>
      <c r="BO10" s="2858"/>
      <c r="BP10" s="2858"/>
      <c r="BQ10" s="3517">
        <f>SUM(BQ12:CG17)</f>
        <v>2704763</v>
      </c>
      <c r="BR10" s="3517"/>
      <c r="BS10" s="3517"/>
      <c r="BT10" s="3517"/>
      <c r="BU10" s="3517"/>
      <c r="BV10" s="3517"/>
      <c r="BW10" s="3517"/>
      <c r="BX10" s="3517"/>
      <c r="BY10" s="3517"/>
      <c r="BZ10" s="3517"/>
      <c r="CA10" s="3517"/>
      <c r="CB10" s="3517"/>
      <c r="CC10" s="3517"/>
      <c r="CD10" s="3517"/>
      <c r="CE10" s="3517"/>
      <c r="CF10" s="3517"/>
      <c r="CG10" s="3517"/>
      <c r="CH10" s="3517">
        <f>SUM(CH12:CX17)</f>
        <v>4142058</v>
      </c>
      <c r="CI10" s="3517"/>
      <c r="CJ10" s="3517"/>
      <c r="CK10" s="3517"/>
      <c r="CL10" s="3517"/>
      <c r="CM10" s="3517"/>
      <c r="CN10" s="3517"/>
      <c r="CO10" s="3517"/>
      <c r="CP10" s="3517"/>
      <c r="CQ10" s="3517"/>
      <c r="CR10" s="3517"/>
      <c r="CS10" s="3517"/>
      <c r="CT10" s="3517"/>
      <c r="CU10" s="3517"/>
      <c r="CV10" s="3517"/>
      <c r="CW10" s="3517"/>
      <c r="CX10" s="3517"/>
      <c r="CY10" s="3517">
        <f>SUM(CY12:DO17)</f>
        <v>2172859</v>
      </c>
      <c r="CZ10" s="3517"/>
      <c r="DA10" s="3517"/>
      <c r="DB10" s="3517"/>
      <c r="DC10" s="3517"/>
      <c r="DD10" s="3517"/>
      <c r="DE10" s="3517"/>
      <c r="DF10" s="3517"/>
      <c r="DG10" s="3517"/>
      <c r="DH10" s="3517"/>
      <c r="DI10" s="3517"/>
      <c r="DJ10" s="3517"/>
      <c r="DK10" s="3517"/>
      <c r="DL10" s="3517"/>
      <c r="DM10" s="3517"/>
      <c r="DN10" s="3517"/>
      <c r="DO10" s="3517"/>
      <c r="DP10" s="3517">
        <f>SUM(DP12:EF17)</f>
        <v>1710271</v>
      </c>
      <c r="DQ10" s="3517"/>
      <c r="DR10" s="3517"/>
      <c r="DS10" s="3517"/>
      <c r="DT10" s="3517"/>
      <c r="DU10" s="3517"/>
      <c r="DV10" s="3517"/>
      <c r="DW10" s="3517"/>
      <c r="DX10" s="3517"/>
      <c r="DY10" s="3517"/>
      <c r="DZ10" s="3517"/>
      <c r="EA10" s="3517"/>
      <c r="EB10" s="3517"/>
      <c r="EC10" s="3517"/>
      <c r="ED10" s="3517"/>
      <c r="EE10" s="3517"/>
      <c r="EF10" s="3517"/>
      <c r="EG10" s="2858">
        <f>SUM(EG12:EW17)</f>
        <v>1051452</v>
      </c>
      <c r="EH10" s="2858"/>
      <c r="EI10" s="2858"/>
      <c r="EJ10" s="2858"/>
      <c r="EK10" s="2858"/>
      <c r="EL10" s="2858"/>
      <c r="EM10" s="2858"/>
      <c r="EN10" s="2858"/>
      <c r="EO10" s="2858"/>
      <c r="EP10" s="2858"/>
      <c r="EQ10" s="2858"/>
      <c r="ER10" s="2858"/>
      <c r="ES10" s="2858"/>
      <c r="ET10" s="2858"/>
      <c r="EU10" s="2858"/>
      <c r="EV10" s="2858"/>
      <c r="EW10" s="2861"/>
    </row>
    <row r="11" spans="1:172" s="541" customFormat="1" ht="26.25" customHeight="1">
      <c r="A11" s="720"/>
      <c r="C11" s="123"/>
      <c r="D11" s="3493" t="s">
        <v>984</v>
      </c>
      <c r="E11" s="3493"/>
      <c r="F11" s="3493"/>
      <c r="G11" s="3493"/>
      <c r="H11" s="3493"/>
      <c r="I11" s="3493"/>
      <c r="J11" s="3493"/>
      <c r="K11" s="3493"/>
      <c r="L11" s="3493"/>
      <c r="M11" s="3493"/>
      <c r="N11" s="3493"/>
      <c r="O11" s="3493"/>
      <c r="P11" s="3493"/>
      <c r="Q11" s="3493"/>
      <c r="R11" s="3493"/>
      <c r="S11" s="3493"/>
      <c r="T11" s="3493"/>
      <c r="U11" s="3493"/>
      <c r="V11" s="3493"/>
      <c r="W11" s="3493"/>
      <c r="X11" s="3493"/>
      <c r="Y11" s="3493"/>
      <c r="Z11" s="3493"/>
      <c r="AA11" s="3493"/>
      <c r="AB11" s="3493"/>
      <c r="AC11" s="3493"/>
      <c r="AD11" s="3493"/>
      <c r="AE11" s="3493"/>
      <c r="AF11" s="3493"/>
      <c r="AG11" s="3493"/>
      <c r="AH11" s="3493"/>
      <c r="AI11" s="3493"/>
      <c r="AJ11" s="3493"/>
      <c r="AK11" s="3493"/>
      <c r="AL11" s="3493"/>
      <c r="AM11" s="3493"/>
      <c r="AN11" s="3493"/>
      <c r="AO11" s="3493"/>
      <c r="AP11" s="3493"/>
      <c r="AQ11" s="3493"/>
      <c r="AR11" s="3543"/>
      <c r="AS11" s="3544"/>
      <c r="AT11" s="2611"/>
      <c r="AU11" s="2611"/>
      <c r="AV11" s="2611"/>
      <c r="AW11" s="2611"/>
      <c r="AX11" s="2611"/>
      <c r="AY11" s="2612"/>
      <c r="AZ11" s="3545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7"/>
      <c r="BR11" s="3517"/>
      <c r="BS11" s="3517"/>
      <c r="BT11" s="3517"/>
      <c r="BU11" s="3517"/>
      <c r="BV11" s="3517"/>
      <c r="BW11" s="3517"/>
      <c r="BX11" s="3517"/>
      <c r="BY11" s="3517"/>
      <c r="BZ11" s="3517"/>
      <c r="CA11" s="3517"/>
      <c r="CB11" s="3517"/>
      <c r="CC11" s="3517"/>
      <c r="CD11" s="3517"/>
      <c r="CE11" s="3517"/>
      <c r="CF11" s="3517"/>
      <c r="CG11" s="3517"/>
      <c r="CH11" s="3517"/>
      <c r="CI11" s="3517"/>
      <c r="CJ11" s="3517"/>
      <c r="CK11" s="3517"/>
      <c r="CL11" s="3517"/>
      <c r="CM11" s="3517"/>
      <c r="CN11" s="3517"/>
      <c r="CO11" s="3517"/>
      <c r="CP11" s="3517"/>
      <c r="CQ11" s="3517"/>
      <c r="CR11" s="3517"/>
      <c r="CS11" s="3517"/>
      <c r="CT11" s="3517"/>
      <c r="CU11" s="3517"/>
      <c r="CV11" s="3517"/>
      <c r="CW11" s="3517"/>
      <c r="CX11" s="3517"/>
      <c r="CY11" s="3517"/>
      <c r="CZ11" s="3517"/>
      <c r="DA11" s="3517"/>
      <c r="DB11" s="3517"/>
      <c r="DC11" s="3517"/>
      <c r="DD11" s="3517"/>
      <c r="DE11" s="3517"/>
      <c r="DF11" s="3517"/>
      <c r="DG11" s="3517"/>
      <c r="DH11" s="3517"/>
      <c r="DI11" s="3517"/>
      <c r="DJ11" s="3517"/>
      <c r="DK11" s="3517"/>
      <c r="DL11" s="3517"/>
      <c r="DM11" s="3517"/>
      <c r="DN11" s="3517"/>
      <c r="DO11" s="3517"/>
      <c r="DP11" s="3517"/>
      <c r="DQ11" s="3517"/>
      <c r="DR11" s="3517"/>
      <c r="DS11" s="3517"/>
      <c r="DT11" s="3517"/>
      <c r="DU11" s="3517"/>
      <c r="DV11" s="3517"/>
      <c r="DW11" s="3517"/>
      <c r="DX11" s="3517"/>
      <c r="DY11" s="3517"/>
      <c r="DZ11" s="3517"/>
      <c r="EA11" s="3517"/>
      <c r="EB11" s="3517"/>
      <c r="EC11" s="3517"/>
      <c r="ED11" s="3517"/>
      <c r="EE11" s="3517"/>
      <c r="EF11" s="3517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16"/>
    </row>
    <row r="12" spans="1:172" s="541" customFormat="1" ht="26.25" customHeight="1">
      <c r="A12" s="720"/>
      <c r="C12" s="123"/>
      <c r="D12" s="3541" t="s">
        <v>1501</v>
      </c>
      <c r="E12" s="3541"/>
      <c r="F12" s="3541"/>
      <c r="G12" s="3541"/>
      <c r="H12" s="3541"/>
      <c r="I12" s="3541"/>
      <c r="J12" s="3541"/>
      <c r="K12" s="3541"/>
      <c r="L12" s="3541"/>
      <c r="M12" s="3541"/>
      <c r="N12" s="3541"/>
      <c r="O12" s="3541"/>
      <c r="P12" s="3541"/>
      <c r="Q12" s="3541"/>
      <c r="R12" s="3541"/>
      <c r="S12" s="3541"/>
      <c r="T12" s="3541"/>
      <c r="U12" s="3541"/>
      <c r="V12" s="3541"/>
      <c r="W12" s="3541"/>
      <c r="X12" s="3541"/>
      <c r="Y12" s="3541"/>
      <c r="Z12" s="3541"/>
      <c r="AA12" s="3541"/>
      <c r="AB12" s="3541"/>
      <c r="AC12" s="3541"/>
      <c r="AD12" s="3541"/>
      <c r="AE12" s="3541"/>
      <c r="AF12" s="3541"/>
      <c r="AG12" s="3541"/>
      <c r="AH12" s="3541"/>
      <c r="AI12" s="3541"/>
      <c r="AJ12" s="3541"/>
      <c r="AK12" s="3541"/>
      <c r="AL12" s="3541"/>
      <c r="AM12" s="3541"/>
      <c r="AN12" s="3541"/>
      <c r="AO12" s="3541"/>
      <c r="AP12" s="3541"/>
      <c r="AQ12" s="3541"/>
      <c r="AR12" s="3541"/>
      <c r="AS12" s="3514">
        <v>55411</v>
      </c>
      <c r="AT12" s="2614"/>
      <c r="AU12" s="2614"/>
      <c r="AV12" s="2614"/>
      <c r="AW12" s="2614"/>
      <c r="AX12" s="2614"/>
      <c r="AY12" s="2615"/>
      <c r="AZ12" s="2366">
        <v>4005626</v>
      </c>
      <c r="BA12" s="2367"/>
      <c r="BB12" s="2367"/>
      <c r="BC12" s="2367"/>
      <c r="BD12" s="2367"/>
      <c r="BE12" s="2367"/>
      <c r="BF12" s="2367"/>
      <c r="BG12" s="2367"/>
      <c r="BH12" s="2367"/>
      <c r="BI12" s="2367"/>
      <c r="BJ12" s="2367"/>
      <c r="BK12" s="2367"/>
      <c r="BL12" s="2367"/>
      <c r="BM12" s="2367"/>
      <c r="BN12" s="2367"/>
      <c r="BO12" s="2367"/>
      <c r="BP12" s="2367"/>
      <c r="BQ12" s="2285">
        <v>2617436</v>
      </c>
      <c r="BR12" s="2285"/>
      <c r="BS12" s="2285"/>
      <c r="BT12" s="2285"/>
      <c r="BU12" s="2285"/>
      <c r="BV12" s="2285"/>
      <c r="BW12" s="2285"/>
      <c r="BX12" s="2285"/>
      <c r="BY12" s="2285"/>
      <c r="BZ12" s="2285"/>
      <c r="CA12" s="2285"/>
      <c r="CB12" s="2285"/>
      <c r="CC12" s="2285"/>
      <c r="CD12" s="2285"/>
      <c r="CE12" s="2285"/>
      <c r="CF12" s="2285"/>
      <c r="CG12" s="2285"/>
      <c r="CH12" s="2285">
        <v>3846822</v>
      </c>
      <c r="CI12" s="2285"/>
      <c r="CJ12" s="2285"/>
      <c r="CK12" s="2285"/>
      <c r="CL12" s="2285"/>
      <c r="CM12" s="2285"/>
      <c r="CN12" s="2285"/>
      <c r="CO12" s="2285"/>
      <c r="CP12" s="2285"/>
      <c r="CQ12" s="2285"/>
      <c r="CR12" s="2285"/>
      <c r="CS12" s="2285"/>
      <c r="CT12" s="2285"/>
      <c r="CU12" s="2285"/>
      <c r="CV12" s="2285"/>
      <c r="CW12" s="2285"/>
      <c r="CX12" s="2285"/>
      <c r="CY12" s="2285">
        <v>2084551</v>
      </c>
      <c r="CZ12" s="2285"/>
      <c r="DA12" s="2285"/>
      <c r="DB12" s="2285"/>
      <c r="DC12" s="2285"/>
      <c r="DD12" s="2285"/>
      <c r="DE12" s="2285"/>
      <c r="DF12" s="2285"/>
      <c r="DG12" s="2285"/>
      <c r="DH12" s="2285"/>
      <c r="DI12" s="2285"/>
      <c r="DJ12" s="2285"/>
      <c r="DK12" s="2285"/>
      <c r="DL12" s="2285"/>
      <c r="DM12" s="2285"/>
      <c r="DN12" s="2285"/>
      <c r="DO12" s="2285"/>
      <c r="DP12" s="2285">
        <v>1547197</v>
      </c>
      <c r="DQ12" s="2285"/>
      <c r="DR12" s="2285"/>
      <c r="DS12" s="2285"/>
      <c r="DT12" s="2285"/>
      <c r="DU12" s="2285"/>
      <c r="DV12" s="2285"/>
      <c r="DW12" s="2285"/>
      <c r="DX12" s="2285"/>
      <c r="DY12" s="2285"/>
      <c r="DZ12" s="2285"/>
      <c r="EA12" s="2285"/>
      <c r="EB12" s="2285"/>
      <c r="EC12" s="2285"/>
      <c r="ED12" s="2285"/>
      <c r="EE12" s="2285"/>
      <c r="EF12" s="2285"/>
      <c r="EG12" s="2367">
        <v>928292</v>
      </c>
      <c r="EH12" s="2367"/>
      <c r="EI12" s="2367"/>
      <c r="EJ12" s="2367"/>
      <c r="EK12" s="2367"/>
      <c r="EL12" s="2367"/>
      <c r="EM12" s="2367"/>
      <c r="EN12" s="2367"/>
      <c r="EO12" s="2367"/>
      <c r="EP12" s="2367"/>
      <c r="EQ12" s="2367"/>
      <c r="ER12" s="2367"/>
      <c r="ES12" s="2367"/>
      <c r="ET12" s="2367"/>
      <c r="EU12" s="2367"/>
      <c r="EV12" s="2367"/>
      <c r="EW12" s="2413"/>
    </row>
    <row r="13" spans="1:172" s="541" customFormat="1" ht="26.25" customHeight="1">
      <c r="A13" s="720"/>
      <c r="C13" s="123"/>
      <c r="D13" s="3541" t="s">
        <v>190</v>
      </c>
      <c r="E13" s="3541"/>
      <c r="F13" s="3541"/>
      <c r="G13" s="3541"/>
      <c r="H13" s="3541"/>
      <c r="I13" s="3541"/>
      <c r="J13" s="3541"/>
      <c r="K13" s="3541"/>
      <c r="L13" s="3541"/>
      <c r="M13" s="3541"/>
      <c r="N13" s="3541"/>
      <c r="O13" s="3541"/>
      <c r="P13" s="3541"/>
      <c r="Q13" s="3541"/>
      <c r="R13" s="3541"/>
      <c r="S13" s="3541"/>
      <c r="T13" s="3541"/>
      <c r="U13" s="3541"/>
      <c r="V13" s="3541"/>
      <c r="W13" s="3541"/>
      <c r="X13" s="3541"/>
      <c r="Y13" s="3541"/>
      <c r="Z13" s="3541"/>
      <c r="AA13" s="3541"/>
      <c r="AB13" s="3541"/>
      <c r="AC13" s="3541"/>
      <c r="AD13" s="3541"/>
      <c r="AE13" s="3541"/>
      <c r="AF13" s="3541"/>
      <c r="AG13" s="3541"/>
      <c r="AH13" s="3541"/>
      <c r="AI13" s="3541"/>
      <c r="AJ13" s="3541"/>
      <c r="AK13" s="3541"/>
      <c r="AL13" s="3541"/>
      <c r="AM13" s="3541"/>
      <c r="AN13" s="3541"/>
      <c r="AO13" s="3541"/>
      <c r="AP13" s="3541"/>
      <c r="AQ13" s="3541"/>
      <c r="AR13" s="3541"/>
      <c r="AS13" s="3514">
        <v>55412</v>
      </c>
      <c r="AT13" s="2614"/>
      <c r="AU13" s="2614"/>
      <c r="AV13" s="2614"/>
      <c r="AW13" s="2614"/>
      <c r="AX13" s="2614"/>
      <c r="AY13" s="2615"/>
      <c r="AZ13" s="2366">
        <v>57205</v>
      </c>
      <c r="BA13" s="2367"/>
      <c r="BB13" s="2367"/>
      <c r="BC13" s="2367"/>
      <c r="BD13" s="2367"/>
      <c r="BE13" s="2367"/>
      <c r="BF13" s="2367"/>
      <c r="BG13" s="2367"/>
      <c r="BH13" s="2367"/>
      <c r="BI13" s="2367"/>
      <c r="BJ13" s="2367"/>
      <c r="BK13" s="2367"/>
      <c r="BL13" s="2367"/>
      <c r="BM13" s="2367"/>
      <c r="BN13" s="2367"/>
      <c r="BO13" s="2367"/>
      <c r="BP13" s="2367"/>
      <c r="BQ13" s="2285">
        <v>30093</v>
      </c>
      <c r="BR13" s="2285"/>
      <c r="BS13" s="2285"/>
      <c r="BT13" s="2285"/>
      <c r="BU13" s="2285"/>
      <c r="BV13" s="2285"/>
      <c r="BW13" s="2285"/>
      <c r="BX13" s="2285"/>
      <c r="BY13" s="2285"/>
      <c r="BZ13" s="2285"/>
      <c r="CA13" s="2285"/>
      <c r="CB13" s="2285"/>
      <c r="CC13" s="2285"/>
      <c r="CD13" s="2285"/>
      <c r="CE13" s="2285"/>
      <c r="CF13" s="2285"/>
      <c r="CG13" s="2285"/>
      <c r="CH13" s="2285">
        <v>103563</v>
      </c>
      <c r="CI13" s="2285"/>
      <c r="CJ13" s="2285"/>
      <c r="CK13" s="2285"/>
      <c r="CL13" s="2285"/>
      <c r="CM13" s="2285"/>
      <c r="CN13" s="2285"/>
      <c r="CO13" s="2285"/>
      <c r="CP13" s="2285"/>
      <c r="CQ13" s="2285"/>
      <c r="CR13" s="2285"/>
      <c r="CS13" s="2285"/>
      <c r="CT13" s="2285"/>
      <c r="CU13" s="2285"/>
      <c r="CV13" s="2285"/>
      <c r="CW13" s="2285"/>
      <c r="CX13" s="2285"/>
      <c r="CY13" s="2285">
        <v>42617</v>
      </c>
      <c r="CZ13" s="2285"/>
      <c r="DA13" s="2285"/>
      <c r="DB13" s="2285"/>
      <c r="DC13" s="2285"/>
      <c r="DD13" s="2285"/>
      <c r="DE13" s="2285"/>
      <c r="DF13" s="2285"/>
      <c r="DG13" s="2285"/>
      <c r="DH13" s="2285"/>
      <c r="DI13" s="2285"/>
      <c r="DJ13" s="2285"/>
      <c r="DK13" s="2285"/>
      <c r="DL13" s="2285"/>
      <c r="DM13" s="2285"/>
      <c r="DN13" s="2285"/>
      <c r="DO13" s="2285"/>
      <c r="DP13" s="2285">
        <v>76059</v>
      </c>
      <c r="DQ13" s="2285"/>
      <c r="DR13" s="2285"/>
      <c r="DS13" s="2285"/>
      <c r="DT13" s="2285"/>
      <c r="DU13" s="2285"/>
      <c r="DV13" s="2285"/>
      <c r="DW13" s="2285"/>
      <c r="DX13" s="2285"/>
      <c r="DY13" s="2285"/>
      <c r="DZ13" s="2285"/>
      <c r="EA13" s="2285"/>
      <c r="EB13" s="2285"/>
      <c r="EC13" s="2285"/>
      <c r="ED13" s="2285"/>
      <c r="EE13" s="2285"/>
      <c r="EF13" s="2285"/>
      <c r="EG13" s="2367">
        <v>36120</v>
      </c>
      <c r="EH13" s="2367"/>
      <c r="EI13" s="2367"/>
      <c r="EJ13" s="2367"/>
      <c r="EK13" s="2367"/>
      <c r="EL13" s="2367"/>
      <c r="EM13" s="2367"/>
      <c r="EN13" s="2367"/>
      <c r="EO13" s="2367"/>
      <c r="EP13" s="2367"/>
      <c r="EQ13" s="2367"/>
      <c r="ER13" s="2367"/>
      <c r="ES13" s="2367"/>
      <c r="ET13" s="2367"/>
      <c r="EU13" s="2367"/>
      <c r="EV13" s="2367"/>
      <c r="EW13" s="2413"/>
    </row>
    <row r="14" spans="1:172" s="541" customFormat="1" ht="53.25" customHeight="1">
      <c r="A14" s="720"/>
      <c r="C14" s="123"/>
      <c r="D14" s="3541" t="s">
        <v>191</v>
      </c>
      <c r="E14" s="3541"/>
      <c r="F14" s="3541"/>
      <c r="G14" s="3541"/>
      <c r="H14" s="3541"/>
      <c r="I14" s="3541"/>
      <c r="J14" s="3541"/>
      <c r="K14" s="3541"/>
      <c r="L14" s="3541"/>
      <c r="M14" s="3541"/>
      <c r="N14" s="3541"/>
      <c r="O14" s="3541"/>
      <c r="P14" s="3541"/>
      <c r="Q14" s="3541"/>
      <c r="R14" s="3541"/>
      <c r="S14" s="3541"/>
      <c r="T14" s="3541"/>
      <c r="U14" s="3541"/>
      <c r="V14" s="3541"/>
      <c r="W14" s="3541"/>
      <c r="X14" s="3541"/>
      <c r="Y14" s="3541"/>
      <c r="Z14" s="3541"/>
      <c r="AA14" s="3541"/>
      <c r="AB14" s="3541"/>
      <c r="AC14" s="3541"/>
      <c r="AD14" s="3541"/>
      <c r="AE14" s="3541"/>
      <c r="AF14" s="3541"/>
      <c r="AG14" s="3541"/>
      <c r="AH14" s="3541"/>
      <c r="AI14" s="3541"/>
      <c r="AJ14" s="3541"/>
      <c r="AK14" s="3541"/>
      <c r="AL14" s="3541"/>
      <c r="AM14" s="3541"/>
      <c r="AN14" s="3541"/>
      <c r="AO14" s="3541"/>
      <c r="AP14" s="3541"/>
      <c r="AQ14" s="3541"/>
      <c r="AR14" s="3541"/>
      <c r="AS14" s="3514">
        <v>55413</v>
      </c>
      <c r="AT14" s="2614"/>
      <c r="AU14" s="2614"/>
      <c r="AV14" s="2614"/>
      <c r="AW14" s="2614"/>
      <c r="AX14" s="2614"/>
      <c r="AY14" s="2615"/>
      <c r="AZ14" s="2366">
        <v>0</v>
      </c>
      <c r="BA14" s="2367"/>
      <c r="BB14" s="2367"/>
      <c r="BC14" s="2367"/>
      <c r="BD14" s="2367"/>
      <c r="BE14" s="2367"/>
      <c r="BF14" s="2367"/>
      <c r="BG14" s="2367"/>
      <c r="BH14" s="2367"/>
      <c r="BI14" s="2367"/>
      <c r="BJ14" s="2367"/>
      <c r="BK14" s="2367"/>
      <c r="BL14" s="2367"/>
      <c r="BM14" s="2367"/>
      <c r="BN14" s="2367"/>
      <c r="BO14" s="2367"/>
      <c r="BP14" s="2367"/>
      <c r="BQ14" s="2285">
        <v>0</v>
      </c>
      <c r="BR14" s="2285"/>
      <c r="BS14" s="2285"/>
      <c r="BT14" s="2285"/>
      <c r="BU14" s="2285"/>
      <c r="BV14" s="2285"/>
      <c r="BW14" s="2285"/>
      <c r="BX14" s="2285"/>
      <c r="BY14" s="2285"/>
      <c r="BZ14" s="2285"/>
      <c r="CA14" s="2285"/>
      <c r="CB14" s="2285"/>
      <c r="CC14" s="2285"/>
      <c r="CD14" s="2285"/>
      <c r="CE14" s="2285"/>
      <c r="CF14" s="2285"/>
      <c r="CG14" s="2285"/>
      <c r="CH14" s="2285">
        <v>26388</v>
      </c>
      <c r="CI14" s="2285"/>
      <c r="CJ14" s="2285"/>
      <c r="CK14" s="2285"/>
      <c r="CL14" s="2285"/>
      <c r="CM14" s="2285"/>
      <c r="CN14" s="2285"/>
      <c r="CO14" s="2285"/>
      <c r="CP14" s="2285"/>
      <c r="CQ14" s="2285"/>
      <c r="CR14" s="2285"/>
      <c r="CS14" s="2285"/>
      <c r="CT14" s="2285"/>
      <c r="CU14" s="2285"/>
      <c r="CV14" s="2285"/>
      <c r="CW14" s="2285"/>
      <c r="CX14" s="2285"/>
      <c r="CY14" s="2285">
        <v>5357</v>
      </c>
      <c r="CZ14" s="2285"/>
      <c r="DA14" s="2285"/>
      <c r="DB14" s="2285"/>
      <c r="DC14" s="2285"/>
      <c r="DD14" s="2285"/>
      <c r="DE14" s="2285"/>
      <c r="DF14" s="2285"/>
      <c r="DG14" s="2285"/>
      <c r="DH14" s="2285"/>
      <c r="DI14" s="2285"/>
      <c r="DJ14" s="2285"/>
      <c r="DK14" s="2285"/>
      <c r="DL14" s="2285"/>
      <c r="DM14" s="2285"/>
      <c r="DN14" s="2285"/>
      <c r="DO14" s="2285"/>
      <c r="DP14" s="2285">
        <v>33615</v>
      </c>
      <c r="DQ14" s="2285"/>
      <c r="DR14" s="2285"/>
      <c r="DS14" s="2285"/>
      <c r="DT14" s="2285"/>
      <c r="DU14" s="2285"/>
      <c r="DV14" s="2285"/>
      <c r="DW14" s="2285"/>
      <c r="DX14" s="2285"/>
      <c r="DY14" s="2285"/>
      <c r="DZ14" s="2285"/>
      <c r="EA14" s="2285"/>
      <c r="EB14" s="2285"/>
      <c r="EC14" s="2285"/>
      <c r="ED14" s="2285"/>
      <c r="EE14" s="2285"/>
      <c r="EF14" s="2285"/>
      <c r="EG14" s="2367">
        <v>5531</v>
      </c>
      <c r="EH14" s="2367"/>
      <c r="EI14" s="2367"/>
      <c r="EJ14" s="2367"/>
      <c r="EK14" s="2367"/>
      <c r="EL14" s="2367"/>
      <c r="EM14" s="2367"/>
      <c r="EN14" s="2367"/>
      <c r="EO14" s="2367"/>
      <c r="EP14" s="2367"/>
      <c r="EQ14" s="2367"/>
      <c r="ER14" s="2367"/>
      <c r="ES14" s="2367"/>
      <c r="ET14" s="2367"/>
      <c r="EU14" s="2367"/>
      <c r="EV14" s="2367"/>
      <c r="EW14" s="2413"/>
    </row>
    <row r="15" spans="1:172" s="541" customFormat="1" ht="26.25" customHeight="1">
      <c r="A15" s="720"/>
      <c r="C15" s="123"/>
      <c r="D15" s="3541" t="s">
        <v>192</v>
      </c>
      <c r="E15" s="3541"/>
      <c r="F15" s="3541"/>
      <c r="G15" s="3541"/>
      <c r="H15" s="3541"/>
      <c r="I15" s="3541"/>
      <c r="J15" s="3541"/>
      <c r="K15" s="3541"/>
      <c r="L15" s="3541"/>
      <c r="M15" s="3541"/>
      <c r="N15" s="3541"/>
      <c r="O15" s="3541"/>
      <c r="P15" s="3541"/>
      <c r="Q15" s="3541"/>
      <c r="R15" s="3541"/>
      <c r="S15" s="3541"/>
      <c r="T15" s="3541"/>
      <c r="U15" s="3541"/>
      <c r="V15" s="3541"/>
      <c r="W15" s="3541"/>
      <c r="X15" s="3541"/>
      <c r="Y15" s="3541"/>
      <c r="Z15" s="3541"/>
      <c r="AA15" s="3541"/>
      <c r="AB15" s="3541"/>
      <c r="AC15" s="3541"/>
      <c r="AD15" s="3541"/>
      <c r="AE15" s="3541"/>
      <c r="AF15" s="3541"/>
      <c r="AG15" s="3541"/>
      <c r="AH15" s="3541"/>
      <c r="AI15" s="3541"/>
      <c r="AJ15" s="3541"/>
      <c r="AK15" s="3541"/>
      <c r="AL15" s="3541"/>
      <c r="AM15" s="3541"/>
      <c r="AN15" s="3541"/>
      <c r="AO15" s="3541"/>
      <c r="AP15" s="3541"/>
      <c r="AQ15" s="3541"/>
      <c r="AR15" s="3541"/>
      <c r="AS15" s="3514">
        <v>55414</v>
      </c>
      <c r="AT15" s="2614"/>
      <c r="AU15" s="2614"/>
      <c r="AV15" s="2614"/>
      <c r="AW15" s="2614"/>
      <c r="AX15" s="2614"/>
      <c r="AY15" s="2615"/>
      <c r="AZ15" s="2366">
        <v>0</v>
      </c>
      <c r="BA15" s="2367"/>
      <c r="BB15" s="2367"/>
      <c r="BC15" s="2367"/>
      <c r="BD15" s="2367"/>
      <c r="BE15" s="2367"/>
      <c r="BF15" s="2367"/>
      <c r="BG15" s="2367"/>
      <c r="BH15" s="2367"/>
      <c r="BI15" s="2367"/>
      <c r="BJ15" s="2367"/>
      <c r="BK15" s="2367"/>
      <c r="BL15" s="2367"/>
      <c r="BM15" s="2367"/>
      <c r="BN15" s="2367"/>
      <c r="BO15" s="2367"/>
      <c r="BP15" s="2367"/>
      <c r="BQ15" s="2285">
        <v>0</v>
      </c>
      <c r="BR15" s="2285"/>
      <c r="BS15" s="2285"/>
      <c r="BT15" s="2285"/>
      <c r="BU15" s="2285"/>
      <c r="BV15" s="2285"/>
      <c r="BW15" s="2285"/>
      <c r="BX15" s="2285"/>
      <c r="BY15" s="2285"/>
      <c r="BZ15" s="2285"/>
      <c r="CA15" s="2285"/>
      <c r="CB15" s="2285"/>
      <c r="CC15" s="2285"/>
      <c r="CD15" s="2285"/>
      <c r="CE15" s="2285"/>
      <c r="CF15" s="2285"/>
      <c r="CG15" s="2285"/>
      <c r="CH15" s="2285">
        <v>7289</v>
      </c>
      <c r="CI15" s="2285"/>
      <c r="CJ15" s="2285"/>
      <c r="CK15" s="2285"/>
      <c r="CL15" s="2285"/>
      <c r="CM15" s="2285"/>
      <c r="CN15" s="2285"/>
      <c r="CO15" s="2285"/>
      <c r="CP15" s="2285"/>
      <c r="CQ15" s="2285"/>
      <c r="CR15" s="2285"/>
      <c r="CS15" s="2285"/>
      <c r="CT15" s="2285"/>
      <c r="CU15" s="2285"/>
      <c r="CV15" s="2285"/>
      <c r="CW15" s="2285"/>
      <c r="CX15" s="2285"/>
      <c r="CY15" s="2285">
        <v>0</v>
      </c>
      <c r="CZ15" s="2285"/>
      <c r="DA15" s="2285"/>
      <c r="DB15" s="2285"/>
      <c r="DC15" s="2285"/>
      <c r="DD15" s="2285"/>
      <c r="DE15" s="2285"/>
      <c r="DF15" s="2285"/>
      <c r="DG15" s="2285"/>
      <c r="DH15" s="2285"/>
      <c r="DI15" s="2285"/>
      <c r="DJ15" s="2285"/>
      <c r="DK15" s="2285"/>
      <c r="DL15" s="2285"/>
      <c r="DM15" s="2285"/>
      <c r="DN15" s="2285"/>
      <c r="DO15" s="2285"/>
      <c r="DP15" s="2285">
        <v>7289</v>
      </c>
      <c r="DQ15" s="2285"/>
      <c r="DR15" s="2285"/>
      <c r="DS15" s="2285"/>
      <c r="DT15" s="2285"/>
      <c r="DU15" s="2285"/>
      <c r="DV15" s="2285"/>
      <c r="DW15" s="2285"/>
      <c r="DX15" s="2285"/>
      <c r="DY15" s="2285"/>
      <c r="DZ15" s="2285"/>
      <c r="EA15" s="2285"/>
      <c r="EB15" s="2285"/>
      <c r="EC15" s="2285"/>
      <c r="ED15" s="2285"/>
      <c r="EE15" s="2285"/>
      <c r="EF15" s="2285"/>
      <c r="EG15" s="2367">
        <v>0</v>
      </c>
      <c r="EH15" s="2367"/>
      <c r="EI15" s="2367"/>
      <c r="EJ15" s="2367"/>
      <c r="EK15" s="2367"/>
      <c r="EL15" s="2367"/>
      <c r="EM15" s="2367"/>
      <c r="EN15" s="2367"/>
      <c r="EO15" s="2367"/>
      <c r="EP15" s="2367"/>
      <c r="EQ15" s="2367"/>
      <c r="ER15" s="2367"/>
      <c r="ES15" s="2367"/>
      <c r="ET15" s="2367"/>
      <c r="EU15" s="2367"/>
      <c r="EV15" s="2367"/>
      <c r="EW15" s="2413"/>
    </row>
    <row r="16" spans="1:172" s="541" customFormat="1" ht="26.25" customHeight="1">
      <c r="A16" s="720"/>
      <c r="C16" s="123"/>
      <c r="D16" s="3512" t="s">
        <v>193</v>
      </c>
      <c r="E16" s="3512"/>
      <c r="F16" s="3512"/>
      <c r="G16" s="3512"/>
      <c r="H16" s="3512"/>
      <c r="I16" s="3512"/>
      <c r="J16" s="3512"/>
      <c r="K16" s="3512"/>
      <c r="L16" s="3512"/>
      <c r="M16" s="3512"/>
      <c r="N16" s="3512"/>
      <c r="O16" s="3512"/>
      <c r="P16" s="3512"/>
      <c r="Q16" s="3512"/>
      <c r="R16" s="3512"/>
      <c r="S16" s="3512"/>
      <c r="T16" s="3512"/>
      <c r="U16" s="3512"/>
      <c r="V16" s="3512"/>
      <c r="W16" s="3512"/>
      <c r="X16" s="3512"/>
      <c r="Y16" s="3512"/>
      <c r="Z16" s="3512"/>
      <c r="AA16" s="3512"/>
      <c r="AB16" s="3512"/>
      <c r="AC16" s="3512"/>
      <c r="AD16" s="3512"/>
      <c r="AE16" s="3512"/>
      <c r="AF16" s="3512"/>
      <c r="AG16" s="3512"/>
      <c r="AH16" s="3512"/>
      <c r="AI16" s="3512"/>
      <c r="AJ16" s="3512"/>
      <c r="AK16" s="3512"/>
      <c r="AL16" s="3512"/>
      <c r="AM16" s="3512"/>
      <c r="AN16" s="3512"/>
      <c r="AO16" s="3512"/>
      <c r="AP16" s="3512"/>
      <c r="AQ16" s="3512"/>
      <c r="AR16" s="3513"/>
      <c r="AS16" s="3514">
        <v>55415</v>
      </c>
      <c r="AT16" s="2614"/>
      <c r="AU16" s="2614"/>
      <c r="AV16" s="2614"/>
      <c r="AW16" s="2614"/>
      <c r="AX16" s="2614"/>
      <c r="AY16" s="2615"/>
      <c r="AZ16" s="2366">
        <v>9193</v>
      </c>
      <c r="BA16" s="2367"/>
      <c r="BB16" s="2367"/>
      <c r="BC16" s="2367"/>
      <c r="BD16" s="2367"/>
      <c r="BE16" s="2367"/>
      <c r="BF16" s="2367"/>
      <c r="BG16" s="2367"/>
      <c r="BH16" s="2367"/>
      <c r="BI16" s="2367"/>
      <c r="BJ16" s="2367"/>
      <c r="BK16" s="2367"/>
      <c r="BL16" s="2367"/>
      <c r="BM16" s="2367"/>
      <c r="BN16" s="2367"/>
      <c r="BO16" s="2367"/>
      <c r="BP16" s="2367"/>
      <c r="BQ16" s="2285">
        <v>2143</v>
      </c>
      <c r="BR16" s="2285"/>
      <c r="BS16" s="2285"/>
      <c r="BT16" s="2285"/>
      <c r="BU16" s="2285"/>
      <c r="BV16" s="2285"/>
      <c r="BW16" s="2285"/>
      <c r="BX16" s="2285"/>
      <c r="BY16" s="2285"/>
      <c r="BZ16" s="2285"/>
      <c r="CA16" s="2285"/>
      <c r="CB16" s="2285"/>
      <c r="CC16" s="2285"/>
      <c r="CD16" s="2285"/>
      <c r="CE16" s="2285"/>
      <c r="CF16" s="2285"/>
      <c r="CG16" s="2285"/>
      <c r="CH16" s="2285">
        <v>4337</v>
      </c>
      <c r="CI16" s="2285"/>
      <c r="CJ16" s="2285"/>
      <c r="CK16" s="2285"/>
      <c r="CL16" s="2285"/>
      <c r="CM16" s="2285"/>
      <c r="CN16" s="2285"/>
      <c r="CO16" s="2285"/>
      <c r="CP16" s="2285"/>
      <c r="CQ16" s="2285"/>
      <c r="CR16" s="2285"/>
      <c r="CS16" s="2285"/>
      <c r="CT16" s="2285"/>
      <c r="CU16" s="2285"/>
      <c r="CV16" s="2285"/>
      <c r="CW16" s="2285"/>
      <c r="CX16" s="2285"/>
      <c r="CY16" s="2285">
        <v>3617</v>
      </c>
      <c r="CZ16" s="2285"/>
      <c r="DA16" s="2285"/>
      <c r="DB16" s="2285"/>
      <c r="DC16" s="2285"/>
      <c r="DD16" s="2285"/>
      <c r="DE16" s="2285"/>
      <c r="DF16" s="2285"/>
      <c r="DG16" s="2285"/>
      <c r="DH16" s="2285"/>
      <c r="DI16" s="2285"/>
      <c r="DJ16" s="2285"/>
      <c r="DK16" s="2285"/>
      <c r="DL16" s="2285"/>
      <c r="DM16" s="2285"/>
      <c r="DN16" s="2285"/>
      <c r="DO16" s="2285"/>
      <c r="DP16" s="2285">
        <v>995</v>
      </c>
      <c r="DQ16" s="2285"/>
      <c r="DR16" s="2285"/>
      <c r="DS16" s="2285"/>
      <c r="DT16" s="2285"/>
      <c r="DU16" s="2285"/>
      <c r="DV16" s="2285"/>
      <c r="DW16" s="2285"/>
      <c r="DX16" s="2285"/>
      <c r="DY16" s="2285"/>
      <c r="DZ16" s="2285"/>
      <c r="EA16" s="2285"/>
      <c r="EB16" s="2285"/>
      <c r="EC16" s="2285"/>
      <c r="ED16" s="2285"/>
      <c r="EE16" s="2285"/>
      <c r="EF16" s="2285"/>
      <c r="EG16" s="2367">
        <v>858</v>
      </c>
      <c r="EH16" s="2367"/>
      <c r="EI16" s="2367"/>
      <c r="EJ16" s="2367"/>
      <c r="EK16" s="2367"/>
      <c r="EL16" s="2367"/>
      <c r="EM16" s="2367"/>
      <c r="EN16" s="2367"/>
      <c r="EO16" s="2367"/>
      <c r="EP16" s="2367"/>
      <c r="EQ16" s="2367"/>
      <c r="ER16" s="2367"/>
      <c r="ES16" s="2367"/>
      <c r="ET16" s="2367"/>
      <c r="EU16" s="2367"/>
      <c r="EV16" s="2367"/>
      <c r="EW16" s="2413"/>
    </row>
    <row r="17" spans="1:165" s="957" customFormat="1" ht="26.25" customHeight="1">
      <c r="A17" s="720"/>
      <c r="C17" s="123"/>
      <c r="D17" s="3512" t="s">
        <v>105</v>
      </c>
      <c r="E17" s="3512"/>
      <c r="F17" s="3512"/>
      <c r="G17" s="3512"/>
      <c r="H17" s="3512"/>
      <c r="I17" s="3512"/>
      <c r="J17" s="3512"/>
      <c r="K17" s="3512"/>
      <c r="L17" s="3512"/>
      <c r="M17" s="3512"/>
      <c r="N17" s="3512"/>
      <c r="O17" s="3512"/>
      <c r="P17" s="3512"/>
      <c r="Q17" s="3512"/>
      <c r="R17" s="3512"/>
      <c r="S17" s="3512"/>
      <c r="T17" s="3512"/>
      <c r="U17" s="3512"/>
      <c r="V17" s="3512"/>
      <c r="W17" s="3512"/>
      <c r="X17" s="3512"/>
      <c r="Y17" s="3512"/>
      <c r="Z17" s="3512"/>
      <c r="AA17" s="3512"/>
      <c r="AB17" s="3512"/>
      <c r="AC17" s="3512"/>
      <c r="AD17" s="3512"/>
      <c r="AE17" s="3512"/>
      <c r="AF17" s="3512"/>
      <c r="AG17" s="3512"/>
      <c r="AH17" s="3512"/>
      <c r="AI17" s="3512"/>
      <c r="AJ17" s="3512"/>
      <c r="AK17" s="3512"/>
      <c r="AL17" s="3512"/>
      <c r="AM17" s="3512"/>
      <c r="AN17" s="3512"/>
      <c r="AO17" s="3512"/>
      <c r="AP17" s="3512"/>
      <c r="AQ17" s="3512"/>
      <c r="AR17" s="3513"/>
      <c r="AS17" s="3514">
        <v>55416</v>
      </c>
      <c r="AT17" s="2614"/>
      <c r="AU17" s="2614"/>
      <c r="AV17" s="2614"/>
      <c r="AW17" s="2614"/>
      <c r="AX17" s="2614"/>
      <c r="AY17" s="2615"/>
      <c r="AZ17" s="2366">
        <v>146680</v>
      </c>
      <c r="BA17" s="2367"/>
      <c r="BB17" s="2367"/>
      <c r="BC17" s="2367"/>
      <c r="BD17" s="2367"/>
      <c r="BE17" s="2367"/>
      <c r="BF17" s="2367"/>
      <c r="BG17" s="2367"/>
      <c r="BH17" s="2367"/>
      <c r="BI17" s="2367"/>
      <c r="BJ17" s="2367"/>
      <c r="BK17" s="2367"/>
      <c r="BL17" s="2367"/>
      <c r="BM17" s="2367"/>
      <c r="BN17" s="2367"/>
      <c r="BO17" s="2367"/>
      <c r="BP17" s="2367"/>
      <c r="BQ17" s="2285">
        <v>55091</v>
      </c>
      <c r="BR17" s="2285"/>
      <c r="BS17" s="2285"/>
      <c r="BT17" s="2285"/>
      <c r="BU17" s="2285"/>
      <c r="BV17" s="2285"/>
      <c r="BW17" s="2285"/>
      <c r="BX17" s="2285"/>
      <c r="BY17" s="2285"/>
      <c r="BZ17" s="2285"/>
      <c r="CA17" s="2285"/>
      <c r="CB17" s="2285"/>
      <c r="CC17" s="2285"/>
      <c r="CD17" s="2285"/>
      <c r="CE17" s="2285"/>
      <c r="CF17" s="2285"/>
      <c r="CG17" s="2285"/>
      <c r="CH17" s="2285">
        <v>153659</v>
      </c>
      <c r="CI17" s="2285"/>
      <c r="CJ17" s="2285"/>
      <c r="CK17" s="2285"/>
      <c r="CL17" s="2285"/>
      <c r="CM17" s="2285"/>
      <c r="CN17" s="2285"/>
      <c r="CO17" s="2285"/>
      <c r="CP17" s="2285"/>
      <c r="CQ17" s="2285"/>
      <c r="CR17" s="2285"/>
      <c r="CS17" s="2285"/>
      <c r="CT17" s="2285"/>
      <c r="CU17" s="2285"/>
      <c r="CV17" s="2285"/>
      <c r="CW17" s="2285"/>
      <c r="CX17" s="2285"/>
      <c r="CY17" s="2285">
        <v>36717</v>
      </c>
      <c r="CZ17" s="2285"/>
      <c r="DA17" s="2285"/>
      <c r="DB17" s="2285"/>
      <c r="DC17" s="2285"/>
      <c r="DD17" s="2285"/>
      <c r="DE17" s="2285"/>
      <c r="DF17" s="2285"/>
      <c r="DG17" s="2285"/>
      <c r="DH17" s="2285"/>
      <c r="DI17" s="2285"/>
      <c r="DJ17" s="2285"/>
      <c r="DK17" s="2285"/>
      <c r="DL17" s="2285"/>
      <c r="DM17" s="2285"/>
      <c r="DN17" s="2285"/>
      <c r="DO17" s="2285"/>
      <c r="DP17" s="2285">
        <v>45116</v>
      </c>
      <c r="DQ17" s="2285"/>
      <c r="DR17" s="2285"/>
      <c r="DS17" s="2285"/>
      <c r="DT17" s="2285"/>
      <c r="DU17" s="2285"/>
      <c r="DV17" s="2285"/>
      <c r="DW17" s="2285"/>
      <c r="DX17" s="2285"/>
      <c r="DY17" s="2285"/>
      <c r="DZ17" s="2285"/>
      <c r="EA17" s="2285"/>
      <c r="EB17" s="2285"/>
      <c r="EC17" s="2285"/>
      <c r="ED17" s="2285"/>
      <c r="EE17" s="2285"/>
      <c r="EF17" s="2285"/>
      <c r="EG17" s="2367">
        <v>80651</v>
      </c>
      <c r="EH17" s="2367"/>
      <c r="EI17" s="2367"/>
      <c r="EJ17" s="2367"/>
      <c r="EK17" s="2367"/>
      <c r="EL17" s="2367"/>
      <c r="EM17" s="2367"/>
      <c r="EN17" s="2367"/>
      <c r="EO17" s="2367"/>
      <c r="EP17" s="2367"/>
      <c r="EQ17" s="2367"/>
      <c r="ER17" s="2367"/>
      <c r="ES17" s="2367"/>
      <c r="ET17" s="2367"/>
      <c r="EU17" s="2367"/>
      <c r="EV17" s="2367"/>
      <c r="EW17" s="2413"/>
    </row>
    <row r="18" spans="1:165" s="541" customFormat="1" ht="26.25" customHeight="1" thickBot="1">
      <c r="A18" s="720"/>
      <c r="C18" s="206"/>
      <c r="D18" s="3442" t="s">
        <v>197</v>
      </c>
      <c r="E18" s="3442"/>
      <c r="F18" s="3442"/>
      <c r="G18" s="3442"/>
      <c r="H18" s="3442"/>
      <c r="I18" s="3442"/>
      <c r="J18" s="3442"/>
      <c r="K18" s="3442"/>
      <c r="L18" s="3442"/>
      <c r="M18" s="3442"/>
      <c r="N18" s="3442"/>
      <c r="O18" s="3442"/>
      <c r="P18" s="3442"/>
      <c r="Q18" s="3442"/>
      <c r="R18" s="3442"/>
      <c r="S18" s="3442"/>
      <c r="T18" s="3442"/>
      <c r="U18" s="3442"/>
      <c r="V18" s="3442"/>
      <c r="W18" s="3442"/>
      <c r="X18" s="3442"/>
      <c r="Y18" s="3442"/>
      <c r="Z18" s="3442"/>
      <c r="AA18" s="3442"/>
      <c r="AB18" s="3442"/>
      <c r="AC18" s="3442"/>
      <c r="AD18" s="3442"/>
      <c r="AE18" s="3442"/>
      <c r="AF18" s="3442"/>
      <c r="AG18" s="3442"/>
      <c r="AH18" s="3442"/>
      <c r="AI18" s="3442"/>
      <c r="AJ18" s="3442"/>
      <c r="AK18" s="3442"/>
      <c r="AL18" s="3442"/>
      <c r="AM18" s="3442"/>
      <c r="AN18" s="3442"/>
      <c r="AO18" s="3442"/>
      <c r="AP18" s="3442"/>
      <c r="AQ18" s="3442"/>
      <c r="AR18" s="3442"/>
      <c r="AS18" s="3510">
        <v>5542</v>
      </c>
      <c r="AT18" s="2770"/>
      <c r="AU18" s="2770"/>
      <c r="AV18" s="2770"/>
      <c r="AW18" s="2770"/>
      <c r="AX18" s="2770"/>
      <c r="AY18" s="2773"/>
      <c r="AZ18" s="2371">
        <v>473090</v>
      </c>
      <c r="BA18" s="2372"/>
      <c r="BB18" s="2372"/>
      <c r="BC18" s="2372"/>
      <c r="BD18" s="2372"/>
      <c r="BE18" s="2372"/>
      <c r="BF18" s="2372"/>
      <c r="BG18" s="2372"/>
      <c r="BH18" s="2372"/>
      <c r="BI18" s="2372"/>
      <c r="BJ18" s="2372"/>
      <c r="BK18" s="2372"/>
      <c r="BL18" s="2372"/>
      <c r="BM18" s="2372"/>
      <c r="BN18" s="2372"/>
      <c r="BO18" s="2372"/>
      <c r="BP18" s="2372"/>
      <c r="BQ18" s="2275">
        <v>311299</v>
      </c>
      <c r="BR18" s="2275"/>
      <c r="BS18" s="2275"/>
      <c r="BT18" s="2275"/>
      <c r="BU18" s="2275"/>
      <c r="BV18" s="2275"/>
      <c r="BW18" s="2275"/>
      <c r="BX18" s="2275"/>
      <c r="BY18" s="2275"/>
      <c r="BZ18" s="2275"/>
      <c r="CA18" s="2275"/>
      <c r="CB18" s="2275"/>
      <c r="CC18" s="2275"/>
      <c r="CD18" s="2275"/>
      <c r="CE18" s="2275"/>
      <c r="CF18" s="2275"/>
      <c r="CG18" s="2275"/>
      <c r="CH18" s="2275">
        <v>112181</v>
      </c>
      <c r="CI18" s="2275"/>
      <c r="CJ18" s="2275"/>
      <c r="CK18" s="2275"/>
      <c r="CL18" s="2275"/>
      <c r="CM18" s="2275"/>
      <c r="CN18" s="2275"/>
      <c r="CO18" s="2275"/>
      <c r="CP18" s="2275"/>
      <c r="CQ18" s="2275"/>
      <c r="CR18" s="2275"/>
      <c r="CS18" s="2275"/>
      <c r="CT18" s="2275"/>
      <c r="CU18" s="2275"/>
      <c r="CV18" s="2275"/>
      <c r="CW18" s="2275"/>
      <c r="CX18" s="2275"/>
      <c r="CY18" s="2275">
        <v>143662</v>
      </c>
      <c r="CZ18" s="2275"/>
      <c r="DA18" s="2275"/>
      <c r="DB18" s="2275"/>
      <c r="DC18" s="2275"/>
      <c r="DD18" s="2275"/>
      <c r="DE18" s="2275"/>
      <c r="DF18" s="2275"/>
      <c r="DG18" s="2275"/>
      <c r="DH18" s="2275"/>
      <c r="DI18" s="2275"/>
      <c r="DJ18" s="2275"/>
      <c r="DK18" s="2275"/>
      <c r="DL18" s="2275"/>
      <c r="DM18" s="2275"/>
      <c r="DN18" s="2275"/>
      <c r="DO18" s="2275"/>
      <c r="DP18" s="2275">
        <v>76557</v>
      </c>
      <c r="DQ18" s="2275"/>
      <c r="DR18" s="2275"/>
      <c r="DS18" s="2275"/>
      <c r="DT18" s="2275"/>
      <c r="DU18" s="2275"/>
      <c r="DV18" s="2275"/>
      <c r="DW18" s="2275"/>
      <c r="DX18" s="2275"/>
      <c r="DY18" s="2275"/>
      <c r="DZ18" s="2275"/>
      <c r="EA18" s="2275"/>
      <c r="EB18" s="2275"/>
      <c r="EC18" s="2275"/>
      <c r="ED18" s="2275"/>
      <c r="EE18" s="2275"/>
      <c r="EF18" s="2275"/>
      <c r="EG18" s="2372">
        <v>104920</v>
      </c>
      <c r="EH18" s="2372"/>
      <c r="EI18" s="2372"/>
      <c r="EJ18" s="2372"/>
      <c r="EK18" s="2372"/>
      <c r="EL18" s="2372"/>
      <c r="EM18" s="2372"/>
      <c r="EN18" s="2372"/>
      <c r="EO18" s="2372"/>
      <c r="EP18" s="2372"/>
      <c r="EQ18" s="2372"/>
      <c r="ER18" s="2372"/>
      <c r="ES18" s="2372"/>
      <c r="ET18" s="2372"/>
      <c r="EU18" s="2372"/>
      <c r="EV18" s="2372"/>
      <c r="EW18" s="3511"/>
    </row>
    <row r="19" spans="1:165" ht="18" customHeight="1">
      <c r="A19" s="697" t="s">
        <v>1374</v>
      </c>
    </row>
    <row r="20" spans="1:165" s="500" customFormat="1" ht="15.75" customHeight="1">
      <c r="A20" s="699"/>
      <c r="G20" s="1392" t="s">
        <v>439</v>
      </c>
      <c r="H20" s="1392"/>
      <c r="I20" s="1392"/>
      <c r="J20" s="1392"/>
      <c r="K20" s="1392"/>
      <c r="L20" s="1392"/>
      <c r="M20" s="1392"/>
      <c r="N20" s="1392"/>
      <c r="O20" s="1392"/>
      <c r="P20" s="1392"/>
      <c r="Q20" s="1392"/>
      <c r="R20" s="1392"/>
      <c r="S20" s="1392"/>
      <c r="T20" s="1392"/>
      <c r="U20" s="1392"/>
      <c r="V20" s="1392"/>
      <c r="W20" s="1392"/>
      <c r="X20" s="1392"/>
      <c r="Y20" s="1392"/>
      <c r="Z20" s="1392"/>
      <c r="AA20" s="1392"/>
      <c r="AB20" s="1392"/>
      <c r="AC20" s="1392"/>
      <c r="AD20" s="1392"/>
      <c r="AE20" s="1392"/>
      <c r="AF20" s="1392"/>
      <c r="AG20" s="1392"/>
      <c r="AH20" s="1392"/>
      <c r="AI20" s="1392"/>
      <c r="AJ20" s="1392"/>
      <c r="AK20" s="1392"/>
      <c r="AL20" s="1392"/>
      <c r="AM20" s="1392"/>
      <c r="AN20" s="1392"/>
      <c r="AO20" s="1392"/>
      <c r="AP20" s="1392"/>
      <c r="AQ20" s="1392"/>
      <c r="AR20" s="1392"/>
      <c r="AS20" s="1392"/>
      <c r="AT20" s="1392"/>
      <c r="AU20" s="1392"/>
      <c r="AV20" s="1392"/>
      <c r="AW20" s="1392"/>
      <c r="AX20" s="1392"/>
      <c r="AY20" s="1392"/>
      <c r="AZ20" s="1392"/>
      <c r="BA20" s="1392"/>
      <c r="BB20" s="1392"/>
      <c r="BC20" s="1392"/>
      <c r="BD20" s="1392"/>
      <c r="BE20" s="1392"/>
      <c r="BF20" s="1392"/>
      <c r="BG20" s="1392"/>
      <c r="BH20" s="1392"/>
      <c r="BI20" s="1392"/>
      <c r="BJ20" s="1392"/>
      <c r="BK20" s="1392"/>
      <c r="BL20" s="1392"/>
      <c r="BM20" s="1392"/>
      <c r="BN20" s="1392"/>
      <c r="BO20" s="1392"/>
      <c r="BP20" s="1392"/>
      <c r="BQ20" s="1392"/>
      <c r="BR20" s="1392"/>
      <c r="BS20" s="1392"/>
      <c r="BT20" s="1392"/>
      <c r="BU20" s="1392"/>
      <c r="BV20" s="1392"/>
      <c r="BW20" s="1392"/>
      <c r="BX20" s="1392"/>
      <c r="BY20" s="1392"/>
      <c r="BZ20" s="1392"/>
      <c r="CA20" s="1392"/>
      <c r="CB20" s="1392"/>
      <c r="CC20" s="1392"/>
      <c r="CD20" s="1392"/>
      <c r="CE20" s="1392"/>
      <c r="CF20" s="1392"/>
      <c r="CG20" s="1392"/>
      <c r="CH20" s="1392"/>
      <c r="CI20" s="1392"/>
      <c r="CJ20" s="1392"/>
      <c r="CK20" s="1392"/>
      <c r="CL20" s="1392"/>
      <c r="CM20" s="1392"/>
      <c r="CN20" s="1392"/>
      <c r="CO20" s="1392"/>
      <c r="CP20" s="1392"/>
      <c r="CQ20" s="1392"/>
      <c r="CR20" s="1392"/>
      <c r="CS20" s="1392"/>
      <c r="CT20" s="1392"/>
      <c r="CU20" s="1392"/>
      <c r="CV20" s="1392"/>
      <c r="CW20" s="1392"/>
      <c r="CX20" s="1392"/>
      <c r="CY20" s="1392"/>
      <c r="CZ20" s="1392"/>
      <c r="DA20" s="1392"/>
      <c r="FI20" s="501"/>
    </row>
    <row r="21" spans="1:165" s="110" customFormat="1" ht="12.75" customHeight="1">
      <c r="A21" s="701"/>
      <c r="G21" s="1392" t="s">
        <v>432</v>
      </c>
      <c r="H21" s="1392"/>
      <c r="I21" s="1392"/>
      <c r="J21" s="1392"/>
      <c r="K21" s="1392"/>
      <c r="L21" s="1392"/>
      <c r="M21" s="1392"/>
      <c r="N21" s="1392"/>
      <c r="O21" s="1392"/>
      <c r="P21" s="1392"/>
      <c r="Q21" s="1392"/>
      <c r="R21" s="1392"/>
      <c r="S21" s="1392"/>
      <c r="T21" s="1392"/>
      <c r="U21" s="1392"/>
      <c r="V21" s="1392"/>
      <c r="W21" s="1392"/>
      <c r="X21" s="1392"/>
      <c r="Y21" s="1392"/>
      <c r="Z21" s="1392"/>
      <c r="AA21" s="1392"/>
      <c r="AB21" s="1392"/>
      <c r="AC21" s="1392"/>
      <c r="AD21" s="1392"/>
      <c r="AE21" s="1392"/>
      <c r="AF21" s="1392"/>
      <c r="AG21" s="1392"/>
      <c r="AH21" s="1392"/>
      <c r="AI21" s="1392"/>
      <c r="AJ21" s="1392"/>
      <c r="AK21" s="1392"/>
      <c r="AL21" s="1392"/>
      <c r="AM21" s="1392"/>
      <c r="AN21" s="1392"/>
      <c r="AO21" s="1392"/>
      <c r="AP21" s="1392"/>
      <c r="AQ21" s="1392"/>
      <c r="AR21" s="1392"/>
      <c r="AS21" s="1392"/>
      <c r="AT21" s="1392"/>
      <c r="AU21" s="1392"/>
      <c r="AV21" s="1392"/>
      <c r="AW21" s="1392"/>
      <c r="AX21" s="1392"/>
      <c r="AY21" s="1392"/>
      <c r="AZ21" s="1392"/>
      <c r="BA21" s="1392"/>
      <c r="BB21" s="1392"/>
      <c r="BC21" s="1392"/>
      <c r="BD21" s="1392"/>
      <c r="BE21" s="1392"/>
      <c r="BF21" s="1392"/>
      <c r="BG21" s="1392"/>
      <c r="BH21" s="1392"/>
      <c r="BI21" s="1392"/>
      <c r="BJ21" s="1392"/>
      <c r="BK21" s="1392"/>
      <c r="BL21" s="1392"/>
      <c r="BM21" s="1392"/>
      <c r="BN21" s="1392"/>
      <c r="BO21" s="1392"/>
      <c r="BP21" s="1392"/>
      <c r="BQ21" s="1392"/>
      <c r="BR21" s="1392"/>
      <c r="BS21" s="1392"/>
      <c r="BT21" s="1392"/>
      <c r="BU21" s="1392"/>
      <c r="BV21" s="1392"/>
      <c r="BW21" s="1392"/>
      <c r="BX21" s="1392"/>
      <c r="BY21" s="1392"/>
      <c r="BZ21" s="1392"/>
      <c r="CA21" s="1392"/>
      <c r="CB21" s="1392"/>
      <c r="CC21" s="1392"/>
      <c r="CD21" s="1392"/>
      <c r="CE21" s="1392"/>
      <c r="CF21" s="1392"/>
      <c r="CG21" s="1392"/>
      <c r="CH21" s="1392"/>
      <c r="CI21" s="1392"/>
      <c r="CJ21" s="1392"/>
      <c r="CK21" s="1392"/>
      <c r="CL21" s="1392"/>
      <c r="CM21" s="1392"/>
      <c r="CN21" s="1392"/>
      <c r="CO21" s="1392"/>
      <c r="CP21" s="1392"/>
      <c r="CQ21" s="1392"/>
      <c r="CR21" s="1392"/>
      <c r="CS21" s="1392"/>
      <c r="CT21" s="1392"/>
      <c r="CU21" s="1392"/>
      <c r="CV21" s="1392"/>
      <c r="CW21" s="1392"/>
      <c r="CX21" s="1392"/>
      <c r="CY21" s="1392"/>
      <c r="CZ21" s="1392"/>
      <c r="DA21" s="1392"/>
    </row>
    <row r="22" spans="1:165" s="110" customFormat="1" ht="12.75" customHeight="1">
      <c r="A22" s="701"/>
      <c r="G22" s="1392" t="s">
        <v>440</v>
      </c>
      <c r="H22" s="1392"/>
      <c r="I22" s="1392"/>
      <c r="J22" s="1392"/>
      <c r="K22" s="1392"/>
      <c r="L22" s="1392"/>
      <c r="M22" s="1392"/>
      <c r="N22" s="1392"/>
      <c r="O22" s="1392"/>
      <c r="P22" s="1392"/>
      <c r="Q22" s="1392"/>
      <c r="R22" s="1392"/>
      <c r="S22" s="1392"/>
      <c r="T22" s="1392"/>
      <c r="U22" s="1392"/>
      <c r="V22" s="1392"/>
      <c r="W22" s="1392"/>
      <c r="X22" s="1392"/>
      <c r="Y22" s="1392"/>
      <c r="Z22" s="1392"/>
      <c r="AA22" s="1392"/>
      <c r="AB22" s="1392"/>
      <c r="AC22" s="1392"/>
      <c r="AD22" s="1392"/>
      <c r="AE22" s="1392"/>
      <c r="AF22" s="1392"/>
      <c r="AG22" s="1392"/>
      <c r="AH22" s="1392"/>
      <c r="AI22" s="1392"/>
      <c r="AJ22" s="1392"/>
      <c r="AK22" s="1392"/>
      <c r="AL22" s="1392"/>
      <c r="AM22" s="1392"/>
      <c r="AN22" s="1392"/>
      <c r="AO22" s="1392"/>
      <c r="AP22" s="1392"/>
      <c r="AQ22" s="1392"/>
      <c r="AR22" s="1392"/>
      <c r="AS22" s="1392"/>
      <c r="AT22" s="1392"/>
      <c r="AU22" s="1392"/>
      <c r="AV22" s="1392"/>
      <c r="AW22" s="1392"/>
      <c r="AX22" s="1392"/>
      <c r="AY22" s="1392"/>
      <c r="AZ22" s="1392"/>
      <c r="BA22" s="1392"/>
      <c r="BB22" s="1392"/>
      <c r="BC22" s="1392"/>
      <c r="BD22" s="1392"/>
      <c r="BE22" s="1392"/>
      <c r="BF22" s="1392"/>
      <c r="BG22" s="1392"/>
      <c r="BH22" s="1392"/>
      <c r="BI22" s="1392"/>
      <c r="BJ22" s="1392"/>
      <c r="BK22" s="1392"/>
      <c r="BL22" s="1392"/>
      <c r="BM22" s="1392"/>
      <c r="BN22" s="1392"/>
      <c r="BO22" s="1392"/>
      <c r="BP22" s="1392"/>
      <c r="BQ22" s="1392"/>
      <c r="BR22" s="1392"/>
      <c r="BS22" s="1392"/>
      <c r="BT22" s="1392"/>
      <c r="BU22" s="1392"/>
      <c r="BV22" s="1392"/>
      <c r="BW22" s="1392"/>
      <c r="BX22" s="1392"/>
      <c r="BY22" s="1392"/>
      <c r="BZ22" s="1392"/>
      <c r="CA22" s="1392"/>
      <c r="CB22" s="1392"/>
      <c r="CC22" s="1392"/>
      <c r="CD22" s="1392"/>
      <c r="CE22" s="1392"/>
      <c r="CF22" s="1392"/>
      <c r="CG22" s="1392"/>
      <c r="CH22" s="1392"/>
      <c r="CI22" s="1392"/>
      <c r="CJ22" s="1392"/>
      <c r="CK22" s="1392"/>
      <c r="CL22" s="1392"/>
      <c r="CM22" s="1392"/>
      <c r="CN22" s="1392"/>
      <c r="CO22" s="1392"/>
      <c r="CP22" s="1392"/>
      <c r="CQ22" s="1392"/>
      <c r="CR22" s="1392"/>
      <c r="CS22" s="1392"/>
      <c r="CT22" s="1392"/>
      <c r="CU22" s="1392"/>
      <c r="CV22" s="1392"/>
      <c r="CW22" s="1392"/>
      <c r="CX22" s="1392"/>
      <c r="CY22" s="1392"/>
      <c r="CZ22" s="1392"/>
      <c r="DA22" s="1392"/>
    </row>
    <row r="23" spans="1:165" s="164" customFormat="1" ht="13.15" customHeight="1">
      <c r="A23" s="703"/>
    </row>
    <row r="24" spans="1:165" s="583" customFormat="1" ht="12.75" customHeight="1">
      <c r="A24" s="554"/>
    </row>
  </sheetData>
  <sheetProtection password="CF7A" sheet="1" objects="1" scenarios="1" formatCells="0" formatColumns="0" autoFilter="0"/>
  <mergeCells count="105"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FF00"/>
  </sheetPr>
  <dimension ref="A1:EU77"/>
  <sheetViews>
    <sheetView topLeftCell="B1" zoomScale="86" zoomScaleNormal="86" zoomScaleSheetLayoutView="100" workbookViewId="0">
      <selection activeCell="BE75" sqref="BE75"/>
    </sheetView>
  </sheetViews>
  <sheetFormatPr defaultColWidth="0.85546875" defaultRowHeight="12.75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>
      <c r="DG1" s="551" t="s">
        <v>1004</v>
      </c>
    </row>
    <row r="2" spans="1:111" s="553" customFormat="1" ht="15">
      <c r="A2" s="552"/>
      <c r="B2" s="995" t="s">
        <v>780</v>
      </c>
      <c r="C2" s="995"/>
      <c r="D2" s="995"/>
      <c r="E2" s="995"/>
      <c r="F2" s="995"/>
      <c r="G2" s="995"/>
      <c r="H2" s="995"/>
      <c r="I2" s="995"/>
      <c r="J2" s="995"/>
      <c r="K2" s="995"/>
      <c r="L2" s="995"/>
      <c r="M2" s="995"/>
      <c r="N2" s="995"/>
      <c r="O2" s="995"/>
      <c r="P2" s="995"/>
      <c r="Q2" s="995"/>
      <c r="R2" s="995"/>
      <c r="S2" s="995"/>
      <c r="T2" s="995"/>
      <c r="U2" s="995"/>
      <c r="V2" s="995"/>
      <c r="W2" s="995"/>
      <c r="X2" s="995"/>
      <c r="Y2" s="995"/>
      <c r="Z2" s="995"/>
      <c r="AA2" s="995"/>
      <c r="AB2" s="995"/>
      <c r="AC2" s="995"/>
      <c r="AD2" s="995"/>
      <c r="AE2" s="995"/>
      <c r="AF2" s="995"/>
      <c r="AG2" s="995"/>
      <c r="AH2" s="995"/>
      <c r="AI2" s="995"/>
      <c r="AJ2" s="995"/>
      <c r="AK2" s="995"/>
      <c r="AL2" s="995"/>
      <c r="AM2" s="995"/>
      <c r="AN2" s="995"/>
      <c r="AO2" s="995"/>
      <c r="AP2" s="995"/>
      <c r="AQ2" s="995"/>
      <c r="AR2" s="995"/>
      <c r="AS2" s="995"/>
      <c r="AT2" s="995"/>
      <c r="AU2" s="995"/>
      <c r="AV2" s="995"/>
      <c r="AW2" s="995"/>
      <c r="AX2" s="995"/>
      <c r="AY2" s="995"/>
      <c r="AZ2" s="995"/>
      <c r="BA2" s="995"/>
      <c r="BB2" s="995"/>
      <c r="BC2" s="995"/>
      <c r="BD2" s="995"/>
      <c r="BE2" s="995"/>
      <c r="BF2" s="995"/>
      <c r="BG2" s="995"/>
      <c r="BH2" s="995"/>
      <c r="BI2" s="995"/>
      <c r="BJ2" s="995"/>
      <c r="BK2" s="995"/>
      <c r="BL2" s="995"/>
      <c r="BM2" s="995"/>
      <c r="BN2" s="995"/>
      <c r="BO2" s="995"/>
      <c r="BP2" s="995"/>
      <c r="BQ2" s="995"/>
      <c r="BR2" s="995"/>
      <c r="BS2" s="995"/>
      <c r="BT2" s="995"/>
      <c r="BU2" s="995"/>
      <c r="BV2" s="995"/>
      <c r="BW2" s="995"/>
      <c r="BX2" s="995"/>
      <c r="BY2" s="995"/>
      <c r="BZ2" s="995"/>
      <c r="CA2" s="995"/>
      <c r="CB2" s="995"/>
      <c r="CC2" s="995"/>
      <c r="CD2" s="995"/>
      <c r="CE2" s="995"/>
      <c r="CF2" s="995"/>
      <c r="CG2" s="995"/>
      <c r="CH2" s="995"/>
      <c r="CI2" s="995"/>
      <c r="CJ2" s="995"/>
      <c r="CK2" s="995"/>
      <c r="CL2" s="995"/>
      <c r="CM2" s="995"/>
    </row>
    <row r="3" spans="1:111" s="583" customFormat="1" ht="15" thickBot="1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402" t="s">
        <v>1531</v>
      </c>
      <c r="AF3" s="1402"/>
      <c r="AG3" s="1402"/>
      <c r="AH3" s="1402"/>
      <c r="AI3" s="1402"/>
      <c r="AJ3" s="1402"/>
      <c r="AK3" s="1402"/>
      <c r="AL3" s="1402"/>
      <c r="AM3" s="1402"/>
      <c r="AN3" s="1402"/>
      <c r="AO3" s="1402"/>
      <c r="AP3" s="1402"/>
      <c r="AQ3" s="1402"/>
      <c r="AR3" s="1402"/>
      <c r="AS3" s="1402"/>
      <c r="AT3" s="1402"/>
      <c r="AU3" s="1402"/>
      <c r="AV3" s="1402"/>
      <c r="AW3" s="1402"/>
      <c r="AX3" s="1403">
        <v>20</v>
      </c>
      <c r="AY3" s="1403"/>
      <c r="AZ3" s="1403"/>
      <c r="BA3" s="1403"/>
      <c r="BB3" s="1404" t="s">
        <v>1350</v>
      </c>
      <c r="BC3" s="1404"/>
      <c r="BD3" s="1404"/>
      <c r="BE3" s="1404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999" t="s">
        <v>541</v>
      </c>
      <c r="CO3" s="1000"/>
      <c r="CP3" s="1000"/>
      <c r="CQ3" s="1000"/>
      <c r="CR3" s="1000"/>
      <c r="CS3" s="1000"/>
      <c r="CT3" s="1000"/>
      <c r="CU3" s="1000"/>
      <c r="CV3" s="1000"/>
      <c r="CW3" s="1000"/>
      <c r="CX3" s="1000"/>
      <c r="CY3" s="1000"/>
      <c r="CZ3" s="1000"/>
      <c r="DA3" s="1000"/>
      <c r="DB3" s="1000"/>
      <c r="DC3" s="1000"/>
      <c r="DD3" s="1000"/>
      <c r="DE3" s="1000"/>
      <c r="DF3" s="1000"/>
      <c r="DG3" s="1001"/>
    </row>
    <row r="4" spans="1:111" s="583" customFormat="1" ht="12">
      <c r="A4" s="554"/>
      <c r="CL4" s="582" t="s">
        <v>540</v>
      </c>
      <c r="CN4" s="1013" t="s">
        <v>779</v>
      </c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5"/>
    </row>
    <row r="5" spans="1:111" s="583" customFormat="1" ht="12">
      <c r="A5" s="554"/>
      <c r="CL5" s="582" t="s">
        <v>538</v>
      </c>
      <c r="CN5" s="1016" t="s">
        <v>1523</v>
      </c>
      <c r="CO5" s="1017"/>
      <c r="CP5" s="1017"/>
      <c r="CQ5" s="1017"/>
      <c r="CR5" s="1017"/>
      <c r="CS5" s="1021"/>
      <c r="CT5" s="1017" t="s">
        <v>1524</v>
      </c>
      <c r="CU5" s="1017"/>
      <c r="CV5" s="1017"/>
      <c r="CW5" s="1017"/>
      <c r="CX5" s="1017"/>
      <c r="CY5" s="1017"/>
      <c r="CZ5" s="1017"/>
      <c r="DA5" s="1021"/>
      <c r="DB5" s="1022" t="s">
        <v>1525</v>
      </c>
      <c r="DC5" s="1017"/>
      <c r="DD5" s="1017"/>
      <c r="DE5" s="1017"/>
      <c r="DF5" s="1017"/>
      <c r="DG5" s="1018"/>
    </row>
    <row r="6" spans="1:111" s="583" customFormat="1" ht="12">
      <c r="A6" s="554"/>
      <c r="B6" s="583" t="s">
        <v>537</v>
      </c>
      <c r="O6" s="1008" t="s">
        <v>1519</v>
      </c>
      <c r="P6" s="1008"/>
      <c r="Q6" s="1008"/>
      <c r="R6" s="1008"/>
      <c r="S6" s="1008"/>
      <c r="T6" s="1008"/>
      <c r="U6" s="1008"/>
      <c r="V6" s="1008"/>
      <c r="W6" s="1008"/>
      <c r="X6" s="1008"/>
      <c r="Y6" s="1008"/>
      <c r="Z6" s="1008"/>
      <c r="AA6" s="1008"/>
      <c r="AB6" s="1008"/>
      <c r="AC6" s="1008"/>
      <c r="AD6" s="1008"/>
      <c r="AE6" s="1008"/>
      <c r="AF6" s="1008"/>
      <c r="AG6" s="1008"/>
      <c r="AH6" s="1008"/>
      <c r="AI6" s="1008"/>
      <c r="AJ6" s="1008"/>
      <c r="AK6" s="1008"/>
      <c r="AL6" s="1008"/>
      <c r="AM6" s="1008"/>
      <c r="AN6" s="1008"/>
      <c r="AO6" s="1008"/>
      <c r="AP6" s="1008"/>
      <c r="AQ6" s="1008"/>
      <c r="AR6" s="1008"/>
      <c r="AS6" s="1008"/>
      <c r="AT6" s="1008"/>
      <c r="AU6" s="1008"/>
      <c r="AV6" s="1008"/>
      <c r="AW6" s="1008"/>
      <c r="AX6" s="1008"/>
      <c r="AY6" s="1008"/>
      <c r="AZ6" s="1008"/>
      <c r="BA6" s="1008"/>
      <c r="BB6" s="1008"/>
      <c r="BC6" s="1008"/>
      <c r="BD6" s="1008"/>
      <c r="BE6" s="1008"/>
      <c r="BF6" s="1008"/>
      <c r="BG6" s="1008"/>
      <c r="BH6" s="1008"/>
      <c r="BI6" s="1008"/>
      <c r="BJ6" s="1008"/>
      <c r="BK6" s="1008"/>
      <c r="BL6" s="1008"/>
      <c r="BM6" s="1008"/>
      <c r="BN6" s="1008"/>
      <c r="BO6" s="1008"/>
      <c r="BP6" s="1008"/>
      <c r="BQ6" s="1008"/>
      <c r="BR6" s="1008"/>
      <c r="BS6" s="1008"/>
      <c r="BT6" s="1008"/>
      <c r="BU6" s="1008"/>
      <c r="BV6" s="1008"/>
      <c r="BW6" s="1008"/>
      <c r="BX6" s="1008"/>
      <c r="BY6" s="1008"/>
      <c r="BZ6" s="1008"/>
      <c r="CL6" s="582" t="s">
        <v>536</v>
      </c>
      <c r="CN6" s="1016" t="s">
        <v>1532</v>
      </c>
      <c r="CO6" s="1017"/>
      <c r="CP6" s="1017"/>
      <c r="CQ6" s="1017"/>
      <c r="CR6" s="1017"/>
      <c r="CS6" s="1017"/>
      <c r="CT6" s="1017"/>
      <c r="CU6" s="1017"/>
      <c r="CV6" s="1017"/>
      <c r="CW6" s="1017"/>
      <c r="CX6" s="1017"/>
      <c r="CY6" s="1017"/>
      <c r="CZ6" s="1017"/>
      <c r="DA6" s="1017"/>
      <c r="DB6" s="1017"/>
      <c r="DC6" s="1017"/>
      <c r="DD6" s="1017"/>
      <c r="DE6" s="1017"/>
      <c r="DF6" s="1017"/>
      <c r="DG6" s="1018"/>
    </row>
    <row r="7" spans="1:111" s="583" customFormat="1" ht="12">
      <c r="A7" s="554"/>
      <c r="B7" s="583" t="s">
        <v>535</v>
      </c>
      <c r="CL7" s="582" t="s">
        <v>534</v>
      </c>
      <c r="CN7" s="1016" t="s">
        <v>1527</v>
      </c>
      <c r="CO7" s="1017"/>
      <c r="CP7" s="1017"/>
      <c r="CQ7" s="1017"/>
      <c r="CR7" s="1017"/>
      <c r="CS7" s="1017"/>
      <c r="CT7" s="1017"/>
      <c r="CU7" s="1017"/>
      <c r="CV7" s="1017"/>
      <c r="CW7" s="1017"/>
      <c r="CX7" s="1017"/>
      <c r="CY7" s="1017"/>
      <c r="CZ7" s="1017"/>
      <c r="DA7" s="1017"/>
      <c r="DB7" s="1017"/>
      <c r="DC7" s="1017"/>
      <c r="DD7" s="1017"/>
      <c r="DE7" s="1017"/>
      <c r="DF7" s="1017"/>
      <c r="DG7" s="1018"/>
    </row>
    <row r="8" spans="1:111" s="583" customFormat="1" ht="12" customHeight="1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019" t="s">
        <v>1528</v>
      </c>
      <c r="CO8" s="1003"/>
      <c r="CP8" s="1003"/>
      <c r="CQ8" s="1003"/>
      <c r="CR8" s="1003"/>
      <c r="CS8" s="1003"/>
      <c r="CT8" s="1003"/>
      <c r="CU8" s="1003"/>
      <c r="CV8" s="1003"/>
      <c r="CW8" s="1003"/>
      <c r="CX8" s="1003"/>
      <c r="CY8" s="1003"/>
      <c r="CZ8" s="1003"/>
      <c r="DA8" s="1003"/>
      <c r="DB8" s="1003"/>
      <c r="DC8" s="1003"/>
      <c r="DD8" s="1003"/>
      <c r="DE8" s="1003"/>
      <c r="DF8" s="1003"/>
      <c r="DG8" s="1004"/>
    </row>
    <row r="9" spans="1:111" s="583" customFormat="1" ht="12" customHeight="1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008" t="s">
        <v>1520</v>
      </c>
      <c r="W9" s="1008"/>
      <c r="X9" s="1008"/>
      <c r="Y9" s="1008"/>
      <c r="Z9" s="1008"/>
      <c r="AA9" s="1008"/>
      <c r="AB9" s="1008"/>
      <c r="AC9" s="1008"/>
      <c r="AD9" s="1008"/>
      <c r="AE9" s="1008"/>
      <c r="AF9" s="1008"/>
      <c r="AG9" s="1008"/>
      <c r="AH9" s="1008"/>
      <c r="AI9" s="1008"/>
      <c r="AJ9" s="1008"/>
      <c r="AK9" s="1008"/>
      <c r="AL9" s="1008"/>
      <c r="AM9" s="1008"/>
      <c r="AN9" s="1008"/>
      <c r="AO9" s="1008"/>
      <c r="AP9" s="1008"/>
      <c r="AQ9" s="1008"/>
      <c r="AR9" s="1008"/>
      <c r="AS9" s="1008"/>
      <c r="AT9" s="1008"/>
      <c r="AU9" s="1008"/>
      <c r="AV9" s="1008"/>
      <c r="AW9" s="1008"/>
      <c r="AX9" s="1008"/>
      <c r="AY9" s="1008"/>
      <c r="AZ9" s="1008"/>
      <c r="BA9" s="1008"/>
      <c r="BB9" s="1008"/>
      <c r="BC9" s="1008"/>
      <c r="BD9" s="1008"/>
      <c r="BE9" s="1008"/>
      <c r="BF9" s="1008"/>
      <c r="BG9" s="1008"/>
      <c r="BH9" s="1008"/>
      <c r="BI9" s="1008"/>
      <c r="BJ9" s="1008"/>
      <c r="BK9" s="1008"/>
      <c r="BL9" s="1008"/>
      <c r="BM9" s="1008"/>
      <c r="BN9" s="1008"/>
      <c r="BO9" s="1008"/>
      <c r="BP9" s="1008"/>
      <c r="BQ9" s="1008"/>
      <c r="BR9" s="1008"/>
      <c r="BS9" s="1008"/>
      <c r="BT9" s="1008"/>
      <c r="BU9" s="1008"/>
      <c r="BV9" s="1008"/>
      <c r="BW9" s="1008"/>
      <c r="BX9" s="1008"/>
      <c r="BY9" s="1008"/>
      <c r="BZ9" s="1008"/>
      <c r="CA9" s="1008"/>
      <c r="CB9" s="1008"/>
      <c r="CC9" s="1008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020"/>
      <c r="CO9" s="1006"/>
      <c r="CP9" s="1006"/>
      <c r="CQ9" s="1006"/>
      <c r="CR9" s="1006"/>
      <c r="CS9" s="1006"/>
      <c r="CT9" s="1006"/>
      <c r="CU9" s="1006"/>
      <c r="CV9" s="1006"/>
      <c r="CW9" s="1006"/>
      <c r="CX9" s="1006"/>
      <c r="CY9" s="1006"/>
      <c r="CZ9" s="1006"/>
      <c r="DA9" s="1006"/>
      <c r="DB9" s="1006"/>
      <c r="DC9" s="1006"/>
      <c r="DD9" s="1006"/>
      <c r="DE9" s="1006"/>
      <c r="DF9" s="1006"/>
      <c r="DG9" s="1007"/>
    </row>
    <row r="10" spans="1:111" s="583" customFormat="1" ht="12" customHeight="1">
      <c r="A10" s="554"/>
      <c r="B10" s="52" t="s">
        <v>531</v>
      </c>
      <c r="BC10" s="1008" t="s">
        <v>1521</v>
      </c>
      <c r="BD10" s="1008"/>
      <c r="BE10" s="1008"/>
      <c r="BF10" s="1008"/>
      <c r="BG10" s="1008"/>
      <c r="BH10" s="1008"/>
      <c r="BI10" s="1008"/>
      <c r="BJ10" s="1008"/>
      <c r="BK10" s="1008"/>
      <c r="BL10" s="1008"/>
      <c r="BM10" s="1008"/>
      <c r="BN10" s="1008"/>
      <c r="BO10" s="1008"/>
      <c r="BP10" s="1008"/>
      <c r="BQ10" s="1008"/>
      <c r="BR10" s="1008"/>
      <c r="BS10" s="1008"/>
      <c r="BT10" s="1008"/>
      <c r="BU10" s="1008"/>
      <c r="BV10" s="1008"/>
      <c r="BW10" s="1008"/>
      <c r="BX10" s="1008"/>
      <c r="BY10" s="1008"/>
      <c r="BZ10" s="1008"/>
      <c r="CA10" s="1008"/>
      <c r="CB10" s="1008"/>
      <c r="CC10" s="1008"/>
      <c r="CD10" s="1008"/>
      <c r="CE10" s="1008"/>
      <c r="CF10" s="1008"/>
      <c r="CG10" s="1008"/>
      <c r="CH10" s="1008"/>
      <c r="CI10" s="1008"/>
      <c r="CJ10" s="558"/>
      <c r="CK10" s="558"/>
      <c r="CL10" s="558"/>
      <c r="CN10" s="1019" t="s">
        <v>1529</v>
      </c>
      <c r="CO10" s="1003"/>
      <c r="CP10" s="1003"/>
      <c r="CQ10" s="1003"/>
      <c r="CR10" s="1003"/>
      <c r="CS10" s="1003"/>
      <c r="CT10" s="1003"/>
      <c r="CU10" s="1003"/>
      <c r="CV10" s="1003"/>
      <c r="CW10" s="1070"/>
      <c r="CX10" s="1002" t="s">
        <v>1530</v>
      </c>
      <c r="CY10" s="1003"/>
      <c r="CZ10" s="1003"/>
      <c r="DA10" s="1003"/>
      <c r="DB10" s="1003"/>
      <c r="DC10" s="1003"/>
      <c r="DD10" s="1003"/>
      <c r="DE10" s="1003"/>
      <c r="DF10" s="1003"/>
      <c r="DG10" s="1004"/>
    </row>
    <row r="11" spans="1:111" s="583" customFormat="1" ht="12">
      <c r="A11" s="554"/>
      <c r="B11" s="1008"/>
      <c r="C11" s="1008"/>
      <c r="D11" s="1008"/>
      <c r="E11" s="1008"/>
      <c r="F11" s="1008"/>
      <c r="G11" s="1008"/>
      <c r="H11" s="1008"/>
      <c r="I11" s="1008"/>
      <c r="J11" s="1008"/>
      <c r="K11" s="1008"/>
      <c r="L11" s="1008"/>
      <c r="M11" s="1008"/>
      <c r="N11" s="1008"/>
      <c r="O11" s="1008"/>
      <c r="P11" s="1008"/>
      <c r="Q11" s="1008"/>
      <c r="R11" s="1008"/>
      <c r="S11" s="1008"/>
      <c r="T11" s="1008"/>
      <c r="U11" s="1008"/>
      <c r="V11" s="1008"/>
      <c r="W11" s="1008"/>
      <c r="X11" s="1008"/>
      <c r="Y11" s="1008"/>
      <c r="Z11" s="1008"/>
      <c r="AA11" s="1008"/>
      <c r="AB11" s="1008"/>
      <c r="AC11" s="1008"/>
      <c r="AD11" s="1008"/>
      <c r="AE11" s="1008"/>
      <c r="AF11" s="1008"/>
      <c r="AG11" s="1008"/>
      <c r="AH11" s="1008"/>
      <c r="AI11" s="1008"/>
      <c r="AJ11" s="1008"/>
      <c r="AK11" s="1008"/>
      <c r="AL11" s="1008"/>
      <c r="AM11" s="1008"/>
      <c r="AN11" s="1008"/>
      <c r="AO11" s="1008"/>
      <c r="AP11" s="1008"/>
      <c r="AQ11" s="1008"/>
      <c r="AR11" s="1008"/>
      <c r="AS11" s="1008"/>
      <c r="AT11" s="1008"/>
      <c r="AU11" s="1008"/>
      <c r="AV11" s="1008"/>
      <c r="AW11" s="1008"/>
      <c r="AX11" s="1008"/>
      <c r="AY11" s="1008"/>
      <c r="AZ11" s="1008"/>
      <c r="BA11" s="1008"/>
      <c r="BB11" s="1008"/>
      <c r="BC11" s="1008"/>
      <c r="BD11" s="1008"/>
      <c r="BE11" s="1008"/>
      <c r="BF11" s="1008"/>
      <c r="BG11" s="1008"/>
      <c r="BH11" s="1008"/>
      <c r="BI11" s="1008"/>
      <c r="BJ11" s="1008"/>
      <c r="BK11" s="1008"/>
      <c r="BL11" s="1008"/>
      <c r="BM11" s="1008"/>
      <c r="BN11" s="1008"/>
      <c r="BO11" s="1008"/>
      <c r="BP11" s="1008"/>
      <c r="BQ11" s="1008"/>
      <c r="BR11" s="1008"/>
      <c r="BS11" s="1008"/>
      <c r="BT11" s="1008"/>
      <c r="CL11" s="582" t="s">
        <v>530</v>
      </c>
      <c r="CN11" s="1020"/>
      <c r="CO11" s="1006"/>
      <c r="CP11" s="1006"/>
      <c r="CQ11" s="1006"/>
      <c r="CR11" s="1006"/>
      <c r="CS11" s="1006"/>
      <c r="CT11" s="1006"/>
      <c r="CU11" s="1006"/>
      <c r="CV11" s="1006"/>
      <c r="CW11" s="1071"/>
      <c r="CX11" s="1005"/>
      <c r="CY11" s="1006"/>
      <c r="CZ11" s="1006"/>
      <c r="DA11" s="1006"/>
      <c r="DB11" s="1006"/>
      <c r="DC11" s="1006"/>
      <c r="DD11" s="1006"/>
      <c r="DE11" s="1006"/>
      <c r="DF11" s="1006"/>
      <c r="DG11" s="1007"/>
    </row>
    <row r="12" spans="1:111" s="191" customFormat="1" thickBot="1">
      <c r="A12" s="554"/>
      <c r="B12" s="191" t="s">
        <v>529</v>
      </c>
      <c r="CL12" s="560" t="s">
        <v>528</v>
      </c>
      <c r="CN12" s="1009" t="s">
        <v>774</v>
      </c>
      <c r="CO12" s="1010"/>
      <c r="CP12" s="1010"/>
      <c r="CQ12" s="1010"/>
      <c r="CR12" s="1010"/>
      <c r="CS12" s="1010"/>
      <c r="CT12" s="1010"/>
      <c r="CU12" s="1010"/>
      <c r="CV12" s="1010"/>
      <c r="CW12" s="1010"/>
      <c r="CX12" s="1010"/>
      <c r="CY12" s="1010"/>
      <c r="CZ12" s="1010"/>
      <c r="DA12" s="1010"/>
      <c r="DB12" s="1010"/>
      <c r="DC12" s="1010"/>
      <c r="DD12" s="1010"/>
      <c r="DE12" s="1010"/>
      <c r="DF12" s="1010"/>
      <c r="DG12" s="1011"/>
    </row>
    <row r="13" spans="1:111" ht="29.25" customHeight="1" thickBot="1"/>
    <row r="14" spans="1:111" ht="18" customHeight="1">
      <c r="B14" s="1056" t="s">
        <v>745</v>
      </c>
      <c r="C14" s="1057"/>
      <c r="D14" s="1057"/>
      <c r="E14" s="1057"/>
      <c r="F14" s="1057"/>
      <c r="G14" s="1057"/>
      <c r="H14" s="1057"/>
      <c r="I14" s="1057"/>
      <c r="J14" s="1057"/>
      <c r="K14" s="1057"/>
      <c r="L14" s="1057"/>
      <c r="M14" s="1058"/>
      <c r="N14" s="1432" t="s">
        <v>773</v>
      </c>
      <c r="O14" s="1065"/>
      <c r="P14" s="1065"/>
      <c r="Q14" s="1065"/>
      <c r="R14" s="1065"/>
      <c r="S14" s="1065"/>
      <c r="T14" s="1065"/>
      <c r="U14" s="1065"/>
      <c r="V14" s="1065"/>
      <c r="W14" s="1065"/>
      <c r="X14" s="1065"/>
      <c r="Y14" s="1065"/>
      <c r="Z14" s="1065"/>
      <c r="AA14" s="1065"/>
      <c r="AB14" s="1065"/>
      <c r="AC14" s="1065"/>
      <c r="AD14" s="1065"/>
      <c r="AE14" s="1065"/>
      <c r="AF14" s="1065"/>
      <c r="AG14" s="1065"/>
      <c r="AH14" s="1065"/>
      <c r="AI14" s="1065"/>
      <c r="AJ14" s="1065"/>
      <c r="AK14" s="1065"/>
      <c r="AL14" s="1065"/>
      <c r="AM14" s="1065"/>
      <c r="AN14" s="1065"/>
      <c r="AO14" s="1065"/>
      <c r="AP14" s="1065"/>
      <c r="AQ14" s="1065"/>
      <c r="AR14" s="1065"/>
      <c r="AS14" s="1065"/>
      <c r="AT14" s="1065"/>
      <c r="AU14" s="1065"/>
      <c r="AV14" s="1065"/>
      <c r="AW14" s="1065"/>
      <c r="AX14" s="1065"/>
      <c r="AY14" s="1065"/>
      <c r="AZ14" s="1065"/>
      <c r="BA14" s="1065"/>
      <c r="BB14" s="1065"/>
      <c r="BC14" s="1065"/>
      <c r="BD14" s="1065"/>
      <c r="BE14" s="1065"/>
      <c r="BF14" s="1065"/>
      <c r="BG14" s="1065"/>
      <c r="BH14" s="1065"/>
      <c r="BI14" s="1065"/>
      <c r="BJ14" s="1065"/>
      <c r="BK14" s="1065"/>
      <c r="BL14" s="1433"/>
      <c r="BM14" s="1432" t="s">
        <v>10</v>
      </c>
      <c r="BN14" s="1438"/>
      <c r="BO14" s="1438"/>
      <c r="BP14" s="1438"/>
      <c r="BQ14" s="1438"/>
      <c r="BR14" s="1438"/>
      <c r="BS14" s="1439"/>
      <c r="BT14" s="1409" t="s">
        <v>744</v>
      </c>
      <c r="BU14" s="1407"/>
      <c r="BV14" s="1407"/>
      <c r="BW14" s="1407"/>
      <c r="BX14" s="1407"/>
      <c r="BY14" s="1407"/>
      <c r="BZ14" s="1407"/>
      <c r="CA14" s="1408" t="s">
        <v>1375</v>
      </c>
      <c r="CB14" s="1408"/>
      <c r="CC14" s="1408"/>
      <c r="CD14" s="1408"/>
      <c r="CE14" s="1408"/>
      <c r="CF14" s="1408"/>
      <c r="CG14" s="1408"/>
      <c r="CH14" s="1408"/>
      <c r="CI14" s="1408"/>
      <c r="CJ14" s="1405"/>
      <c r="CK14" s="1405"/>
      <c r="CL14" s="1405"/>
      <c r="CM14" s="1406"/>
      <c r="CN14" s="1407" t="s">
        <v>744</v>
      </c>
      <c r="CO14" s="1407"/>
      <c r="CP14" s="1407"/>
      <c r="CQ14" s="1407"/>
      <c r="CR14" s="1407"/>
      <c r="CS14" s="1407"/>
      <c r="CT14" s="1407"/>
      <c r="CU14" s="1408" t="s">
        <v>1375</v>
      </c>
      <c r="CV14" s="1408"/>
      <c r="CW14" s="1408"/>
      <c r="CX14" s="1408"/>
      <c r="CY14" s="1408"/>
      <c r="CZ14" s="1408"/>
      <c r="DA14" s="1408"/>
      <c r="DB14" s="1408"/>
      <c r="DC14" s="1408"/>
      <c r="DD14" s="1405"/>
      <c r="DE14" s="1405"/>
      <c r="DF14" s="1405"/>
      <c r="DG14" s="1406"/>
    </row>
    <row r="15" spans="1:111">
      <c r="B15" s="1059"/>
      <c r="C15" s="1060"/>
      <c r="D15" s="1060"/>
      <c r="E15" s="1060"/>
      <c r="F15" s="1060"/>
      <c r="G15" s="1060"/>
      <c r="H15" s="1060"/>
      <c r="I15" s="1060"/>
      <c r="J15" s="1060"/>
      <c r="K15" s="1060"/>
      <c r="L15" s="1060"/>
      <c r="M15" s="1061"/>
      <c r="N15" s="1434"/>
      <c r="O15" s="1066"/>
      <c r="P15" s="1066"/>
      <c r="Q15" s="1066"/>
      <c r="R15" s="1066"/>
      <c r="S15" s="1066"/>
      <c r="T15" s="1066"/>
      <c r="U15" s="1066"/>
      <c r="V15" s="1066"/>
      <c r="W15" s="1066"/>
      <c r="X15" s="1066"/>
      <c r="Y15" s="1066"/>
      <c r="Z15" s="1066"/>
      <c r="AA15" s="1066"/>
      <c r="AB15" s="1066"/>
      <c r="AC15" s="1066"/>
      <c r="AD15" s="1066"/>
      <c r="AE15" s="1066"/>
      <c r="AF15" s="1066"/>
      <c r="AG15" s="1066"/>
      <c r="AH15" s="1066"/>
      <c r="AI15" s="1066"/>
      <c r="AJ15" s="1066"/>
      <c r="AK15" s="1066"/>
      <c r="AL15" s="1066"/>
      <c r="AM15" s="1066"/>
      <c r="AN15" s="1066"/>
      <c r="AO15" s="1066"/>
      <c r="AP15" s="1066"/>
      <c r="AQ15" s="1066"/>
      <c r="AR15" s="1066"/>
      <c r="AS15" s="1066"/>
      <c r="AT15" s="1066"/>
      <c r="AU15" s="1066"/>
      <c r="AV15" s="1066"/>
      <c r="AW15" s="1066"/>
      <c r="AX15" s="1066"/>
      <c r="AY15" s="1066"/>
      <c r="AZ15" s="1066"/>
      <c r="BA15" s="1066"/>
      <c r="BB15" s="1066"/>
      <c r="BC15" s="1066"/>
      <c r="BD15" s="1066"/>
      <c r="BE15" s="1066"/>
      <c r="BF15" s="1066"/>
      <c r="BG15" s="1066"/>
      <c r="BH15" s="1066"/>
      <c r="BI15" s="1066"/>
      <c r="BJ15" s="1066"/>
      <c r="BK15" s="1066"/>
      <c r="BL15" s="1435"/>
      <c r="BM15" s="1440"/>
      <c r="BN15" s="1441"/>
      <c r="BO15" s="1441"/>
      <c r="BP15" s="1441"/>
      <c r="BQ15" s="1441"/>
      <c r="BR15" s="1441"/>
      <c r="BS15" s="1442"/>
      <c r="BT15" s="1068">
        <v>20</v>
      </c>
      <c r="BU15" s="1069"/>
      <c r="BV15" s="1069"/>
      <c r="BW15" s="1069"/>
      <c r="BX15" s="1069"/>
      <c r="BY15" s="1069"/>
      <c r="BZ15" s="1069"/>
      <c r="CA15" s="1069"/>
      <c r="CB15" s="1446" t="s">
        <v>1350</v>
      </c>
      <c r="CC15" s="1446"/>
      <c r="CD15" s="1446"/>
      <c r="CE15" s="1446"/>
      <c r="CF15" s="1447" t="s">
        <v>175</v>
      </c>
      <c r="CG15" s="1447"/>
      <c r="CH15" s="1447"/>
      <c r="CI15" s="1447"/>
      <c r="CJ15" s="1447"/>
      <c r="CK15" s="1447"/>
      <c r="CL15" s="1447"/>
      <c r="CM15" s="1448"/>
      <c r="CN15" s="1069">
        <v>20</v>
      </c>
      <c r="CO15" s="1069"/>
      <c r="CP15" s="1069"/>
      <c r="CQ15" s="1069"/>
      <c r="CR15" s="1069"/>
      <c r="CS15" s="1069"/>
      <c r="CT15" s="1069"/>
      <c r="CU15" s="1069"/>
      <c r="CV15" s="1446" t="s">
        <v>1351</v>
      </c>
      <c r="CW15" s="1446"/>
      <c r="CX15" s="1446"/>
      <c r="CY15" s="1446"/>
      <c r="CZ15" s="1447" t="s">
        <v>175</v>
      </c>
      <c r="DA15" s="1447"/>
      <c r="DB15" s="1447"/>
      <c r="DC15" s="1447"/>
      <c r="DD15" s="1447"/>
      <c r="DE15" s="1447"/>
      <c r="DF15" s="1447"/>
      <c r="DG15" s="1448"/>
    </row>
    <row r="16" spans="1:111" ht="15" customHeight="1" thickBot="1">
      <c r="B16" s="1062"/>
      <c r="C16" s="1063"/>
      <c r="D16" s="1063"/>
      <c r="E16" s="1063"/>
      <c r="F16" s="1063"/>
      <c r="G16" s="1063"/>
      <c r="H16" s="1063"/>
      <c r="I16" s="1063"/>
      <c r="J16" s="1063"/>
      <c r="K16" s="1063"/>
      <c r="L16" s="1063"/>
      <c r="M16" s="1064"/>
      <c r="N16" s="1436"/>
      <c r="O16" s="1067"/>
      <c r="P16" s="1067"/>
      <c r="Q16" s="1067"/>
      <c r="R16" s="1067"/>
      <c r="S16" s="1067"/>
      <c r="T16" s="1067"/>
      <c r="U16" s="1067"/>
      <c r="V16" s="1067"/>
      <c r="W16" s="1067"/>
      <c r="X16" s="1067"/>
      <c r="Y16" s="1067"/>
      <c r="Z16" s="1067"/>
      <c r="AA16" s="1067"/>
      <c r="AB16" s="1067"/>
      <c r="AC16" s="1067"/>
      <c r="AD16" s="1067"/>
      <c r="AE16" s="1067"/>
      <c r="AF16" s="1067"/>
      <c r="AG16" s="1067"/>
      <c r="AH16" s="1067"/>
      <c r="AI16" s="1067"/>
      <c r="AJ16" s="1067"/>
      <c r="AK16" s="1067"/>
      <c r="AL16" s="1067"/>
      <c r="AM16" s="1067"/>
      <c r="AN16" s="1067"/>
      <c r="AO16" s="1067"/>
      <c r="AP16" s="1067"/>
      <c r="AQ16" s="1067"/>
      <c r="AR16" s="1067"/>
      <c r="AS16" s="1067"/>
      <c r="AT16" s="1067"/>
      <c r="AU16" s="1067"/>
      <c r="AV16" s="1067"/>
      <c r="AW16" s="1067"/>
      <c r="AX16" s="1067"/>
      <c r="AY16" s="1067"/>
      <c r="AZ16" s="1067"/>
      <c r="BA16" s="1067"/>
      <c r="BB16" s="1067"/>
      <c r="BC16" s="1067"/>
      <c r="BD16" s="1067"/>
      <c r="BE16" s="1067"/>
      <c r="BF16" s="1067"/>
      <c r="BG16" s="1067"/>
      <c r="BH16" s="1067"/>
      <c r="BI16" s="1067"/>
      <c r="BJ16" s="1067"/>
      <c r="BK16" s="1067"/>
      <c r="BL16" s="1437"/>
      <c r="BM16" s="1443"/>
      <c r="BN16" s="1444"/>
      <c r="BO16" s="1444"/>
      <c r="BP16" s="1444"/>
      <c r="BQ16" s="1444"/>
      <c r="BR16" s="1444"/>
      <c r="BS16" s="1445"/>
      <c r="BT16" s="1081" t="s">
        <v>435</v>
      </c>
      <c r="BU16" s="1082"/>
      <c r="BV16" s="1082"/>
      <c r="BW16" s="1082"/>
      <c r="BX16" s="1082"/>
      <c r="BY16" s="1082"/>
      <c r="BZ16" s="1082"/>
      <c r="CA16" s="1082"/>
      <c r="CB16" s="1082"/>
      <c r="CC16" s="1082"/>
      <c r="CD16" s="1082"/>
      <c r="CE16" s="1082"/>
      <c r="CF16" s="1082"/>
      <c r="CG16" s="1082"/>
      <c r="CH16" s="1082"/>
      <c r="CI16" s="1082"/>
      <c r="CJ16" s="1082"/>
      <c r="CK16" s="1082"/>
      <c r="CL16" s="1082"/>
      <c r="CM16" s="1083"/>
      <c r="CN16" s="1082" t="s">
        <v>436</v>
      </c>
      <c r="CO16" s="1082"/>
      <c r="CP16" s="1082"/>
      <c r="CQ16" s="1082"/>
      <c r="CR16" s="1082"/>
      <c r="CS16" s="1082"/>
      <c r="CT16" s="1082"/>
      <c r="CU16" s="1082"/>
      <c r="CV16" s="1082"/>
      <c r="CW16" s="1082"/>
      <c r="CX16" s="1082"/>
      <c r="CY16" s="1082"/>
      <c r="CZ16" s="1082"/>
      <c r="DA16" s="1082"/>
      <c r="DB16" s="1082"/>
      <c r="DC16" s="1082"/>
      <c r="DD16" s="1082"/>
      <c r="DE16" s="1082"/>
      <c r="DF16" s="1082"/>
      <c r="DG16" s="1083"/>
    </row>
    <row r="17" spans="1:151" ht="13.5" thickBot="1">
      <c r="B17" s="1422">
        <v>1</v>
      </c>
      <c r="C17" s="1423"/>
      <c r="D17" s="1423"/>
      <c r="E17" s="1423"/>
      <c r="F17" s="1423"/>
      <c r="G17" s="1423"/>
      <c r="H17" s="1423"/>
      <c r="I17" s="1423"/>
      <c r="J17" s="1423"/>
      <c r="K17" s="1423"/>
      <c r="L17" s="1423"/>
      <c r="M17" s="1424"/>
      <c r="N17" s="1425">
        <v>2</v>
      </c>
      <c r="O17" s="1426"/>
      <c r="P17" s="1426"/>
      <c r="Q17" s="1426"/>
      <c r="R17" s="1426"/>
      <c r="S17" s="1426"/>
      <c r="T17" s="1426"/>
      <c r="U17" s="1426"/>
      <c r="V17" s="1426"/>
      <c r="W17" s="1426"/>
      <c r="X17" s="1426"/>
      <c r="Y17" s="1426"/>
      <c r="Z17" s="1426"/>
      <c r="AA17" s="1426"/>
      <c r="AB17" s="1426"/>
      <c r="AC17" s="1426"/>
      <c r="AD17" s="1426"/>
      <c r="AE17" s="1426"/>
      <c r="AF17" s="1426"/>
      <c r="AG17" s="1426"/>
      <c r="AH17" s="1426"/>
      <c r="AI17" s="1426"/>
      <c r="AJ17" s="1426"/>
      <c r="AK17" s="1426"/>
      <c r="AL17" s="1426"/>
      <c r="AM17" s="1426"/>
      <c r="AN17" s="1426"/>
      <c r="AO17" s="1426"/>
      <c r="AP17" s="1426"/>
      <c r="AQ17" s="1426"/>
      <c r="AR17" s="1426"/>
      <c r="AS17" s="1426"/>
      <c r="AT17" s="1426"/>
      <c r="AU17" s="1426"/>
      <c r="AV17" s="1426"/>
      <c r="AW17" s="1426"/>
      <c r="AX17" s="1426"/>
      <c r="AY17" s="1426"/>
      <c r="AZ17" s="1426"/>
      <c r="BA17" s="1426"/>
      <c r="BB17" s="1426"/>
      <c r="BC17" s="1426"/>
      <c r="BD17" s="1426"/>
      <c r="BE17" s="1426"/>
      <c r="BF17" s="1426"/>
      <c r="BG17" s="1426"/>
      <c r="BH17" s="1426"/>
      <c r="BI17" s="1426"/>
      <c r="BJ17" s="1426"/>
      <c r="BK17" s="1426"/>
      <c r="BL17" s="1427"/>
      <c r="BM17" s="1428">
        <v>3</v>
      </c>
      <c r="BN17" s="1429"/>
      <c r="BO17" s="1429"/>
      <c r="BP17" s="1429"/>
      <c r="BQ17" s="1429"/>
      <c r="BR17" s="1429"/>
      <c r="BS17" s="1430"/>
      <c r="BT17" s="1431">
        <v>4</v>
      </c>
      <c r="BU17" s="1420"/>
      <c r="BV17" s="1420"/>
      <c r="BW17" s="1420"/>
      <c r="BX17" s="1420"/>
      <c r="BY17" s="1420"/>
      <c r="BZ17" s="1420"/>
      <c r="CA17" s="1420"/>
      <c r="CB17" s="1420"/>
      <c r="CC17" s="1420"/>
      <c r="CD17" s="1420"/>
      <c r="CE17" s="1420"/>
      <c r="CF17" s="1420"/>
      <c r="CG17" s="1420"/>
      <c r="CH17" s="1420"/>
      <c r="CI17" s="1420"/>
      <c r="CJ17" s="1420"/>
      <c r="CK17" s="1420"/>
      <c r="CL17" s="1420"/>
      <c r="CM17" s="1421"/>
      <c r="CN17" s="1419">
        <v>5</v>
      </c>
      <c r="CO17" s="1420"/>
      <c r="CP17" s="1420"/>
      <c r="CQ17" s="1420"/>
      <c r="CR17" s="1420"/>
      <c r="CS17" s="1420"/>
      <c r="CT17" s="1420"/>
      <c r="CU17" s="1420"/>
      <c r="CV17" s="1420"/>
      <c r="CW17" s="1420"/>
      <c r="CX17" s="1420"/>
      <c r="CY17" s="1420"/>
      <c r="CZ17" s="1420"/>
      <c r="DA17" s="1420"/>
      <c r="DB17" s="1420"/>
      <c r="DC17" s="1420"/>
      <c r="DD17" s="1420"/>
      <c r="DE17" s="1420"/>
      <c r="DF17" s="1420"/>
      <c r="DG17" s="1421"/>
    </row>
    <row r="18" spans="1:151" ht="26.25" customHeight="1">
      <c r="A18" s="550" t="s">
        <v>1373</v>
      </c>
      <c r="B18" s="1410"/>
      <c r="C18" s="1185"/>
      <c r="D18" s="1185"/>
      <c r="E18" s="1185"/>
      <c r="F18" s="1185"/>
      <c r="G18" s="1185"/>
      <c r="H18" s="1185"/>
      <c r="I18" s="1185"/>
      <c r="J18" s="1185"/>
      <c r="K18" s="1185"/>
      <c r="L18" s="1185"/>
      <c r="M18" s="1186"/>
      <c r="N18" s="385"/>
      <c r="O18" s="1411" t="s">
        <v>772</v>
      </c>
      <c r="P18" s="1411"/>
      <c r="Q18" s="1411"/>
      <c r="R18" s="1411"/>
      <c r="S18" s="1411"/>
      <c r="T18" s="1411"/>
      <c r="U18" s="1411"/>
      <c r="V18" s="1411"/>
      <c r="W18" s="1411"/>
      <c r="X18" s="1411"/>
      <c r="Y18" s="1411"/>
      <c r="Z18" s="1411"/>
      <c r="AA18" s="1411"/>
      <c r="AB18" s="1411"/>
      <c r="AC18" s="1411"/>
      <c r="AD18" s="1411"/>
      <c r="AE18" s="1411"/>
      <c r="AF18" s="1411"/>
      <c r="AG18" s="1411"/>
      <c r="AH18" s="1411"/>
      <c r="AI18" s="1411"/>
      <c r="AJ18" s="1411"/>
      <c r="AK18" s="1411"/>
      <c r="AL18" s="1411"/>
      <c r="AM18" s="1411"/>
      <c r="AN18" s="1411"/>
      <c r="AO18" s="1411"/>
      <c r="AP18" s="1411"/>
      <c r="AQ18" s="1411"/>
      <c r="AR18" s="1411"/>
      <c r="AS18" s="1411"/>
      <c r="AT18" s="1411"/>
      <c r="AU18" s="1411"/>
      <c r="AV18" s="1411"/>
      <c r="AW18" s="1411"/>
      <c r="AX18" s="1411"/>
      <c r="AY18" s="1411"/>
      <c r="AZ18" s="1411"/>
      <c r="BA18" s="1411"/>
      <c r="BB18" s="1411"/>
      <c r="BC18" s="1411"/>
      <c r="BD18" s="1411"/>
      <c r="BE18" s="1411"/>
      <c r="BF18" s="1411"/>
      <c r="BG18" s="1411"/>
      <c r="BH18" s="1411"/>
      <c r="BI18" s="1411"/>
      <c r="BJ18" s="1411"/>
      <c r="BK18" s="1411"/>
      <c r="BL18" s="1412"/>
      <c r="BM18" s="1413">
        <v>2110</v>
      </c>
      <c r="BN18" s="1414"/>
      <c r="BO18" s="1414"/>
      <c r="BP18" s="1414"/>
      <c r="BQ18" s="1414"/>
      <c r="BR18" s="1414"/>
      <c r="BS18" s="1415"/>
      <c r="BT18" s="1416">
        <f>SUM(BT20:CM27)</f>
        <v>68127322</v>
      </c>
      <c r="BU18" s="1417"/>
      <c r="BV18" s="1417"/>
      <c r="BW18" s="1417"/>
      <c r="BX18" s="1417"/>
      <c r="BY18" s="1417"/>
      <c r="BZ18" s="1417"/>
      <c r="CA18" s="1417"/>
      <c r="CB18" s="1417"/>
      <c r="CC18" s="1417"/>
      <c r="CD18" s="1417"/>
      <c r="CE18" s="1417"/>
      <c r="CF18" s="1417"/>
      <c r="CG18" s="1417"/>
      <c r="CH18" s="1417"/>
      <c r="CI18" s="1417"/>
      <c r="CJ18" s="1417"/>
      <c r="CK18" s="1417"/>
      <c r="CL18" s="1417"/>
      <c r="CM18" s="1418"/>
      <c r="CN18" s="1416">
        <f>SUM(CN20:DG27)</f>
        <v>60404889</v>
      </c>
      <c r="CO18" s="1417"/>
      <c r="CP18" s="1417"/>
      <c r="CQ18" s="1417"/>
      <c r="CR18" s="1417"/>
      <c r="CS18" s="1417"/>
      <c r="CT18" s="1417"/>
      <c r="CU18" s="1417"/>
      <c r="CV18" s="1417"/>
      <c r="CW18" s="1417"/>
      <c r="CX18" s="1417"/>
      <c r="CY18" s="1417"/>
      <c r="CZ18" s="1417"/>
      <c r="DA18" s="1417"/>
      <c r="DB18" s="1417"/>
      <c r="DC18" s="1417"/>
      <c r="DD18" s="1417"/>
      <c r="DE18" s="1417"/>
      <c r="DF18" s="1417"/>
      <c r="DG18" s="1418"/>
      <c r="DI18" s="605"/>
      <c r="DJ18" s="605"/>
    </row>
    <row r="19" spans="1:151">
      <c r="B19" s="1452"/>
      <c r="C19" s="1453"/>
      <c r="D19" s="1453"/>
      <c r="E19" s="1453"/>
      <c r="F19" s="1453"/>
      <c r="G19" s="1453"/>
      <c r="H19" s="1453"/>
      <c r="I19" s="1453"/>
      <c r="J19" s="1453"/>
      <c r="K19" s="1453"/>
      <c r="L19" s="1453"/>
      <c r="M19" s="1454"/>
      <c r="N19" s="388"/>
      <c r="O19" s="1327" t="s">
        <v>717</v>
      </c>
      <c r="P19" s="1327"/>
      <c r="Q19" s="1327"/>
      <c r="R19" s="1327"/>
      <c r="S19" s="1327"/>
      <c r="T19" s="1327"/>
      <c r="U19" s="1327"/>
      <c r="V19" s="1327"/>
      <c r="W19" s="1327"/>
      <c r="X19" s="1327"/>
      <c r="Y19" s="1327"/>
      <c r="Z19" s="1327"/>
      <c r="AA19" s="1327"/>
      <c r="AB19" s="1327"/>
      <c r="AC19" s="1327"/>
      <c r="AD19" s="1327"/>
      <c r="AE19" s="1327"/>
      <c r="AF19" s="1327"/>
      <c r="AG19" s="1327"/>
      <c r="AH19" s="1327"/>
      <c r="AI19" s="1327"/>
      <c r="AJ19" s="1327"/>
      <c r="AK19" s="1327"/>
      <c r="AL19" s="1327"/>
      <c r="AM19" s="1327"/>
      <c r="AN19" s="1327"/>
      <c r="AO19" s="1327"/>
      <c r="AP19" s="1327"/>
      <c r="AQ19" s="1327"/>
      <c r="AR19" s="1327"/>
      <c r="AS19" s="1327"/>
      <c r="AT19" s="1327"/>
      <c r="AU19" s="1327"/>
      <c r="AV19" s="1327"/>
      <c r="AW19" s="1327"/>
      <c r="AX19" s="1327"/>
      <c r="AY19" s="1327"/>
      <c r="AZ19" s="1327"/>
      <c r="BA19" s="1327"/>
      <c r="BB19" s="1327"/>
      <c r="BC19" s="1327"/>
      <c r="BD19" s="1327"/>
      <c r="BE19" s="1327"/>
      <c r="BF19" s="1327"/>
      <c r="BG19" s="1327"/>
      <c r="BH19" s="1327"/>
      <c r="BI19" s="1327"/>
      <c r="BJ19" s="1327"/>
      <c r="BK19" s="1327"/>
      <c r="BL19" s="1372"/>
      <c r="BM19" s="1333"/>
      <c r="BN19" s="1334"/>
      <c r="BO19" s="1334"/>
      <c r="BP19" s="1334"/>
      <c r="BQ19" s="1334"/>
      <c r="BR19" s="1334"/>
      <c r="BS19" s="1335"/>
      <c r="BT19" s="1455"/>
      <c r="BU19" s="1456"/>
      <c r="BV19" s="1456"/>
      <c r="BW19" s="1456"/>
      <c r="BX19" s="1456"/>
      <c r="BY19" s="1456"/>
      <c r="BZ19" s="1456"/>
      <c r="CA19" s="1456"/>
      <c r="CB19" s="1456"/>
      <c r="CC19" s="1456"/>
      <c r="CD19" s="1456"/>
      <c r="CE19" s="1456"/>
      <c r="CF19" s="1456"/>
      <c r="CG19" s="1456"/>
      <c r="CH19" s="1456"/>
      <c r="CI19" s="1456"/>
      <c r="CJ19" s="1456"/>
      <c r="CK19" s="1456"/>
      <c r="CL19" s="1456"/>
      <c r="CM19" s="1457"/>
      <c r="CN19" s="1042"/>
      <c r="CO19" s="1172"/>
      <c r="CP19" s="1172"/>
      <c r="CQ19" s="1172"/>
      <c r="CR19" s="1172"/>
      <c r="CS19" s="1172"/>
      <c r="CT19" s="1172"/>
      <c r="CU19" s="1172"/>
      <c r="CV19" s="1172"/>
      <c r="CW19" s="1172"/>
      <c r="CX19" s="1172"/>
      <c r="CY19" s="1172"/>
      <c r="CZ19" s="1172"/>
      <c r="DA19" s="1172"/>
      <c r="DB19" s="1172"/>
      <c r="DC19" s="1172"/>
      <c r="DD19" s="1172"/>
      <c r="DE19" s="1172"/>
      <c r="DF19" s="1172"/>
      <c r="DG19" s="1173"/>
      <c r="EF19" s="568"/>
    </row>
    <row r="20" spans="1:151">
      <c r="B20" s="1452"/>
      <c r="C20" s="1453"/>
      <c r="D20" s="1453"/>
      <c r="E20" s="1453"/>
      <c r="F20" s="1453"/>
      <c r="G20" s="1453"/>
      <c r="H20" s="1453"/>
      <c r="I20" s="1453"/>
      <c r="J20" s="1453"/>
      <c r="K20" s="1453"/>
      <c r="L20" s="1453"/>
      <c r="M20" s="1454"/>
      <c r="N20" s="388"/>
      <c r="O20" s="1327" t="s">
        <v>1499</v>
      </c>
      <c r="P20" s="1327"/>
      <c r="Q20" s="1327"/>
      <c r="R20" s="1327"/>
      <c r="S20" s="1327"/>
      <c r="T20" s="1327"/>
      <c r="U20" s="1327"/>
      <c r="V20" s="1327"/>
      <c r="W20" s="1327"/>
      <c r="X20" s="1327"/>
      <c r="Y20" s="1327"/>
      <c r="Z20" s="1327"/>
      <c r="AA20" s="1327"/>
      <c r="AB20" s="1327"/>
      <c r="AC20" s="1327"/>
      <c r="AD20" s="1327"/>
      <c r="AE20" s="1327"/>
      <c r="AF20" s="1327"/>
      <c r="AG20" s="1327"/>
      <c r="AH20" s="1327"/>
      <c r="AI20" s="1327"/>
      <c r="AJ20" s="1327"/>
      <c r="AK20" s="1327"/>
      <c r="AL20" s="1327"/>
      <c r="AM20" s="1327"/>
      <c r="AN20" s="1327"/>
      <c r="AO20" s="1327"/>
      <c r="AP20" s="1327"/>
      <c r="AQ20" s="1327"/>
      <c r="AR20" s="1327"/>
      <c r="AS20" s="1327"/>
      <c r="AT20" s="1327"/>
      <c r="AU20" s="1327"/>
      <c r="AV20" s="1327"/>
      <c r="AW20" s="1327"/>
      <c r="AX20" s="1327"/>
      <c r="AY20" s="1327"/>
      <c r="AZ20" s="1327"/>
      <c r="BA20" s="1327"/>
      <c r="BB20" s="1327"/>
      <c r="BC20" s="1327"/>
      <c r="BD20" s="1327"/>
      <c r="BE20" s="1327"/>
      <c r="BF20" s="1327"/>
      <c r="BG20" s="1327"/>
      <c r="BH20" s="1327"/>
      <c r="BI20" s="1327"/>
      <c r="BJ20" s="1327"/>
      <c r="BK20" s="1327"/>
      <c r="BL20" s="1372"/>
      <c r="BM20" s="1458">
        <v>2111</v>
      </c>
      <c r="BN20" s="1459"/>
      <c r="BO20" s="1459"/>
      <c r="BP20" s="1459"/>
      <c r="BQ20" s="1459"/>
      <c r="BR20" s="1459"/>
      <c r="BS20" s="1460"/>
      <c r="BT20" s="1449">
        <v>65670567</v>
      </c>
      <c r="BU20" s="1450"/>
      <c r="BV20" s="1450"/>
      <c r="BW20" s="1450"/>
      <c r="BX20" s="1450"/>
      <c r="BY20" s="1450"/>
      <c r="BZ20" s="1450"/>
      <c r="CA20" s="1450"/>
      <c r="CB20" s="1450"/>
      <c r="CC20" s="1450"/>
      <c r="CD20" s="1450"/>
      <c r="CE20" s="1450"/>
      <c r="CF20" s="1450"/>
      <c r="CG20" s="1450"/>
      <c r="CH20" s="1450"/>
      <c r="CI20" s="1450"/>
      <c r="CJ20" s="1450"/>
      <c r="CK20" s="1450"/>
      <c r="CL20" s="1450"/>
      <c r="CM20" s="1451"/>
      <c r="CN20" s="1461">
        <v>57563151</v>
      </c>
      <c r="CO20" s="1450"/>
      <c r="CP20" s="1450"/>
      <c r="CQ20" s="1450"/>
      <c r="CR20" s="1450"/>
      <c r="CS20" s="1450"/>
      <c r="CT20" s="1450"/>
      <c r="CU20" s="1450"/>
      <c r="CV20" s="1450"/>
      <c r="CW20" s="1450"/>
      <c r="CX20" s="1450"/>
      <c r="CY20" s="1450"/>
      <c r="CZ20" s="1450"/>
      <c r="DA20" s="1450"/>
      <c r="DB20" s="1450"/>
      <c r="DC20" s="1450"/>
      <c r="DD20" s="1450"/>
      <c r="DE20" s="1450"/>
      <c r="DF20" s="1450"/>
      <c r="DG20" s="1451"/>
      <c r="EF20" s="568"/>
    </row>
    <row r="21" spans="1:151">
      <c r="B21" s="1452"/>
      <c r="C21" s="1453"/>
      <c r="D21" s="1453"/>
      <c r="E21" s="1453"/>
      <c r="F21" s="1453"/>
      <c r="G21" s="1453"/>
      <c r="H21" s="1453"/>
      <c r="I21" s="1453"/>
      <c r="J21" s="1453"/>
      <c r="K21" s="1453"/>
      <c r="L21" s="1453"/>
      <c r="M21" s="1454"/>
      <c r="N21" s="388"/>
      <c r="O21" s="1327" t="s">
        <v>771</v>
      </c>
      <c r="P21" s="1327"/>
      <c r="Q21" s="1327"/>
      <c r="R21" s="1327"/>
      <c r="S21" s="1327"/>
      <c r="T21" s="1327"/>
      <c r="U21" s="1327"/>
      <c r="V21" s="1327"/>
      <c r="W21" s="1327"/>
      <c r="X21" s="1327"/>
      <c r="Y21" s="1327"/>
      <c r="Z21" s="1327"/>
      <c r="AA21" s="1327"/>
      <c r="AB21" s="1327"/>
      <c r="AC21" s="1327"/>
      <c r="AD21" s="1327"/>
      <c r="AE21" s="1327"/>
      <c r="AF21" s="1327"/>
      <c r="AG21" s="1327"/>
      <c r="AH21" s="1327"/>
      <c r="AI21" s="1327"/>
      <c r="AJ21" s="1327"/>
      <c r="AK21" s="1327"/>
      <c r="AL21" s="1327"/>
      <c r="AM21" s="1327"/>
      <c r="AN21" s="1327"/>
      <c r="AO21" s="1327"/>
      <c r="AP21" s="1327"/>
      <c r="AQ21" s="1327"/>
      <c r="AR21" s="1327"/>
      <c r="AS21" s="1327"/>
      <c r="AT21" s="1327"/>
      <c r="AU21" s="1327"/>
      <c r="AV21" s="1327"/>
      <c r="AW21" s="1327"/>
      <c r="AX21" s="1327"/>
      <c r="AY21" s="1327"/>
      <c r="AZ21" s="1327"/>
      <c r="BA21" s="1327"/>
      <c r="BB21" s="1327"/>
      <c r="BC21" s="1327"/>
      <c r="BD21" s="1327"/>
      <c r="BE21" s="1327"/>
      <c r="BF21" s="1327"/>
      <c r="BG21" s="1327"/>
      <c r="BH21" s="1327"/>
      <c r="BI21" s="1327"/>
      <c r="BJ21" s="1327"/>
      <c r="BK21" s="1327"/>
      <c r="BL21" s="1372"/>
      <c r="BM21" s="1458">
        <v>2112</v>
      </c>
      <c r="BN21" s="1459"/>
      <c r="BO21" s="1459"/>
      <c r="BP21" s="1459"/>
      <c r="BQ21" s="1459"/>
      <c r="BR21" s="1459"/>
      <c r="BS21" s="1460"/>
      <c r="BT21" s="1455">
        <v>1676637</v>
      </c>
      <c r="BU21" s="1456"/>
      <c r="BV21" s="1456"/>
      <c r="BW21" s="1456"/>
      <c r="BX21" s="1456"/>
      <c r="BY21" s="1456"/>
      <c r="BZ21" s="1456"/>
      <c r="CA21" s="1456"/>
      <c r="CB21" s="1456"/>
      <c r="CC21" s="1456"/>
      <c r="CD21" s="1456"/>
      <c r="CE21" s="1456"/>
      <c r="CF21" s="1456"/>
      <c r="CG21" s="1456"/>
      <c r="CH21" s="1456"/>
      <c r="CI21" s="1456"/>
      <c r="CJ21" s="1456"/>
      <c r="CK21" s="1456"/>
      <c r="CL21" s="1456"/>
      <c r="CM21" s="1457"/>
      <c r="CN21" s="1042">
        <v>2185538</v>
      </c>
      <c r="CO21" s="1172"/>
      <c r="CP21" s="1172"/>
      <c r="CQ21" s="1172"/>
      <c r="CR21" s="1172"/>
      <c r="CS21" s="1172"/>
      <c r="CT21" s="1172"/>
      <c r="CU21" s="1172"/>
      <c r="CV21" s="1172"/>
      <c r="CW21" s="1172"/>
      <c r="CX21" s="1172"/>
      <c r="CY21" s="1172"/>
      <c r="CZ21" s="1172"/>
      <c r="DA21" s="1172"/>
      <c r="DB21" s="1172"/>
      <c r="DC21" s="1172"/>
      <c r="DD21" s="1172"/>
      <c r="DE21" s="1172"/>
      <c r="DF21" s="1172"/>
      <c r="DG21" s="1173"/>
      <c r="EF21" s="568"/>
    </row>
    <row r="22" spans="1:151" ht="26.25" customHeight="1">
      <c r="B22" s="1452"/>
      <c r="C22" s="1453"/>
      <c r="D22" s="1453"/>
      <c r="E22" s="1453"/>
      <c r="F22" s="1453"/>
      <c r="G22" s="1453"/>
      <c r="H22" s="1453"/>
      <c r="I22" s="1453"/>
      <c r="J22" s="1453"/>
      <c r="K22" s="1453"/>
      <c r="L22" s="1453"/>
      <c r="M22" s="1454"/>
      <c r="N22" s="388"/>
      <c r="O22" s="1100" t="s">
        <v>770</v>
      </c>
      <c r="P22" s="1100"/>
      <c r="Q22" s="1100"/>
      <c r="R22" s="1100"/>
      <c r="S22" s="1100"/>
      <c r="T22" s="1100"/>
      <c r="U22" s="1100"/>
      <c r="V22" s="1100"/>
      <c r="W22" s="1100"/>
      <c r="X22" s="1100"/>
      <c r="Y22" s="1100"/>
      <c r="Z22" s="1100"/>
      <c r="AA22" s="1100"/>
      <c r="AB22" s="1100"/>
      <c r="AC22" s="1100"/>
      <c r="AD22" s="1100"/>
      <c r="AE22" s="1100"/>
      <c r="AF22" s="1100"/>
      <c r="AG22" s="1100"/>
      <c r="AH22" s="1100"/>
      <c r="AI22" s="1100"/>
      <c r="AJ22" s="1100"/>
      <c r="AK22" s="1100"/>
      <c r="AL22" s="1100"/>
      <c r="AM22" s="1100"/>
      <c r="AN22" s="1100"/>
      <c r="AO22" s="1100"/>
      <c r="AP22" s="1100"/>
      <c r="AQ22" s="1100"/>
      <c r="AR22" s="1100"/>
      <c r="AS22" s="1100"/>
      <c r="AT22" s="1100"/>
      <c r="AU22" s="1100"/>
      <c r="AV22" s="1100"/>
      <c r="AW22" s="1100"/>
      <c r="AX22" s="1100"/>
      <c r="AY22" s="1100"/>
      <c r="AZ22" s="1100"/>
      <c r="BA22" s="1100"/>
      <c r="BB22" s="1100"/>
      <c r="BC22" s="1100"/>
      <c r="BD22" s="1100"/>
      <c r="BE22" s="1100"/>
      <c r="BF22" s="1100"/>
      <c r="BG22" s="1100"/>
      <c r="BH22" s="1100"/>
      <c r="BI22" s="1100"/>
      <c r="BJ22" s="1100"/>
      <c r="BK22" s="1100"/>
      <c r="BL22" s="1101"/>
      <c r="BM22" s="1458">
        <v>2113</v>
      </c>
      <c r="BN22" s="1459"/>
      <c r="BO22" s="1459"/>
      <c r="BP22" s="1459"/>
      <c r="BQ22" s="1459"/>
      <c r="BR22" s="1459"/>
      <c r="BS22" s="1460"/>
      <c r="BT22" s="1455">
        <v>0</v>
      </c>
      <c r="BU22" s="1456"/>
      <c r="BV22" s="1456"/>
      <c r="BW22" s="1456"/>
      <c r="BX22" s="1456"/>
      <c r="BY22" s="1456"/>
      <c r="BZ22" s="1456"/>
      <c r="CA22" s="1456"/>
      <c r="CB22" s="1456"/>
      <c r="CC22" s="1456"/>
      <c r="CD22" s="1456"/>
      <c r="CE22" s="1456"/>
      <c r="CF22" s="1456"/>
      <c r="CG22" s="1456"/>
      <c r="CH22" s="1456"/>
      <c r="CI22" s="1456"/>
      <c r="CJ22" s="1456"/>
      <c r="CK22" s="1456"/>
      <c r="CL22" s="1456"/>
      <c r="CM22" s="1457"/>
      <c r="CN22" s="1042">
        <v>0</v>
      </c>
      <c r="CO22" s="1172"/>
      <c r="CP22" s="1172"/>
      <c r="CQ22" s="1172"/>
      <c r="CR22" s="1172"/>
      <c r="CS22" s="1172"/>
      <c r="CT22" s="1172"/>
      <c r="CU22" s="1172"/>
      <c r="CV22" s="1172"/>
      <c r="CW22" s="1172"/>
      <c r="CX22" s="1172"/>
      <c r="CY22" s="1172"/>
      <c r="CZ22" s="1172"/>
      <c r="DA22" s="1172"/>
      <c r="DB22" s="1172"/>
      <c r="DC22" s="1172"/>
      <c r="DD22" s="1172"/>
      <c r="DE22" s="1172"/>
      <c r="DF22" s="1172"/>
      <c r="DG22" s="1173"/>
      <c r="EF22" s="568"/>
    </row>
    <row r="23" spans="1:151">
      <c r="B23" s="1452"/>
      <c r="C23" s="1453"/>
      <c r="D23" s="1453"/>
      <c r="E23" s="1453"/>
      <c r="F23" s="1453"/>
      <c r="G23" s="1453"/>
      <c r="H23" s="1453"/>
      <c r="I23" s="1453"/>
      <c r="J23" s="1453"/>
      <c r="K23" s="1453"/>
      <c r="L23" s="1453"/>
      <c r="M23" s="1454"/>
      <c r="N23" s="388"/>
      <c r="O23" s="1327" t="s">
        <v>769</v>
      </c>
      <c r="P23" s="1327"/>
      <c r="Q23" s="1327"/>
      <c r="R23" s="1327"/>
      <c r="S23" s="1327"/>
      <c r="T23" s="1327"/>
      <c r="U23" s="1327"/>
      <c r="V23" s="1327"/>
      <c r="W23" s="1327"/>
      <c r="X23" s="1327"/>
      <c r="Y23" s="1327"/>
      <c r="Z23" s="1327"/>
      <c r="AA23" s="1327"/>
      <c r="AB23" s="1327"/>
      <c r="AC23" s="1327"/>
      <c r="AD23" s="1327"/>
      <c r="AE23" s="1327"/>
      <c r="AF23" s="1327"/>
      <c r="AG23" s="1327"/>
      <c r="AH23" s="1327"/>
      <c r="AI23" s="1327"/>
      <c r="AJ23" s="1327"/>
      <c r="AK23" s="1327"/>
      <c r="AL23" s="1327"/>
      <c r="AM23" s="1327"/>
      <c r="AN23" s="1327"/>
      <c r="AO23" s="1327"/>
      <c r="AP23" s="1327"/>
      <c r="AQ23" s="1327"/>
      <c r="AR23" s="1327"/>
      <c r="AS23" s="1327"/>
      <c r="AT23" s="1327"/>
      <c r="AU23" s="1327"/>
      <c r="AV23" s="1327"/>
      <c r="AW23" s="1327"/>
      <c r="AX23" s="1327"/>
      <c r="AY23" s="1327"/>
      <c r="AZ23" s="1327"/>
      <c r="BA23" s="1327"/>
      <c r="BB23" s="1327"/>
      <c r="BC23" s="1327"/>
      <c r="BD23" s="1327"/>
      <c r="BE23" s="1327"/>
      <c r="BF23" s="1327"/>
      <c r="BG23" s="1327"/>
      <c r="BH23" s="1327"/>
      <c r="BI23" s="1327"/>
      <c r="BJ23" s="1327"/>
      <c r="BK23" s="1327"/>
      <c r="BL23" s="1372"/>
      <c r="BM23" s="1458">
        <v>2114</v>
      </c>
      <c r="BN23" s="1459"/>
      <c r="BO23" s="1459"/>
      <c r="BP23" s="1459"/>
      <c r="BQ23" s="1459"/>
      <c r="BR23" s="1459"/>
      <c r="BS23" s="1460"/>
      <c r="BT23" s="1455">
        <v>0</v>
      </c>
      <c r="BU23" s="1456"/>
      <c r="BV23" s="1456"/>
      <c r="BW23" s="1456"/>
      <c r="BX23" s="1456"/>
      <c r="BY23" s="1456"/>
      <c r="BZ23" s="1456"/>
      <c r="CA23" s="1456"/>
      <c r="CB23" s="1456"/>
      <c r="CC23" s="1456"/>
      <c r="CD23" s="1456"/>
      <c r="CE23" s="1456"/>
      <c r="CF23" s="1456"/>
      <c r="CG23" s="1456"/>
      <c r="CH23" s="1456"/>
      <c r="CI23" s="1456"/>
      <c r="CJ23" s="1456"/>
      <c r="CK23" s="1456"/>
      <c r="CL23" s="1456"/>
      <c r="CM23" s="1457"/>
      <c r="CN23" s="1042">
        <v>0</v>
      </c>
      <c r="CO23" s="1172"/>
      <c r="CP23" s="1172"/>
      <c r="CQ23" s="1172"/>
      <c r="CR23" s="1172"/>
      <c r="CS23" s="1172"/>
      <c r="CT23" s="1172"/>
      <c r="CU23" s="1172"/>
      <c r="CV23" s="1172"/>
      <c r="CW23" s="1172"/>
      <c r="CX23" s="1172"/>
      <c r="CY23" s="1172"/>
      <c r="CZ23" s="1172"/>
      <c r="DA23" s="1172"/>
      <c r="DB23" s="1172"/>
      <c r="DC23" s="1172"/>
      <c r="DD23" s="1172"/>
      <c r="DE23" s="1172"/>
      <c r="DF23" s="1172"/>
      <c r="DG23" s="1173"/>
      <c r="EF23" s="568"/>
    </row>
    <row r="24" spans="1:151">
      <c r="B24" s="1452"/>
      <c r="C24" s="1453"/>
      <c r="D24" s="1453"/>
      <c r="E24" s="1453"/>
      <c r="F24" s="1453"/>
      <c r="G24" s="1453"/>
      <c r="H24" s="1453"/>
      <c r="I24" s="1453"/>
      <c r="J24" s="1453"/>
      <c r="K24" s="1453"/>
      <c r="L24" s="1453"/>
      <c r="M24" s="1454"/>
      <c r="N24" s="388"/>
      <c r="O24" s="1327" t="s">
        <v>768</v>
      </c>
      <c r="P24" s="1327"/>
      <c r="Q24" s="1327"/>
      <c r="R24" s="1327"/>
      <c r="S24" s="1327"/>
      <c r="T24" s="1327"/>
      <c r="U24" s="1327"/>
      <c r="V24" s="1327"/>
      <c r="W24" s="1327"/>
      <c r="X24" s="1327"/>
      <c r="Y24" s="1327"/>
      <c r="Z24" s="1327"/>
      <c r="AA24" s="1327"/>
      <c r="AB24" s="1327"/>
      <c r="AC24" s="1327"/>
      <c r="AD24" s="1327"/>
      <c r="AE24" s="1327"/>
      <c r="AF24" s="1327"/>
      <c r="AG24" s="1327"/>
      <c r="AH24" s="1327"/>
      <c r="AI24" s="1327"/>
      <c r="AJ24" s="1327"/>
      <c r="AK24" s="1327"/>
      <c r="AL24" s="1327"/>
      <c r="AM24" s="1327"/>
      <c r="AN24" s="1327"/>
      <c r="AO24" s="1327"/>
      <c r="AP24" s="1327"/>
      <c r="AQ24" s="1327"/>
      <c r="AR24" s="1327"/>
      <c r="AS24" s="1327"/>
      <c r="AT24" s="1327"/>
      <c r="AU24" s="1327"/>
      <c r="AV24" s="1327"/>
      <c r="AW24" s="1327"/>
      <c r="AX24" s="1327"/>
      <c r="AY24" s="1327"/>
      <c r="AZ24" s="1327"/>
      <c r="BA24" s="1327"/>
      <c r="BB24" s="1327"/>
      <c r="BC24" s="1327"/>
      <c r="BD24" s="1327"/>
      <c r="BE24" s="1327"/>
      <c r="BF24" s="1327"/>
      <c r="BG24" s="1327"/>
      <c r="BH24" s="1327"/>
      <c r="BI24" s="1327"/>
      <c r="BJ24" s="1327"/>
      <c r="BK24" s="1327"/>
      <c r="BL24" s="1372"/>
      <c r="BM24" s="1458">
        <v>2115</v>
      </c>
      <c r="BN24" s="1459"/>
      <c r="BO24" s="1459"/>
      <c r="BP24" s="1459"/>
      <c r="BQ24" s="1459"/>
      <c r="BR24" s="1459"/>
      <c r="BS24" s="1460"/>
      <c r="BT24" s="1455">
        <v>0</v>
      </c>
      <c r="BU24" s="1456"/>
      <c r="BV24" s="1456"/>
      <c r="BW24" s="1456"/>
      <c r="BX24" s="1456"/>
      <c r="BY24" s="1456"/>
      <c r="BZ24" s="1456"/>
      <c r="CA24" s="1456"/>
      <c r="CB24" s="1456"/>
      <c r="CC24" s="1456"/>
      <c r="CD24" s="1456"/>
      <c r="CE24" s="1456"/>
      <c r="CF24" s="1456"/>
      <c r="CG24" s="1456"/>
      <c r="CH24" s="1456"/>
      <c r="CI24" s="1456"/>
      <c r="CJ24" s="1456"/>
      <c r="CK24" s="1456"/>
      <c r="CL24" s="1456"/>
      <c r="CM24" s="1457"/>
      <c r="CN24" s="1042">
        <v>0</v>
      </c>
      <c r="CO24" s="1172"/>
      <c r="CP24" s="1172"/>
      <c r="CQ24" s="1172"/>
      <c r="CR24" s="1172"/>
      <c r="CS24" s="1172"/>
      <c r="CT24" s="1172"/>
      <c r="CU24" s="1172"/>
      <c r="CV24" s="1172"/>
      <c r="CW24" s="1172"/>
      <c r="CX24" s="1172"/>
      <c r="CY24" s="1172"/>
      <c r="CZ24" s="1172"/>
      <c r="DA24" s="1172"/>
      <c r="DB24" s="1172"/>
      <c r="DC24" s="1172"/>
      <c r="DD24" s="1172"/>
      <c r="DE24" s="1172"/>
      <c r="DF24" s="1172"/>
      <c r="DG24" s="1173"/>
      <c r="EF24" s="568"/>
    </row>
    <row r="25" spans="1:151">
      <c r="B25" s="1452"/>
      <c r="C25" s="1453"/>
      <c r="D25" s="1453"/>
      <c r="E25" s="1453"/>
      <c r="F25" s="1453"/>
      <c r="G25" s="1453"/>
      <c r="H25" s="1453"/>
      <c r="I25" s="1453"/>
      <c r="J25" s="1453"/>
      <c r="K25" s="1453"/>
      <c r="L25" s="1453"/>
      <c r="M25" s="1454"/>
      <c r="N25" s="388"/>
      <c r="O25" s="1327" t="s">
        <v>767</v>
      </c>
      <c r="P25" s="1327"/>
      <c r="Q25" s="1327"/>
      <c r="R25" s="1327"/>
      <c r="S25" s="1327"/>
      <c r="T25" s="1327"/>
      <c r="U25" s="1327"/>
      <c r="V25" s="1327"/>
      <c r="W25" s="1327"/>
      <c r="X25" s="1327"/>
      <c r="Y25" s="1327"/>
      <c r="Z25" s="1327"/>
      <c r="AA25" s="1327"/>
      <c r="AB25" s="1327"/>
      <c r="AC25" s="1327"/>
      <c r="AD25" s="1327"/>
      <c r="AE25" s="1327"/>
      <c r="AF25" s="1327"/>
      <c r="AG25" s="1327"/>
      <c r="AH25" s="1327"/>
      <c r="AI25" s="1327"/>
      <c r="AJ25" s="1327"/>
      <c r="AK25" s="1327"/>
      <c r="AL25" s="1327"/>
      <c r="AM25" s="1327"/>
      <c r="AN25" s="1327"/>
      <c r="AO25" s="1327"/>
      <c r="AP25" s="1327"/>
      <c r="AQ25" s="1327"/>
      <c r="AR25" s="1327"/>
      <c r="AS25" s="1327"/>
      <c r="AT25" s="1327"/>
      <c r="AU25" s="1327"/>
      <c r="AV25" s="1327"/>
      <c r="AW25" s="1327"/>
      <c r="AX25" s="1327"/>
      <c r="AY25" s="1327"/>
      <c r="AZ25" s="1327"/>
      <c r="BA25" s="1327"/>
      <c r="BB25" s="1327"/>
      <c r="BC25" s="1327"/>
      <c r="BD25" s="1327"/>
      <c r="BE25" s="1327"/>
      <c r="BF25" s="1327"/>
      <c r="BG25" s="1327"/>
      <c r="BH25" s="1327"/>
      <c r="BI25" s="1327"/>
      <c r="BJ25" s="1327"/>
      <c r="BK25" s="1327"/>
      <c r="BL25" s="1372"/>
      <c r="BM25" s="1458">
        <v>2116</v>
      </c>
      <c r="BN25" s="1459"/>
      <c r="BO25" s="1459"/>
      <c r="BP25" s="1459"/>
      <c r="BQ25" s="1459"/>
      <c r="BR25" s="1459"/>
      <c r="BS25" s="1460"/>
      <c r="BT25" s="1455">
        <v>0</v>
      </c>
      <c r="BU25" s="1456"/>
      <c r="BV25" s="1456"/>
      <c r="BW25" s="1456"/>
      <c r="BX25" s="1456"/>
      <c r="BY25" s="1456"/>
      <c r="BZ25" s="1456"/>
      <c r="CA25" s="1456"/>
      <c r="CB25" s="1456"/>
      <c r="CC25" s="1456"/>
      <c r="CD25" s="1456"/>
      <c r="CE25" s="1456"/>
      <c r="CF25" s="1456"/>
      <c r="CG25" s="1456"/>
      <c r="CH25" s="1456"/>
      <c r="CI25" s="1456"/>
      <c r="CJ25" s="1456"/>
      <c r="CK25" s="1456"/>
      <c r="CL25" s="1456"/>
      <c r="CM25" s="1457"/>
      <c r="CN25" s="1042">
        <v>0</v>
      </c>
      <c r="CO25" s="1172"/>
      <c r="CP25" s="1172"/>
      <c r="CQ25" s="1172"/>
      <c r="CR25" s="1172"/>
      <c r="CS25" s="1172"/>
      <c r="CT25" s="1172"/>
      <c r="CU25" s="1172"/>
      <c r="CV25" s="1172"/>
      <c r="CW25" s="1172"/>
      <c r="CX25" s="1172"/>
      <c r="CY25" s="1172"/>
      <c r="CZ25" s="1172"/>
      <c r="DA25" s="1172"/>
      <c r="DB25" s="1172"/>
      <c r="DC25" s="1172"/>
      <c r="DD25" s="1172"/>
      <c r="DE25" s="1172"/>
      <c r="DF25" s="1172"/>
      <c r="DG25" s="1173"/>
      <c r="EF25" s="568"/>
    </row>
    <row r="26" spans="1:151" ht="27" customHeight="1">
      <c r="B26" s="1452"/>
      <c r="C26" s="1453"/>
      <c r="D26" s="1453"/>
      <c r="E26" s="1453"/>
      <c r="F26" s="1453"/>
      <c r="G26" s="1453"/>
      <c r="H26" s="1453"/>
      <c r="I26" s="1453"/>
      <c r="J26" s="1453"/>
      <c r="K26" s="1453"/>
      <c r="L26" s="1453"/>
      <c r="M26" s="1454"/>
      <c r="N26" s="389"/>
      <c r="O26" s="1462" t="s">
        <v>766</v>
      </c>
      <c r="P26" s="1462"/>
      <c r="Q26" s="1462"/>
      <c r="R26" s="1462"/>
      <c r="S26" s="1462"/>
      <c r="T26" s="1462"/>
      <c r="U26" s="1462"/>
      <c r="V26" s="1462"/>
      <c r="W26" s="1462"/>
      <c r="X26" s="1462"/>
      <c r="Y26" s="1462"/>
      <c r="Z26" s="1462"/>
      <c r="AA26" s="1462"/>
      <c r="AB26" s="1462"/>
      <c r="AC26" s="1462"/>
      <c r="AD26" s="1462"/>
      <c r="AE26" s="1462"/>
      <c r="AF26" s="1462"/>
      <c r="AG26" s="1462"/>
      <c r="AH26" s="1462"/>
      <c r="AI26" s="1462"/>
      <c r="AJ26" s="1462"/>
      <c r="AK26" s="1462"/>
      <c r="AL26" s="1462"/>
      <c r="AM26" s="1462"/>
      <c r="AN26" s="1462"/>
      <c r="AO26" s="1462"/>
      <c r="AP26" s="1462"/>
      <c r="AQ26" s="1462"/>
      <c r="AR26" s="1462"/>
      <c r="AS26" s="1462"/>
      <c r="AT26" s="1462"/>
      <c r="AU26" s="1462"/>
      <c r="AV26" s="1462"/>
      <c r="AW26" s="1462"/>
      <c r="AX26" s="1462"/>
      <c r="AY26" s="1462"/>
      <c r="AZ26" s="1462"/>
      <c r="BA26" s="1462"/>
      <c r="BB26" s="1462"/>
      <c r="BC26" s="1462"/>
      <c r="BD26" s="1462"/>
      <c r="BE26" s="1462"/>
      <c r="BF26" s="1462"/>
      <c r="BG26" s="1462"/>
      <c r="BH26" s="1462"/>
      <c r="BI26" s="1462"/>
      <c r="BJ26" s="1462"/>
      <c r="BK26" s="1462"/>
      <c r="BL26" s="1463"/>
      <c r="BM26" s="1333">
        <v>2117</v>
      </c>
      <c r="BN26" s="1334"/>
      <c r="BO26" s="1334"/>
      <c r="BP26" s="1334"/>
      <c r="BQ26" s="1334"/>
      <c r="BR26" s="1334"/>
      <c r="BS26" s="1335"/>
      <c r="BT26" s="1455">
        <v>780118</v>
      </c>
      <c r="BU26" s="1456"/>
      <c r="BV26" s="1456"/>
      <c r="BW26" s="1456"/>
      <c r="BX26" s="1456"/>
      <c r="BY26" s="1456"/>
      <c r="BZ26" s="1456"/>
      <c r="CA26" s="1456"/>
      <c r="CB26" s="1456"/>
      <c r="CC26" s="1456"/>
      <c r="CD26" s="1456"/>
      <c r="CE26" s="1456"/>
      <c r="CF26" s="1456"/>
      <c r="CG26" s="1456"/>
      <c r="CH26" s="1456"/>
      <c r="CI26" s="1456"/>
      <c r="CJ26" s="1456"/>
      <c r="CK26" s="1456"/>
      <c r="CL26" s="1456"/>
      <c r="CM26" s="1457"/>
      <c r="CN26" s="1042">
        <v>656200</v>
      </c>
      <c r="CO26" s="1172"/>
      <c r="CP26" s="1172"/>
      <c r="CQ26" s="1172"/>
      <c r="CR26" s="1172"/>
      <c r="CS26" s="1172"/>
      <c r="CT26" s="1172"/>
      <c r="CU26" s="1172"/>
      <c r="CV26" s="1172"/>
      <c r="CW26" s="1172"/>
      <c r="CX26" s="1172"/>
      <c r="CY26" s="1172"/>
      <c r="CZ26" s="1172"/>
      <c r="DA26" s="1172"/>
      <c r="DB26" s="1172"/>
      <c r="DC26" s="1172"/>
      <c r="DD26" s="1172"/>
      <c r="DE26" s="1172"/>
      <c r="DF26" s="1172"/>
      <c r="DG26" s="1173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>
      <c r="B27" s="1452"/>
      <c r="C27" s="1453"/>
      <c r="D27" s="1453"/>
      <c r="E27" s="1453"/>
      <c r="F27" s="1453"/>
      <c r="G27" s="1453"/>
      <c r="H27" s="1453"/>
      <c r="I27" s="1453"/>
      <c r="J27" s="1453"/>
      <c r="K27" s="1453"/>
      <c r="L27" s="1453"/>
      <c r="M27" s="1454"/>
      <c r="N27" s="389"/>
      <c r="O27" s="1462" t="s">
        <v>765</v>
      </c>
      <c r="P27" s="1462"/>
      <c r="Q27" s="1462"/>
      <c r="R27" s="1462"/>
      <c r="S27" s="1462"/>
      <c r="T27" s="1462"/>
      <c r="U27" s="1462"/>
      <c r="V27" s="1462"/>
      <c r="W27" s="1462"/>
      <c r="X27" s="1462"/>
      <c r="Y27" s="1462"/>
      <c r="Z27" s="1462"/>
      <c r="AA27" s="1462"/>
      <c r="AB27" s="1462"/>
      <c r="AC27" s="1462"/>
      <c r="AD27" s="1462"/>
      <c r="AE27" s="1462"/>
      <c r="AF27" s="1462"/>
      <c r="AG27" s="1462"/>
      <c r="AH27" s="1462"/>
      <c r="AI27" s="1462"/>
      <c r="AJ27" s="1462"/>
      <c r="AK27" s="1462"/>
      <c r="AL27" s="1462"/>
      <c r="AM27" s="1462"/>
      <c r="AN27" s="1462"/>
      <c r="AO27" s="1462"/>
      <c r="AP27" s="1462"/>
      <c r="AQ27" s="1462"/>
      <c r="AR27" s="1462"/>
      <c r="AS27" s="1462"/>
      <c r="AT27" s="1462"/>
      <c r="AU27" s="1462"/>
      <c r="AV27" s="1462"/>
      <c r="AW27" s="1462"/>
      <c r="AX27" s="1462"/>
      <c r="AY27" s="1462"/>
      <c r="AZ27" s="1462"/>
      <c r="BA27" s="1462"/>
      <c r="BB27" s="1462"/>
      <c r="BC27" s="1462"/>
      <c r="BD27" s="1462"/>
      <c r="BE27" s="1462"/>
      <c r="BF27" s="1462"/>
      <c r="BG27" s="1462"/>
      <c r="BH27" s="1462"/>
      <c r="BI27" s="1462"/>
      <c r="BJ27" s="1462"/>
      <c r="BK27" s="1462"/>
      <c r="BL27" s="1463"/>
      <c r="BM27" s="1333">
        <v>2118</v>
      </c>
      <c r="BN27" s="1334"/>
      <c r="BO27" s="1334"/>
      <c r="BP27" s="1334"/>
      <c r="BQ27" s="1334"/>
      <c r="BR27" s="1334"/>
      <c r="BS27" s="1335"/>
      <c r="BT27" s="1455">
        <v>0</v>
      </c>
      <c r="BU27" s="1456"/>
      <c r="BV27" s="1456"/>
      <c r="BW27" s="1456"/>
      <c r="BX27" s="1456"/>
      <c r="BY27" s="1456"/>
      <c r="BZ27" s="1456"/>
      <c r="CA27" s="1456"/>
      <c r="CB27" s="1456"/>
      <c r="CC27" s="1456"/>
      <c r="CD27" s="1456"/>
      <c r="CE27" s="1456"/>
      <c r="CF27" s="1456"/>
      <c r="CG27" s="1456"/>
      <c r="CH27" s="1456"/>
      <c r="CI27" s="1456"/>
      <c r="CJ27" s="1456"/>
      <c r="CK27" s="1456"/>
      <c r="CL27" s="1456"/>
      <c r="CM27" s="1457"/>
      <c r="CN27" s="1042">
        <v>0</v>
      </c>
      <c r="CO27" s="1172"/>
      <c r="CP27" s="1172"/>
      <c r="CQ27" s="1172"/>
      <c r="CR27" s="1172"/>
      <c r="CS27" s="1172"/>
      <c r="CT27" s="1172"/>
      <c r="CU27" s="1172"/>
      <c r="CV27" s="1172"/>
      <c r="CW27" s="1172"/>
      <c r="CX27" s="1172"/>
      <c r="CY27" s="1172"/>
      <c r="CZ27" s="1172"/>
      <c r="DA27" s="1172"/>
      <c r="DB27" s="1172"/>
      <c r="DC27" s="1172"/>
      <c r="DD27" s="1172"/>
      <c r="DE27" s="1172"/>
      <c r="DF27" s="1172"/>
      <c r="DG27" s="1173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>
      <c r="B28" s="1452"/>
      <c r="C28" s="1453"/>
      <c r="D28" s="1453"/>
      <c r="E28" s="1453"/>
      <c r="F28" s="1453"/>
      <c r="G28" s="1453"/>
      <c r="H28" s="1453"/>
      <c r="I28" s="1453"/>
      <c r="J28" s="1453"/>
      <c r="K28" s="1453"/>
      <c r="L28" s="1453"/>
      <c r="M28" s="1454"/>
      <c r="N28" s="388"/>
      <c r="O28" s="1462"/>
      <c r="P28" s="1462"/>
      <c r="Q28" s="1462"/>
      <c r="R28" s="1462"/>
      <c r="S28" s="1462"/>
      <c r="T28" s="1462"/>
      <c r="U28" s="1462"/>
      <c r="V28" s="1462"/>
      <c r="W28" s="1462"/>
      <c r="X28" s="1462"/>
      <c r="Y28" s="1462"/>
      <c r="Z28" s="1462"/>
      <c r="AA28" s="1462"/>
      <c r="AB28" s="1462"/>
      <c r="AC28" s="1462"/>
      <c r="AD28" s="1462"/>
      <c r="AE28" s="1462"/>
      <c r="AF28" s="1462"/>
      <c r="AG28" s="1462"/>
      <c r="AH28" s="1462"/>
      <c r="AI28" s="1462"/>
      <c r="AJ28" s="1462"/>
      <c r="AK28" s="1462"/>
      <c r="AL28" s="1462"/>
      <c r="AM28" s="1462"/>
      <c r="AN28" s="1462"/>
      <c r="AO28" s="1462"/>
      <c r="AP28" s="1462"/>
      <c r="AQ28" s="1462"/>
      <c r="AR28" s="1462"/>
      <c r="AS28" s="1462"/>
      <c r="AT28" s="1462"/>
      <c r="AU28" s="1462"/>
      <c r="AV28" s="1462"/>
      <c r="AW28" s="1462"/>
      <c r="AX28" s="1462"/>
      <c r="AY28" s="1462"/>
      <c r="AZ28" s="1462"/>
      <c r="BA28" s="1462"/>
      <c r="BB28" s="1462"/>
      <c r="BC28" s="1462"/>
      <c r="BD28" s="1462"/>
      <c r="BE28" s="1462"/>
      <c r="BF28" s="1462"/>
      <c r="BG28" s="1462"/>
      <c r="BH28" s="1462"/>
      <c r="BI28" s="1462"/>
      <c r="BJ28" s="1462"/>
      <c r="BK28" s="1462"/>
      <c r="BL28" s="1463"/>
      <c r="BM28" s="1333"/>
      <c r="BN28" s="1334"/>
      <c r="BO28" s="1334"/>
      <c r="BP28" s="1334"/>
      <c r="BQ28" s="1334"/>
      <c r="BR28" s="1334"/>
      <c r="BS28" s="1335"/>
      <c r="BT28" s="1455"/>
      <c r="BU28" s="1456"/>
      <c r="BV28" s="1456"/>
      <c r="BW28" s="1456"/>
      <c r="BX28" s="1456"/>
      <c r="BY28" s="1456"/>
      <c r="BZ28" s="1456"/>
      <c r="CA28" s="1456"/>
      <c r="CB28" s="1456"/>
      <c r="CC28" s="1456"/>
      <c r="CD28" s="1456"/>
      <c r="CE28" s="1456"/>
      <c r="CF28" s="1456"/>
      <c r="CG28" s="1456"/>
      <c r="CH28" s="1456"/>
      <c r="CI28" s="1456"/>
      <c r="CJ28" s="1456"/>
      <c r="CK28" s="1456"/>
      <c r="CL28" s="1456"/>
      <c r="CM28" s="1457"/>
      <c r="CN28" s="1042"/>
      <c r="CO28" s="1172"/>
      <c r="CP28" s="1172"/>
      <c r="CQ28" s="1172"/>
      <c r="CR28" s="1172"/>
      <c r="CS28" s="1172"/>
      <c r="CT28" s="1172"/>
      <c r="CU28" s="1172"/>
      <c r="CV28" s="1172"/>
      <c r="CW28" s="1172"/>
      <c r="CX28" s="1172"/>
      <c r="CY28" s="1172"/>
      <c r="CZ28" s="1172"/>
      <c r="DA28" s="1172"/>
      <c r="DB28" s="1172"/>
      <c r="DC28" s="1172"/>
      <c r="DD28" s="1172"/>
      <c r="DE28" s="1172"/>
      <c r="DF28" s="1172"/>
      <c r="DG28" s="1173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>
      <c r="B29" s="1452" t="s">
        <v>757</v>
      </c>
      <c r="C29" s="1453"/>
      <c r="D29" s="1453"/>
      <c r="E29" s="1453"/>
      <c r="F29" s="1453"/>
      <c r="G29" s="1453"/>
      <c r="H29" s="1453"/>
      <c r="I29" s="1453"/>
      <c r="J29" s="1453"/>
      <c r="K29" s="1453"/>
      <c r="L29" s="1453"/>
      <c r="M29" s="1454"/>
      <c r="N29" s="389"/>
      <c r="O29" s="1349" t="s">
        <v>734</v>
      </c>
      <c r="P29" s="1349"/>
      <c r="Q29" s="1349"/>
      <c r="R29" s="1349"/>
      <c r="S29" s="1349"/>
      <c r="T29" s="1349"/>
      <c r="U29" s="1349"/>
      <c r="V29" s="1349"/>
      <c r="W29" s="1349"/>
      <c r="X29" s="1349"/>
      <c r="Y29" s="1349"/>
      <c r="Z29" s="1349"/>
      <c r="AA29" s="1349"/>
      <c r="AB29" s="1349"/>
      <c r="AC29" s="1349"/>
      <c r="AD29" s="1349"/>
      <c r="AE29" s="1349"/>
      <c r="AF29" s="1349"/>
      <c r="AG29" s="1349"/>
      <c r="AH29" s="1349"/>
      <c r="AI29" s="1349"/>
      <c r="AJ29" s="1349"/>
      <c r="AK29" s="1349"/>
      <c r="AL29" s="1349"/>
      <c r="AM29" s="1349"/>
      <c r="AN29" s="1349"/>
      <c r="AO29" s="1349"/>
      <c r="AP29" s="1349"/>
      <c r="AQ29" s="1349"/>
      <c r="AR29" s="1349"/>
      <c r="AS29" s="1349"/>
      <c r="AT29" s="1349"/>
      <c r="AU29" s="1349"/>
      <c r="AV29" s="1349"/>
      <c r="AW29" s="1349"/>
      <c r="AX29" s="1349"/>
      <c r="AY29" s="1349"/>
      <c r="AZ29" s="1349"/>
      <c r="BA29" s="1349"/>
      <c r="BB29" s="1349"/>
      <c r="BC29" s="1349"/>
      <c r="BD29" s="1349"/>
      <c r="BE29" s="1349"/>
      <c r="BF29" s="1349"/>
      <c r="BG29" s="1349"/>
      <c r="BH29" s="1349"/>
      <c r="BI29" s="1349"/>
      <c r="BJ29" s="1349"/>
      <c r="BK29" s="1349"/>
      <c r="BL29" s="1350"/>
      <c r="BM29" s="1333">
        <v>2120</v>
      </c>
      <c r="BN29" s="1334"/>
      <c r="BO29" s="1334"/>
      <c r="BP29" s="1334"/>
      <c r="BQ29" s="1334"/>
      <c r="BR29" s="1334"/>
      <c r="BS29" s="1335"/>
      <c r="BT29" s="1466" t="s">
        <v>39</v>
      </c>
      <c r="BU29" s="1467"/>
      <c r="BV29" s="1211">
        <f>SUM(BV31:CK38)</f>
        <v>55482816</v>
      </c>
      <c r="BW29" s="1211"/>
      <c r="BX29" s="1211"/>
      <c r="BY29" s="1211"/>
      <c r="BZ29" s="1211"/>
      <c r="CA29" s="1211"/>
      <c r="CB29" s="1211"/>
      <c r="CC29" s="1211"/>
      <c r="CD29" s="1211"/>
      <c r="CE29" s="1211"/>
      <c r="CF29" s="1211"/>
      <c r="CG29" s="1211"/>
      <c r="CH29" s="1211"/>
      <c r="CI29" s="1211"/>
      <c r="CJ29" s="1211"/>
      <c r="CK29" s="1211"/>
      <c r="CL29" s="1464" t="s">
        <v>40</v>
      </c>
      <c r="CM29" s="1465"/>
      <c r="CN29" s="1468" t="s">
        <v>39</v>
      </c>
      <c r="CO29" s="1468"/>
      <c r="CP29" s="1211">
        <f>SUM(CP31:DE38)</f>
        <v>50881217</v>
      </c>
      <c r="CQ29" s="1211"/>
      <c r="CR29" s="1211"/>
      <c r="CS29" s="1211"/>
      <c r="CT29" s="1211"/>
      <c r="CU29" s="1211"/>
      <c r="CV29" s="1211"/>
      <c r="CW29" s="1211"/>
      <c r="CX29" s="1211"/>
      <c r="CY29" s="1211"/>
      <c r="CZ29" s="1211"/>
      <c r="DA29" s="1211"/>
      <c r="DB29" s="1211"/>
      <c r="DC29" s="1211"/>
      <c r="DD29" s="1211"/>
      <c r="DE29" s="1211"/>
      <c r="DF29" s="1471" t="s">
        <v>40</v>
      </c>
      <c r="DG29" s="1472"/>
      <c r="DI29" s="605"/>
      <c r="DJ29" s="605"/>
    </row>
    <row r="30" spans="1:151">
      <c r="B30" s="1452"/>
      <c r="C30" s="1453"/>
      <c r="D30" s="1453"/>
      <c r="E30" s="1453"/>
      <c r="F30" s="1453"/>
      <c r="G30" s="1453"/>
      <c r="H30" s="1453"/>
      <c r="I30" s="1453"/>
      <c r="J30" s="1453"/>
      <c r="K30" s="1453"/>
      <c r="L30" s="1453"/>
      <c r="M30" s="1454"/>
      <c r="N30" s="389"/>
      <c r="O30" s="1349" t="s">
        <v>717</v>
      </c>
      <c r="P30" s="1349"/>
      <c r="Q30" s="1349"/>
      <c r="R30" s="1349"/>
      <c r="S30" s="1349"/>
      <c r="T30" s="1349"/>
      <c r="U30" s="1349"/>
      <c r="V30" s="1349"/>
      <c r="W30" s="1349"/>
      <c r="X30" s="1349"/>
      <c r="Y30" s="1349"/>
      <c r="Z30" s="1349"/>
      <c r="AA30" s="1349"/>
      <c r="AB30" s="1349"/>
      <c r="AC30" s="1349"/>
      <c r="AD30" s="1349"/>
      <c r="AE30" s="1349"/>
      <c r="AF30" s="1349"/>
      <c r="AG30" s="1349"/>
      <c r="AH30" s="1349"/>
      <c r="AI30" s="1349"/>
      <c r="AJ30" s="1349"/>
      <c r="AK30" s="1349"/>
      <c r="AL30" s="1349"/>
      <c r="AM30" s="1349"/>
      <c r="AN30" s="1349"/>
      <c r="AO30" s="1349"/>
      <c r="AP30" s="1349"/>
      <c r="AQ30" s="1349"/>
      <c r="AR30" s="1349"/>
      <c r="AS30" s="1349"/>
      <c r="AT30" s="1349"/>
      <c r="AU30" s="1349"/>
      <c r="AV30" s="1349"/>
      <c r="AW30" s="1349"/>
      <c r="AX30" s="1349"/>
      <c r="AY30" s="1349"/>
      <c r="AZ30" s="1349"/>
      <c r="BA30" s="1349"/>
      <c r="BB30" s="1349"/>
      <c r="BC30" s="1349"/>
      <c r="BD30" s="1349"/>
      <c r="BE30" s="1349"/>
      <c r="BF30" s="1349"/>
      <c r="BG30" s="1349"/>
      <c r="BH30" s="1349"/>
      <c r="BI30" s="1349"/>
      <c r="BJ30" s="1349"/>
      <c r="BK30" s="1349"/>
      <c r="BL30" s="1350"/>
      <c r="BM30" s="1333"/>
      <c r="BN30" s="1334"/>
      <c r="BO30" s="1334"/>
      <c r="BP30" s="1334"/>
      <c r="BQ30" s="1334"/>
      <c r="BR30" s="1334"/>
      <c r="BS30" s="1335"/>
      <c r="BT30" s="1455"/>
      <c r="BU30" s="1456"/>
      <c r="BV30" s="1456"/>
      <c r="BW30" s="1456"/>
      <c r="BX30" s="1456"/>
      <c r="BY30" s="1456"/>
      <c r="BZ30" s="1456"/>
      <c r="CA30" s="1456"/>
      <c r="CB30" s="1456"/>
      <c r="CC30" s="1456"/>
      <c r="CD30" s="1456"/>
      <c r="CE30" s="1456"/>
      <c r="CF30" s="1456"/>
      <c r="CG30" s="1456"/>
      <c r="CH30" s="1456"/>
      <c r="CI30" s="1456"/>
      <c r="CJ30" s="1456"/>
      <c r="CK30" s="1456"/>
      <c r="CL30" s="1456"/>
      <c r="CM30" s="1457"/>
      <c r="CN30" s="1042"/>
      <c r="CO30" s="1172"/>
      <c r="CP30" s="1172"/>
      <c r="CQ30" s="1172"/>
      <c r="CR30" s="1172"/>
      <c r="CS30" s="1172"/>
      <c r="CT30" s="1172"/>
      <c r="CU30" s="1172"/>
      <c r="CV30" s="1172"/>
      <c r="CW30" s="1172"/>
      <c r="CX30" s="1172"/>
      <c r="CY30" s="1172"/>
      <c r="CZ30" s="1172"/>
      <c r="DA30" s="1172"/>
      <c r="DB30" s="1172"/>
      <c r="DC30" s="1172"/>
      <c r="DD30" s="1172"/>
      <c r="DE30" s="1172"/>
      <c r="DF30" s="1172"/>
      <c r="DG30" s="1173"/>
    </row>
    <row r="31" spans="1:151">
      <c r="B31" s="1452"/>
      <c r="C31" s="1453"/>
      <c r="D31" s="1453"/>
      <c r="E31" s="1453"/>
      <c r="F31" s="1453"/>
      <c r="G31" s="1453"/>
      <c r="H31" s="1453"/>
      <c r="I31" s="1453"/>
      <c r="J31" s="1453"/>
      <c r="K31" s="1453"/>
      <c r="L31" s="1453"/>
      <c r="M31" s="1454"/>
      <c r="N31" s="389"/>
      <c r="O31" s="1349" t="s">
        <v>1500</v>
      </c>
      <c r="P31" s="1349"/>
      <c r="Q31" s="1349"/>
      <c r="R31" s="1349"/>
      <c r="S31" s="1349"/>
      <c r="T31" s="1349"/>
      <c r="U31" s="1349"/>
      <c r="V31" s="1349"/>
      <c r="W31" s="1349"/>
      <c r="X31" s="1349"/>
      <c r="Y31" s="1349"/>
      <c r="Z31" s="1349"/>
      <c r="AA31" s="1349"/>
      <c r="AB31" s="1349"/>
      <c r="AC31" s="1349"/>
      <c r="AD31" s="1349"/>
      <c r="AE31" s="1349"/>
      <c r="AF31" s="1349"/>
      <c r="AG31" s="1349"/>
      <c r="AH31" s="1349"/>
      <c r="AI31" s="1349"/>
      <c r="AJ31" s="1349"/>
      <c r="AK31" s="1349"/>
      <c r="AL31" s="1349"/>
      <c r="AM31" s="1349"/>
      <c r="AN31" s="1349"/>
      <c r="AO31" s="1349"/>
      <c r="AP31" s="1349"/>
      <c r="AQ31" s="1349"/>
      <c r="AR31" s="1349"/>
      <c r="AS31" s="1349"/>
      <c r="AT31" s="1349"/>
      <c r="AU31" s="1349"/>
      <c r="AV31" s="1349"/>
      <c r="AW31" s="1349"/>
      <c r="AX31" s="1349"/>
      <c r="AY31" s="1349"/>
      <c r="AZ31" s="1349"/>
      <c r="BA31" s="1349"/>
      <c r="BB31" s="1349"/>
      <c r="BC31" s="1349"/>
      <c r="BD31" s="1349"/>
      <c r="BE31" s="1349"/>
      <c r="BF31" s="1349"/>
      <c r="BG31" s="1349"/>
      <c r="BH31" s="1349"/>
      <c r="BI31" s="1349"/>
      <c r="BJ31" s="1349"/>
      <c r="BK31" s="1349"/>
      <c r="BL31" s="1350"/>
      <c r="BM31" s="1333">
        <v>2121</v>
      </c>
      <c r="BN31" s="1334"/>
      <c r="BO31" s="1334"/>
      <c r="BP31" s="1334"/>
      <c r="BQ31" s="1334"/>
      <c r="BR31" s="1334"/>
      <c r="BS31" s="1335"/>
      <c r="BT31" s="1466" t="s">
        <v>39</v>
      </c>
      <c r="BU31" s="1467"/>
      <c r="BV31" s="1300">
        <v>54912407</v>
      </c>
      <c r="BW31" s="1300"/>
      <c r="BX31" s="1300"/>
      <c r="BY31" s="1300"/>
      <c r="BZ31" s="1300"/>
      <c r="CA31" s="1300"/>
      <c r="CB31" s="1300"/>
      <c r="CC31" s="1300"/>
      <c r="CD31" s="1300"/>
      <c r="CE31" s="1300"/>
      <c r="CF31" s="1300"/>
      <c r="CG31" s="1300"/>
      <c r="CH31" s="1300"/>
      <c r="CI31" s="1300"/>
      <c r="CJ31" s="1300"/>
      <c r="CK31" s="1300"/>
      <c r="CL31" s="1469" t="s">
        <v>40</v>
      </c>
      <c r="CM31" s="1470"/>
      <c r="CN31" s="1466" t="s">
        <v>39</v>
      </c>
      <c r="CO31" s="1467"/>
      <c r="CP31" s="1288">
        <v>50473440</v>
      </c>
      <c r="CQ31" s="1288"/>
      <c r="CR31" s="1288"/>
      <c r="CS31" s="1288"/>
      <c r="CT31" s="1288"/>
      <c r="CU31" s="1288"/>
      <c r="CV31" s="1288"/>
      <c r="CW31" s="1288"/>
      <c r="CX31" s="1288"/>
      <c r="CY31" s="1288"/>
      <c r="CZ31" s="1288"/>
      <c r="DA31" s="1288"/>
      <c r="DB31" s="1288"/>
      <c r="DC31" s="1288"/>
      <c r="DD31" s="1288"/>
      <c r="DE31" s="1288"/>
      <c r="DF31" s="1469" t="s">
        <v>40</v>
      </c>
      <c r="DG31" s="1470"/>
    </row>
    <row r="32" spans="1:151">
      <c r="B32" s="1452"/>
      <c r="C32" s="1453"/>
      <c r="D32" s="1453"/>
      <c r="E32" s="1453"/>
      <c r="F32" s="1453"/>
      <c r="G32" s="1453"/>
      <c r="H32" s="1453"/>
      <c r="I32" s="1453"/>
      <c r="J32" s="1453"/>
      <c r="K32" s="1453"/>
      <c r="L32" s="1453"/>
      <c r="M32" s="1454"/>
      <c r="N32" s="389"/>
      <c r="O32" s="1349" t="s">
        <v>764</v>
      </c>
      <c r="P32" s="1349"/>
      <c r="Q32" s="1349"/>
      <c r="R32" s="1349"/>
      <c r="S32" s="1349"/>
      <c r="T32" s="1349"/>
      <c r="U32" s="1349"/>
      <c r="V32" s="1349"/>
      <c r="W32" s="1349"/>
      <c r="X32" s="1349"/>
      <c r="Y32" s="1349"/>
      <c r="Z32" s="1349"/>
      <c r="AA32" s="1349"/>
      <c r="AB32" s="1349"/>
      <c r="AC32" s="1349"/>
      <c r="AD32" s="1349"/>
      <c r="AE32" s="1349"/>
      <c r="AF32" s="1349"/>
      <c r="AG32" s="1349"/>
      <c r="AH32" s="1349"/>
      <c r="AI32" s="1349"/>
      <c r="AJ32" s="1349"/>
      <c r="AK32" s="1349"/>
      <c r="AL32" s="1349"/>
      <c r="AM32" s="1349"/>
      <c r="AN32" s="1349"/>
      <c r="AO32" s="1349"/>
      <c r="AP32" s="1349"/>
      <c r="AQ32" s="1349"/>
      <c r="AR32" s="1349"/>
      <c r="AS32" s="1349"/>
      <c r="AT32" s="1349"/>
      <c r="AU32" s="1349"/>
      <c r="AV32" s="1349"/>
      <c r="AW32" s="1349"/>
      <c r="AX32" s="1349"/>
      <c r="AY32" s="1349"/>
      <c r="AZ32" s="1349"/>
      <c r="BA32" s="1349"/>
      <c r="BB32" s="1349"/>
      <c r="BC32" s="1349"/>
      <c r="BD32" s="1349"/>
      <c r="BE32" s="1349"/>
      <c r="BF32" s="1349"/>
      <c r="BG32" s="1349"/>
      <c r="BH32" s="1349"/>
      <c r="BI32" s="1349"/>
      <c r="BJ32" s="1349"/>
      <c r="BK32" s="1349"/>
      <c r="BL32" s="1350"/>
      <c r="BM32" s="1333">
        <v>2122</v>
      </c>
      <c r="BN32" s="1334"/>
      <c r="BO32" s="1334"/>
      <c r="BP32" s="1334"/>
      <c r="BQ32" s="1334"/>
      <c r="BR32" s="1334"/>
      <c r="BS32" s="1335"/>
      <c r="BT32" s="1466" t="s">
        <v>39</v>
      </c>
      <c r="BU32" s="1467"/>
      <c r="BV32" s="1300">
        <v>232020</v>
      </c>
      <c r="BW32" s="1300"/>
      <c r="BX32" s="1300"/>
      <c r="BY32" s="1300"/>
      <c r="BZ32" s="1300"/>
      <c r="CA32" s="1300"/>
      <c r="CB32" s="1300"/>
      <c r="CC32" s="1300"/>
      <c r="CD32" s="1300"/>
      <c r="CE32" s="1300"/>
      <c r="CF32" s="1300"/>
      <c r="CG32" s="1300"/>
      <c r="CH32" s="1300"/>
      <c r="CI32" s="1300"/>
      <c r="CJ32" s="1300"/>
      <c r="CK32" s="1300"/>
      <c r="CL32" s="1469" t="s">
        <v>40</v>
      </c>
      <c r="CM32" s="1470"/>
      <c r="CN32" s="1466" t="s">
        <v>39</v>
      </c>
      <c r="CO32" s="1467"/>
      <c r="CP32" s="1288">
        <v>221239</v>
      </c>
      <c r="CQ32" s="1288"/>
      <c r="CR32" s="1288"/>
      <c r="CS32" s="1288"/>
      <c r="CT32" s="1288"/>
      <c r="CU32" s="1288"/>
      <c r="CV32" s="1288"/>
      <c r="CW32" s="1288"/>
      <c r="CX32" s="1288"/>
      <c r="CY32" s="1288"/>
      <c r="CZ32" s="1288"/>
      <c r="DA32" s="1288"/>
      <c r="DB32" s="1288"/>
      <c r="DC32" s="1288"/>
      <c r="DD32" s="1288"/>
      <c r="DE32" s="1288"/>
      <c r="DF32" s="1469" t="s">
        <v>40</v>
      </c>
      <c r="DG32" s="1470"/>
    </row>
    <row r="33" spans="2:115" ht="25.5" customHeight="1">
      <c r="B33" s="1452"/>
      <c r="C33" s="1453"/>
      <c r="D33" s="1453"/>
      <c r="E33" s="1453"/>
      <c r="F33" s="1453"/>
      <c r="G33" s="1453"/>
      <c r="H33" s="1453"/>
      <c r="I33" s="1453"/>
      <c r="J33" s="1453"/>
      <c r="K33" s="1453"/>
      <c r="L33" s="1453"/>
      <c r="M33" s="1454"/>
      <c r="N33" s="389"/>
      <c r="O33" s="1153" t="s">
        <v>763</v>
      </c>
      <c r="P33" s="1153"/>
      <c r="Q33" s="1153"/>
      <c r="R33" s="1153"/>
      <c r="S33" s="1153"/>
      <c r="T33" s="1153"/>
      <c r="U33" s="1153"/>
      <c r="V33" s="1153"/>
      <c r="W33" s="1153"/>
      <c r="X33" s="1153"/>
      <c r="Y33" s="1153"/>
      <c r="Z33" s="1153"/>
      <c r="AA33" s="1153"/>
      <c r="AB33" s="1153"/>
      <c r="AC33" s="1153"/>
      <c r="AD33" s="1153"/>
      <c r="AE33" s="1153"/>
      <c r="AF33" s="1153"/>
      <c r="AG33" s="1153"/>
      <c r="AH33" s="1153"/>
      <c r="AI33" s="1153"/>
      <c r="AJ33" s="1153"/>
      <c r="AK33" s="1153"/>
      <c r="AL33" s="1153"/>
      <c r="AM33" s="1153"/>
      <c r="AN33" s="1153"/>
      <c r="AO33" s="1153"/>
      <c r="AP33" s="1153"/>
      <c r="AQ33" s="1153"/>
      <c r="AR33" s="1153"/>
      <c r="AS33" s="1153"/>
      <c r="AT33" s="1153"/>
      <c r="AU33" s="1153"/>
      <c r="AV33" s="1153"/>
      <c r="AW33" s="1153"/>
      <c r="AX33" s="1153"/>
      <c r="AY33" s="1153"/>
      <c r="AZ33" s="1153"/>
      <c r="BA33" s="1153"/>
      <c r="BB33" s="1153"/>
      <c r="BC33" s="1153"/>
      <c r="BD33" s="1153"/>
      <c r="BE33" s="1153"/>
      <c r="BF33" s="1153"/>
      <c r="BG33" s="1153"/>
      <c r="BH33" s="1153"/>
      <c r="BI33" s="1153"/>
      <c r="BJ33" s="1153"/>
      <c r="BK33" s="1153"/>
      <c r="BL33" s="1154"/>
      <c r="BM33" s="1333">
        <v>2123</v>
      </c>
      <c r="BN33" s="1334"/>
      <c r="BO33" s="1334"/>
      <c r="BP33" s="1334"/>
      <c r="BQ33" s="1334"/>
      <c r="BR33" s="1334"/>
      <c r="BS33" s="1335"/>
      <c r="BT33" s="1466" t="s">
        <v>39</v>
      </c>
      <c r="BU33" s="1467"/>
      <c r="BV33" s="1300">
        <v>0</v>
      </c>
      <c r="BW33" s="1300"/>
      <c r="BX33" s="1300"/>
      <c r="BY33" s="1300"/>
      <c r="BZ33" s="1300"/>
      <c r="CA33" s="1300"/>
      <c r="CB33" s="1300"/>
      <c r="CC33" s="1300"/>
      <c r="CD33" s="1300"/>
      <c r="CE33" s="1300"/>
      <c r="CF33" s="1300"/>
      <c r="CG33" s="1300"/>
      <c r="CH33" s="1300"/>
      <c r="CI33" s="1300"/>
      <c r="CJ33" s="1300"/>
      <c r="CK33" s="1300"/>
      <c r="CL33" s="1469" t="s">
        <v>40</v>
      </c>
      <c r="CM33" s="1470"/>
      <c r="CN33" s="1466" t="s">
        <v>39</v>
      </c>
      <c r="CO33" s="1467"/>
      <c r="CP33" s="1288">
        <v>0</v>
      </c>
      <c r="CQ33" s="1288"/>
      <c r="CR33" s="1288"/>
      <c r="CS33" s="1288"/>
      <c r="CT33" s="1288"/>
      <c r="CU33" s="1288"/>
      <c r="CV33" s="1288"/>
      <c r="CW33" s="1288"/>
      <c r="CX33" s="1288"/>
      <c r="CY33" s="1288"/>
      <c r="CZ33" s="1288"/>
      <c r="DA33" s="1288"/>
      <c r="DB33" s="1288"/>
      <c r="DC33" s="1288"/>
      <c r="DD33" s="1288"/>
      <c r="DE33" s="1288"/>
      <c r="DF33" s="1469" t="s">
        <v>40</v>
      </c>
      <c r="DG33" s="1470"/>
    </row>
    <row r="34" spans="2:115">
      <c r="B34" s="1452"/>
      <c r="C34" s="1453"/>
      <c r="D34" s="1453"/>
      <c r="E34" s="1453"/>
      <c r="F34" s="1453"/>
      <c r="G34" s="1453"/>
      <c r="H34" s="1453"/>
      <c r="I34" s="1453"/>
      <c r="J34" s="1453"/>
      <c r="K34" s="1453"/>
      <c r="L34" s="1453"/>
      <c r="M34" s="1454"/>
      <c r="N34" s="389"/>
      <c r="O34" s="1349" t="s">
        <v>762</v>
      </c>
      <c r="P34" s="1349"/>
      <c r="Q34" s="1349"/>
      <c r="R34" s="1349"/>
      <c r="S34" s="1349"/>
      <c r="T34" s="1349"/>
      <c r="U34" s="1349"/>
      <c r="V34" s="1349"/>
      <c r="W34" s="1349"/>
      <c r="X34" s="1349"/>
      <c r="Y34" s="1349"/>
      <c r="Z34" s="1349"/>
      <c r="AA34" s="1349"/>
      <c r="AB34" s="1349"/>
      <c r="AC34" s="1349"/>
      <c r="AD34" s="1349"/>
      <c r="AE34" s="1349"/>
      <c r="AF34" s="1349"/>
      <c r="AG34" s="1349"/>
      <c r="AH34" s="1349"/>
      <c r="AI34" s="1349"/>
      <c r="AJ34" s="1349"/>
      <c r="AK34" s="1349"/>
      <c r="AL34" s="1349"/>
      <c r="AM34" s="1349"/>
      <c r="AN34" s="1349"/>
      <c r="AO34" s="1349"/>
      <c r="AP34" s="1349"/>
      <c r="AQ34" s="1349"/>
      <c r="AR34" s="1349"/>
      <c r="AS34" s="1349"/>
      <c r="AT34" s="1349"/>
      <c r="AU34" s="1349"/>
      <c r="AV34" s="1349"/>
      <c r="AW34" s="1349"/>
      <c r="AX34" s="1349"/>
      <c r="AY34" s="1349"/>
      <c r="AZ34" s="1349"/>
      <c r="BA34" s="1349"/>
      <c r="BB34" s="1349"/>
      <c r="BC34" s="1349"/>
      <c r="BD34" s="1349"/>
      <c r="BE34" s="1349"/>
      <c r="BF34" s="1349"/>
      <c r="BG34" s="1349"/>
      <c r="BH34" s="1349"/>
      <c r="BI34" s="1349"/>
      <c r="BJ34" s="1349"/>
      <c r="BK34" s="1349"/>
      <c r="BL34" s="1350"/>
      <c r="BM34" s="1333">
        <v>2124</v>
      </c>
      <c r="BN34" s="1334"/>
      <c r="BO34" s="1334"/>
      <c r="BP34" s="1334"/>
      <c r="BQ34" s="1334"/>
      <c r="BR34" s="1334"/>
      <c r="BS34" s="1335"/>
      <c r="BT34" s="1466" t="s">
        <v>39</v>
      </c>
      <c r="BU34" s="1467"/>
      <c r="BV34" s="1300">
        <v>0</v>
      </c>
      <c r="BW34" s="1300"/>
      <c r="BX34" s="1300"/>
      <c r="BY34" s="1300"/>
      <c r="BZ34" s="1300"/>
      <c r="CA34" s="1300"/>
      <c r="CB34" s="1300"/>
      <c r="CC34" s="1300"/>
      <c r="CD34" s="1300"/>
      <c r="CE34" s="1300"/>
      <c r="CF34" s="1300"/>
      <c r="CG34" s="1300"/>
      <c r="CH34" s="1300"/>
      <c r="CI34" s="1300"/>
      <c r="CJ34" s="1300"/>
      <c r="CK34" s="1300"/>
      <c r="CL34" s="1469" t="s">
        <v>40</v>
      </c>
      <c r="CM34" s="1470"/>
      <c r="CN34" s="1466" t="s">
        <v>39</v>
      </c>
      <c r="CO34" s="1467"/>
      <c r="CP34" s="1288">
        <v>0</v>
      </c>
      <c r="CQ34" s="1288"/>
      <c r="CR34" s="1288"/>
      <c r="CS34" s="1288"/>
      <c r="CT34" s="1288"/>
      <c r="CU34" s="1288"/>
      <c r="CV34" s="1288"/>
      <c r="CW34" s="1288"/>
      <c r="CX34" s="1288"/>
      <c r="CY34" s="1288"/>
      <c r="CZ34" s="1288"/>
      <c r="DA34" s="1288"/>
      <c r="DB34" s="1288"/>
      <c r="DC34" s="1288"/>
      <c r="DD34" s="1288"/>
      <c r="DE34" s="1288"/>
      <c r="DF34" s="1469" t="s">
        <v>40</v>
      </c>
      <c r="DG34" s="1470"/>
    </row>
    <row r="35" spans="2:115">
      <c r="B35" s="1452"/>
      <c r="C35" s="1453"/>
      <c r="D35" s="1453"/>
      <c r="E35" s="1453"/>
      <c r="F35" s="1453"/>
      <c r="G35" s="1453"/>
      <c r="H35" s="1453"/>
      <c r="I35" s="1453"/>
      <c r="J35" s="1453"/>
      <c r="K35" s="1453"/>
      <c r="L35" s="1453"/>
      <c r="M35" s="1454"/>
      <c r="N35" s="389"/>
      <c r="O35" s="1349" t="s">
        <v>937</v>
      </c>
      <c r="P35" s="1349"/>
      <c r="Q35" s="1349"/>
      <c r="R35" s="1349"/>
      <c r="S35" s="1349"/>
      <c r="T35" s="1349"/>
      <c r="U35" s="1349"/>
      <c r="V35" s="1349"/>
      <c r="W35" s="1349"/>
      <c r="X35" s="1349"/>
      <c r="Y35" s="1349"/>
      <c r="Z35" s="1349"/>
      <c r="AA35" s="1349"/>
      <c r="AB35" s="1349"/>
      <c r="AC35" s="1349"/>
      <c r="AD35" s="1349"/>
      <c r="AE35" s="1349"/>
      <c r="AF35" s="1349"/>
      <c r="AG35" s="1349"/>
      <c r="AH35" s="1349"/>
      <c r="AI35" s="1349"/>
      <c r="AJ35" s="1349"/>
      <c r="AK35" s="1349"/>
      <c r="AL35" s="1349"/>
      <c r="AM35" s="1349"/>
      <c r="AN35" s="1349"/>
      <c r="AO35" s="1349"/>
      <c r="AP35" s="1349"/>
      <c r="AQ35" s="1349"/>
      <c r="AR35" s="1349"/>
      <c r="AS35" s="1349"/>
      <c r="AT35" s="1349"/>
      <c r="AU35" s="1349"/>
      <c r="AV35" s="1349"/>
      <c r="AW35" s="1349"/>
      <c r="AX35" s="1349"/>
      <c r="AY35" s="1349"/>
      <c r="AZ35" s="1349"/>
      <c r="BA35" s="1349"/>
      <c r="BB35" s="1349"/>
      <c r="BC35" s="1349"/>
      <c r="BD35" s="1349"/>
      <c r="BE35" s="1349"/>
      <c r="BF35" s="1349"/>
      <c r="BG35" s="1349"/>
      <c r="BH35" s="1349"/>
      <c r="BI35" s="1349"/>
      <c r="BJ35" s="1349"/>
      <c r="BK35" s="1349"/>
      <c r="BL35" s="1350"/>
      <c r="BM35" s="1333">
        <v>2125</v>
      </c>
      <c r="BN35" s="1334"/>
      <c r="BO35" s="1334"/>
      <c r="BP35" s="1334"/>
      <c r="BQ35" s="1334"/>
      <c r="BR35" s="1334"/>
      <c r="BS35" s="1335"/>
      <c r="BT35" s="1466" t="s">
        <v>39</v>
      </c>
      <c r="BU35" s="1467"/>
      <c r="BV35" s="1300">
        <v>0</v>
      </c>
      <c r="BW35" s="1300"/>
      <c r="BX35" s="1300"/>
      <c r="BY35" s="1300"/>
      <c r="BZ35" s="1300"/>
      <c r="CA35" s="1300"/>
      <c r="CB35" s="1300"/>
      <c r="CC35" s="1300"/>
      <c r="CD35" s="1300"/>
      <c r="CE35" s="1300"/>
      <c r="CF35" s="1300"/>
      <c r="CG35" s="1300"/>
      <c r="CH35" s="1300"/>
      <c r="CI35" s="1300"/>
      <c r="CJ35" s="1300"/>
      <c r="CK35" s="1300"/>
      <c r="CL35" s="1469" t="s">
        <v>40</v>
      </c>
      <c r="CM35" s="1470"/>
      <c r="CN35" s="1466" t="s">
        <v>39</v>
      </c>
      <c r="CO35" s="1467"/>
      <c r="CP35" s="1288">
        <v>0</v>
      </c>
      <c r="CQ35" s="1288"/>
      <c r="CR35" s="1288"/>
      <c r="CS35" s="1288"/>
      <c r="CT35" s="1288"/>
      <c r="CU35" s="1288"/>
      <c r="CV35" s="1288"/>
      <c r="CW35" s="1288"/>
      <c r="CX35" s="1288"/>
      <c r="CY35" s="1288"/>
      <c r="CZ35" s="1288"/>
      <c r="DA35" s="1288"/>
      <c r="DB35" s="1288"/>
      <c r="DC35" s="1288"/>
      <c r="DD35" s="1288"/>
      <c r="DE35" s="1288"/>
      <c r="DF35" s="1469" t="s">
        <v>40</v>
      </c>
      <c r="DG35" s="1470"/>
    </row>
    <row r="36" spans="2:115">
      <c r="B36" s="1452"/>
      <c r="C36" s="1453"/>
      <c r="D36" s="1453"/>
      <c r="E36" s="1453"/>
      <c r="F36" s="1453"/>
      <c r="G36" s="1453"/>
      <c r="H36" s="1453"/>
      <c r="I36" s="1453"/>
      <c r="J36" s="1453"/>
      <c r="K36" s="1453"/>
      <c r="L36" s="1453"/>
      <c r="M36" s="1454"/>
      <c r="N36" s="389"/>
      <c r="O36" s="1349" t="s">
        <v>761</v>
      </c>
      <c r="P36" s="1349"/>
      <c r="Q36" s="1349"/>
      <c r="R36" s="1349"/>
      <c r="S36" s="1349"/>
      <c r="T36" s="1349"/>
      <c r="U36" s="1349"/>
      <c r="V36" s="1349"/>
      <c r="W36" s="1349"/>
      <c r="X36" s="1349"/>
      <c r="Y36" s="1349"/>
      <c r="Z36" s="1349"/>
      <c r="AA36" s="1349"/>
      <c r="AB36" s="1349"/>
      <c r="AC36" s="1349"/>
      <c r="AD36" s="1349"/>
      <c r="AE36" s="1349"/>
      <c r="AF36" s="1349"/>
      <c r="AG36" s="1349"/>
      <c r="AH36" s="1349"/>
      <c r="AI36" s="1349"/>
      <c r="AJ36" s="1349"/>
      <c r="AK36" s="1349"/>
      <c r="AL36" s="1349"/>
      <c r="AM36" s="1349"/>
      <c r="AN36" s="1349"/>
      <c r="AO36" s="1349"/>
      <c r="AP36" s="1349"/>
      <c r="AQ36" s="1349"/>
      <c r="AR36" s="1349"/>
      <c r="AS36" s="1349"/>
      <c r="AT36" s="1349"/>
      <c r="AU36" s="1349"/>
      <c r="AV36" s="1349"/>
      <c r="AW36" s="1349"/>
      <c r="AX36" s="1349"/>
      <c r="AY36" s="1349"/>
      <c r="AZ36" s="1349"/>
      <c r="BA36" s="1349"/>
      <c r="BB36" s="1349"/>
      <c r="BC36" s="1349"/>
      <c r="BD36" s="1349"/>
      <c r="BE36" s="1349"/>
      <c r="BF36" s="1349"/>
      <c r="BG36" s="1349"/>
      <c r="BH36" s="1349"/>
      <c r="BI36" s="1349"/>
      <c r="BJ36" s="1349"/>
      <c r="BK36" s="1349"/>
      <c r="BL36" s="1350"/>
      <c r="BM36" s="1333">
        <v>2126</v>
      </c>
      <c r="BN36" s="1334"/>
      <c r="BO36" s="1334"/>
      <c r="BP36" s="1334"/>
      <c r="BQ36" s="1334"/>
      <c r="BR36" s="1334"/>
      <c r="BS36" s="1335"/>
      <c r="BT36" s="1466" t="s">
        <v>39</v>
      </c>
      <c r="BU36" s="1467"/>
      <c r="BV36" s="1300">
        <v>0</v>
      </c>
      <c r="BW36" s="1300"/>
      <c r="BX36" s="1300"/>
      <c r="BY36" s="1300"/>
      <c r="BZ36" s="1300"/>
      <c r="CA36" s="1300"/>
      <c r="CB36" s="1300"/>
      <c r="CC36" s="1300"/>
      <c r="CD36" s="1300"/>
      <c r="CE36" s="1300"/>
      <c r="CF36" s="1300"/>
      <c r="CG36" s="1300"/>
      <c r="CH36" s="1300"/>
      <c r="CI36" s="1300"/>
      <c r="CJ36" s="1300"/>
      <c r="CK36" s="1300"/>
      <c r="CL36" s="1469" t="s">
        <v>40</v>
      </c>
      <c r="CM36" s="1470"/>
      <c r="CN36" s="1466" t="s">
        <v>39</v>
      </c>
      <c r="CO36" s="1467"/>
      <c r="CP36" s="1288">
        <v>0</v>
      </c>
      <c r="CQ36" s="1288"/>
      <c r="CR36" s="1288"/>
      <c r="CS36" s="1288"/>
      <c r="CT36" s="1288"/>
      <c r="CU36" s="1288"/>
      <c r="CV36" s="1288"/>
      <c r="CW36" s="1288"/>
      <c r="CX36" s="1288"/>
      <c r="CY36" s="1288"/>
      <c r="CZ36" s="1288"/>
      <c r="DA36" s="1288"/>
      <c r="DB36" s="1288"/>
      <c r="DC36" s="1288"/>
      <c r="DD36" s="1288"/>
      <c r="DE36" s="1288"/>
      <c r="DF36" s="1469" t="s">
        <v>40</v>
      </c>
      <c r="DG36" s="1470"/>
    </row>
    <row r="37" spans="2:115" ht="27" customHeight="1">
      <c r="B37" s="1452"/>
      <c r="C37" s="1453"/>
      <c r="D37" s="1453"/>
      <c r="E37" s="1453"/>
      <c r="F37" s="1453"/>
      <c r="G37" s="1453"/>
      <c r="H37" s="1453"/>
      <c r="I37" s="1453"/>
      <c r="J37" s="1453"/>
      <c r="K37" s="1453"/>
      <c r="L37" s="1453"/>
      <c r="M37" s="1454"/>
      <c r="N37" s="389"/>
      <c r="O37" s="1462" t="s">
        <v>760</v>
      </c>
      <c r="P37" s="1462"/>
      <c r="Q37" s="1462"/>
      <c r="R37" s="1462"/>
      <c r="S37" s="1462"/>
      <c r="T37" s="1462"/>
      <c r="U37" s="1462"/>
      <c r="V37" s="1462"/>
      <c r="W37" s="1462"/>
      <c r="X37" s="1462"/>
      <c r="Y37" s="1462"/>
      <c r="Z37" s="1462"/>
      <c r="AA37" s="1462"/>
      <c r="AB37" s="1462"/>
      <c r="AC37" s="1462"/>
      <c r="AD37" s="1462"/>
      <c r="AE37" s="1462"/>
      <c r="AF37" s="1462"/>
      <c r="AG37" s="1462"/>
      <c r="AH37" s="1462"/>
      <c r="AI37" s="1462"/>
      <c r="AJ37" s="1462"/>
      <c r="AK37" s="1462"/>
      <c r="AL37" s="1462"/>
      <c r="AM37" s="1462"/>
      <c r="AN37" s="1462"/>
      <c r="AO37" s="1462"/>
      <c r="AP37" s="1462"/>
      <c r="AQ37" s="1462"/>
      <c r="AR37" s="1462"/>
      <c r="AS37" s="1462"/>
      <c r="AT37" s="1462"/>
      <c r="AU37" s="1462"/>
      <c r="AV37" s="1462"/>
      <c r="AW37" s="1462"/>
      <c r="AX37" s="1462"/>
      <c r="AY37" s="1462"/>
      <c r="AZ37" s="1462"/>
      <c r="BA37" s="1462"/>
      <c r="BB37" s="1462"/>
      <c r="BC37" s="1462"/>
      <c r="BD37" s="1462"/>
      <c r="BE37" s="1462"/>
      <c r="BF37" s="1462"/>
      <c r="BG37" s="1462"/>
      <c r="BH37" s="1462"/>
      <c r="BI37" s="1462"/>
      <c r="BJ37" s="1462"/>
      <c r="BK37" s="1462"/>
      <c r="BL37" s="1463"/>
      <c r="BM37" s="1333">
        <v>2127</v>
      </c>
      <c r="BN37" s="1334"/>
      <c r="BO37" s="1334"/>
      <c r="BP37" s="1334"/>
      <c r="BQ37" s="1334"/>
      <c r="BR37" s="1334"/>
      <c r="BS37" s="1335"/>
      <c r="BT37" s="1466" t="s">
        <v>39</v>
      </c>
      <c r="BU37" s="1467"/>
      <c r="BV37" s="1282">
        <v>338389</v>
      </c>
      <c r="BW37" s="1282"/>
      <c r="BX37" s="1282"/>
      <c r="BY37" s="1282"/>
      <c r="BZ37" s="1282"/>
      <c r="CA37" s="1282"/>
      <c r="CB37" s="1282"/>
      <c r="CC37" s="1282"/>
      <c r="CD37" s="1282"/>
      <c r="CE37" s="1282"/>
      <c r="CF37" s="1282"/>
      <c r="CG37" s="1282"/>
      <c r="CH37" s="1282"/>
      <c r="CI37" s="1282"/>
      <c r="CJ37" s="1282"/>
      <c r="CK37" s="1282"/>
      <c r="CL37" s="1469" t="s">
        <v>40</v>
      </c>
      <c r="CM37" s="1470"/>
      <c r="CN37" s="1466" t="s">
        <v>39</v>
      </c>
      <c r="CO37" s="1467"/>
      <c r="CP37" s="1037">
        <v>186538</v>
      </c>
      <c r="CQ37" s="1037"/>
      <c r="CR37" s="1037"/>
      <c r="CS37" s="1037"/>
      <c r="CT37" s="1037"/>
      <c r="CU37" s="1037"/>
      <c r="CV37" s="1037"/>
      <c r="CW37" s="1037"/>
      <c r="CX37" s="1037"/>
      <c r="CY37" s="1037"/>
      <c r="CZ37" s="1037"/>
      <c r="DA37" s="1037"/>
      <c r="DB37" s="1037"/>
      <c r="DC37" s="1037"/>
      <c r="DD37" s="1037"/>
      <c r="DE37" s="1037"/>
      <c r="DF37" s="1469" t="s">
        <v>40</v>
      </c>
      <c r="DG37" s="1470"/>
    </row>
    <row r="38" spans="2:115" ht="28.5" customHeight="1">
      <c r="B38" s="1452"/>
      <c r="C38" s="1453"/>
      <c r="D38" s="1453"/>
      <c r="E38" s="1453"/>
      <c r="F38" s="1453"/>
      <c r="G38" s="1453"/>
      <c r="H38" s="1453"/>
      <c r="I38" s="1453"/>
      <c r="J38" s="1453"/>
      <c r="K38" s="1453"/>
      <c r="L38" s="1453"/>
      <c r="M38" s="1454"/>
      <c r="N38" s="388"/>
      <c r="O38" s="1462" t="s">
        <v>759</v>
      </c>
      <c r="P38" s="1462"/>
      <c r="Q38" s="1462"/>
      <c r="R38" s="1462"/>
      <c r="S38" s="1462"/>
      <c r="T38" s="1462"/>
      <c r="U38" s="1462"/>
      <c r="V38" s="1462"/>
      <c r="W38" s="1462"/>
      <c r="X38" s="1462"/>
      <c r="Y38" s="1462"/>
      <c r="Z38" s="1462"/>
      <c r="AA38" s="1462"/>
      <c r="AB38" s="1462"/>
      <c r="AC38" s="1462"/>
      <c r="AD38" s="1462"/>
      <c r="AE38" s="1462"/>
      <c r="AF38" s="1462"/>
      <c r="AG38" s="1462"/>
      <c r="AH38" s="1462"/>
      <c r="AI38" s="1462"/>
      <c r="AJ38" s="1462"/>
      <c r="AK38" s="1462"/>
      <c r="AL38" s="1462"/>
      <c r="AM38" s="1462"/>
      <c r="AN38" s="1462"/>
      <c r="AO38" s="1462"/>
      <c r="AP38" s="1462"/>
      <c r="AQ38" s="1462"/>
      <c r="AR38" s="1462"/>
      <c r="AS38" s="1462"/>
      <c r="AT38" s="1462"/>
      <c r="AU38" s="1462"/>
      <c r="AV38" s="1462"/>
      <c r="AW38" s="1462"/>
      <c r="AX38" s="1462"/>
      <c r="AY38" s="1462"/>
      <c r="AZ38" s="1462"/>
      <c r="BA38" s="1462"/>
      <c r="BB38" s="1462"/>
      <c r="BC38" s="1462"/>
      <c r="BD38" s="1462"/>
      <c r="BE38" s="1462"/>
      <c r="BF38" s="1462"/>
      <c r="BG38" s="1462"/>
      <c r="BH38" s="1462"/>
      <c r="BI38" s="1462"/>
      <c r="BJ38" s="1462"/>
      <c r="BK38" s="1462"/>
      <c r="BL38" s="1463"/>
      <c r="BM38" s="1333">
        <v>2128</v>
      </c>
      <c r="BN38" s="1334"/>
      <c r="BO38" s="1334"/>
      <c r="BP38" s="1334"/>
      <c r="BQ38" s="1334"/>
      <c r="BR38" s="1334"/>
      <c r="BS38" s="1335"/>
      <c r="BT38" s="1466" t="s">
        <v>39</v>
      </c>
      <c r="BU38" s="1467"/>
      <c r="BV38" s="1282">
        <v>0</v>
      </c>
      <c r="BW38" s="1282"/>
      <c r="BX38" s="1282"/>
      <c r="BY38" s="1282"/>
      <c r="BZ38" s="1282"/>
      <c r="CA38" s="1282"/>
      <c r="CB38" s="1282"/>
      <c r="CC38" s="1282"/>
      <c r="CD38" s="1282"/>
      <c r="CE38" s="1282"/>
      <c r="CF38" s="1282"/>
      <c r="CG38" s="1282"/>
      <c r="CH38" s="1282"/>
      <c r="CI38" s="1282"/>
      <c r="CJ38" s="1282"/>
      <c r="CK38" s="1282"/>
      <c r="CL38" s="1469" t="s">
        <v>40</v>
      </c>
      <c r="CM38" s="1470"/>
      <c r="CN38" s="1466" t="s">
        <v>39</v>
      </c>
      <c r="CO38" s="1467"/>
      <c r="CP38" s="1282">
        <v>0</v>
      </c>
      <c r="CQ38" s="1282"/>
      <c r="CR38" s="1282"/>
      <c r="CS38" s="1282"/>
      <c r="CT38" s="1282"/>
      <c r="CU38" s="1282"/>
      <c r="CV38" s="1282"/>
      <c r="CW38" s="1282"/>
      <c r="CX38" s="1282"/>
      <c r="CY38" s="1282"/>
      <c r="CZ38" s="1282"/>
      <c r="DA38" s="1282"/>
      <c r="DB38" s="1282"/>
      <c r="DC38" s="1282"/>
      <c r="DD38" s="1282"/>
      <c r="DE38" s="1282"/>
      <c r="DF38" s="1469" t="s">
        <v>40</v>
      </c>
      <c r="DG38" s="1470"/>
    </row>
    <row r="39" spans="2:115" ht="14.25" customHeight="1">
      <c r="B39" s="1452"/>
      <c r="C39" s="1453"/>
      <c r="D39" s="1453"/>
      <c r="E39" s="1453"/>
      <c r="F39" s="1453"/>
      <c r="G39" s="1453"/>
      <c r="H39" s="1453"/>
      <c r="I39" s="1453"/>
      <c r="J39" s="1453"/>
      <c r="K39" s="1453"/>
      <c r="L39" s="1453"/>
      <c r="M39" s="1454"/>
      <c r="N39" s="388"/>
      <c r="O39" s="1462"/>
      <c r="P39" s="1462"/>
      <c r="Q39" s="1462"/>
      <c r="R39" s="1462"/>
      <c r="S39" s="1462"/>
      <c r="T39" s="1462"/>
      <c r="U39" s="1462"/>
      <c r="V39" s="1462"/>
      <c r="W39" s="1462"/>
      <c r="X39" s="1462"/>
      <c r="Y39" s="1462"/>
      <c r="Z39" s="1462"/>
      <c r="AA39" s="1462"/>
      <c r="AB39" s="1462"/>
      <c r="AC39" s="1462"/>
      <c r="AD39" s="1462"/>
      <c r="AE39" s="1462"/>
      <c r="AF39" s="1462"/>
      <c r="AG39" s="1462"/>
      <c r="AH39" s="1462"/>
      <c r="AI39" s="1462"/>
      <c r="AJ39" s="1462"/>
      <c r="AK39" s="1462"/>
      <c r="AL39" s="1462"/>
      <c r="AM39" s="1462"/>
      <c r="AN39" s="1462"/>
      <c r="AO39" s="1462"/>
      <c r="AP39" s="1462"/>
      <c r="AQ39" s="1462"/>
      <c r="AR39" s="1462"/>
      <c r="AS39" s="1462"/>
      <c r="AT39" s="1462"/>
      <c r="AU39" s="1462"/>
      <c r="AV39" s="1462"/>
      <c r="AW39" s="1462"/>
      <c r="AX39" s="1462"/>
      <c r="AY39" s="1462"/>
      <c r="AZ39" s="1462"/>
      <c r="BA39" s="1462"/>
      <c r="BB39" s="1462"/>
      <c r="BC39" s="1462"/>
      <c r="BD39" s="1462"/>
      <c r="BE39" s="1462"/>
      <c r="BF39" s="1462"/>
      <c r="BG39" s="1462"/>
      <c r="BH39" s="1462"/>
      <c r="BI39" s="1462"/>
      <c r="BJ39" s="1462"/>
      <c r="BK39" s="1462"/>
      <c r="BL39" s="1463"/>
      <c r="BM39" s="1333"/>
      <c r="BN39" s="1334"/>
      <c r="BO39" s="1334"/>
      <c r="BP39" s="1334"/>
      <c r="BQ39" s="1334"/>
      <c r="BR39" s="1334"/>
      <c r="BS39" s="1335"/>
      <c r="BT39" s="1455"/>
      <c r="BU39" s="1456"/>
      <c r="BV39" s="1456"/>
      <c r="BW39" s="1456"/>
      <c r="BX39" s="1456"/>
      <c r="BY39" s="1456"/>
      <c r="BZ39" s="1456"/>
      <c r="CA39" s="1456"/>
      <c r="CB39" s="1456"/>
      <c r="CC39" s="1456"/>
      <c r="CD39" s="1456"/>
      <c r="CE39" s="1456"/>
      <c r="CF39" s="1456"/>
      <c r="CG39" s="1456"/>
      <c r="CH39" s="1456"/>
      <c r="CI39" s="1456"/>
      <c r="CJ39" s="1456"/>
      <c r="CK39" s="1456"/>
      <c r="CL39" s="1456"/>
      <c r="CM39" s="1457"/>
      <c r="CN39" s="1042"/>
      <c r="CO39" s="1172"/>
      <c r="CP39" s="1172"/>
      <c r="CQ39" s="1172"/>
      <c r="CR39" s="1172"/>
      <c r="CS39" s="1172"/>
      <c r="CT39" s="1172"/>
      <c r="CU39" s="1172"/>
      <c r="CV39" s="1172"/>
      <c r="CW39" s="1172"/>
      <c r="CX39" s="1172"/>
      <c r="CY39" s="1172"/>
      <c r="CZ39" s="1172"/>
      <c r="DA39" s="1172"/>
      <c r="DB39" s="1172"/>
      <c r="DC39" s="1172"/>
      <c r="DD39" s="1172"/>
      <c r="DE39" s="1172"/>
      <c r="DF39" s="1172"/>
      <c r="DG39" s="1173"/>
    </row>
    <row r="40" spans="2:115">
      <c r="B40" s="1452"/>
      <c r="C40" s="1453"/>
      <c r="D40" s="1453"/>
      <c r="E40" s="1453"/>
      <c r="F40" s="1453"/>
      <c r="G40" s="1453"/>
      <c r="H40" s="1453"/>
      <c r="I40" s="1453"/>
      <c r="J40" s="1453"/>
      <c r="K40" s="1453"/>
      <c r="L40" s="1453"/>
      <c r="M40" s="1454"/>
      <c r="N40" s="389"/>
      <c r="O40" s="1349" t="s">
        <v>758</v>
      </c>
      <c r="P40" s="1349"/>
      <c r="Q40" s="1349"/>
      <c r="R40" s="1349"/>
      <c r="S40" s="1349"/>
      <c r="T40" s="1349"/>
      <c r="U40" s="1349"/>
      <c r="V40" s="1349"/>
      <c r="W40" s="1349"/>
      <c r="X40" s="1349"/>
      <c r="Y40" s="1349"/>
      <c r="Z40" s="1349"/>
      <c r="AA40" s="1349"/>
      <c r="AB40" s="1349"/>
      <c r="AC40" s="1349"/>
      <c r="AD40" s="1349"/>
      <c r="AE40" s="1349"/>
      <c r="AF40" s="1349"/>
      <c r="AG40" s="1349"/>
      <c r="AH40" s="1349"/>
      <c r="AI40" s="1349"/>
      <c r="AJ40" s="1349"/>
      <c r="AK40" s="1349"/>
      <c r="AL40" s="1349"/>
      <c r="AM40" s="1349"/>
      <c r="AN40" s="1349"/>
      <c r="AO40" s="1349"/>
      <c r="AP40" s="1349"/>
      <c r="AQ40" s="1349"/>
      <c r="AR40" s="1349"/>
      <c r="AS40" s="1349"/>
      <c r="AT40" s="1349"/>
      <c r="AU40" s="1349"/>
      <c r="AV40" s="1349"/>
      <c r="AW40" s="1349"/>
      <c r="AX40" s="1349"/>
      <c r="AY40" s="1349"/>
      <c r="AZ40" s="1349"/>
      <c r="BA40" s="1349"/>
      <c r="BB40" s="1349"/>
      <c r="BC40" s="1349"/>
      <c r="BD40" s="1349"/>
      <c r="BE40" s="1349"/>
      <c r="BF40" s="1349"/>
      <c r="BG40" s="1349"/>
      <c r="BH40" s="1349"/>
      <c r="BI40" s="1349"/>
      <c r="BJ40" s="1349"/>
      <c r="BK40" s="1349"/>
      <c r="BL40" s="1350"/>
      <c r="BM40" s="1333">
        <v>2100</v>
      </c>
      <c r="BN40" s="1334"/>
      <c r="BO40" s="1334"/>
      <c r="BP40" s="1334"/>
      <c r="BQ40" s="1334"/>
      <c r="BR40" s="1334"/>
      <c r="BS40" s="1335"/>
      <c r="BT40" s="1106">
        <f>BT18-BV29</f>
        <v>12644506</v>
      </c>
      <c r="BU40" s="1107"/>
      <c r="BV40" s="1107"/>
      <c r="BW40" s="1107"/>
      <c r="BX40" s="1107"/>
      <c r="BY40" s="1107"/>
      <c r="BZ40" s="1107"/>
      <c r="CA40" s="1107"/>
      <c r="CB40" s="1107"/>
      <c r="CC40" s="1107"/>
      <c r="CD40" s="1107"/>
      <c r="CE40" s="1107"/>
      <c r="CF40" s="1107"/>
      <c r="CG40" s="1107"/>
      <c r="CH40" s="1107"/>
      <c r="CI40" s="1107"/>
      <c r="CJ40" s="1107"/>
      <c r="CK40" s="1107"/>
      <c r="CL40" s="1107"/>
      <c r="CM40" s="1216"/>
      <c r="CN40" s="1107">
        <f>CN18-CP29</f>
        <v>9523672</v>
      </c>
      <c r="CO40" s="1107"/>
      <c r="CP40" s="1107"/>
      <c r="CQ40" s="1107"/>
      <c r="CR40" s="1107"/>
      <c r="CS40" s="1107"/>
      <c r="CT40" s="1107"/>
      <c r="CU40" s="1107"/>
      <c r="CV40" s="1107"/>
      <c r="CW40" s="1107"/>
      <c r="CX40" s="1107"/>
      <c r="CY40" s="1107"/>
      <c r="CZ40" s="1107"/>
      <c r="DA40" s="1107"/>
      <c r="DB40" s="1107"/>
      <c r="DC40" s="1107"/>
      <c r="DD40" s="1107"/>
      <c r="DE40" s="1107"/>
      <c r="DF40" s="1107"/>
      <c r="DG40" s="1216"/>
      <c r="DI40" s="605"/>
      <c r="DJ40" s="605"/>
    </row>
    <row r="41" spans="2:115">
      <c r="B41" s="1452" t="s">
        <v>757</v>
      </c>
      <c r="C41" s="1453"/>
      <c r="D41" s="1453"/>
      <c r="E41" s="1453"/>
      <c r="F41" s="1453"/>
      <c r="G41" s="1453"/>
      <c r="H41" s="1453"/>
      <c r="I41" s="1453"/>
      <c r="J41" s="1453"/>
      <c r="K41" s="1453"/>
      <c r="L41" s="1453"/>
      <c r="M41" s="1454"/>
      <c r="N41" s="388"/>
      <c r="O41" s="1327" t="s">
        <v>719</v>
      </c>
      <c r="P41" s="1327"/>
      <c r="Q41" s="1327"/>
      <c r="R41" s="1327"/>
      <c r="S41" s="1327"/>
      <c r="T41" s="1327"/>
      <c r="U41" s="1327"/>
      <c r="V41" s="1327"/>
      <c r="W41" s="1327"/>
      <c r="X41" s="1327"/>
      <c r="Y41" s="1327"/>
      <c r="Z41" s="1327"/>
      <c r="AA41" s="1327"/>
      <c r="AB41" s="1327"/>
      <c r="AC41" s="1327"/>
      <c r="AD41" s="1327"/>
      <c r="AE41" s="1327"/>
      <c r="AF41" s="1327"/>
      <c r="AG41" s="1327"/>
      <c r="AH41" s="1327"/>
      <c r="AI41" s="1327"/>
      <c r="AJ41" s="1327"/>
      <c r="AK41" s="1327"/>
      <c r="AL41" s="1327"/>
      <c r="AM41" s="1327"/>
      <c r="AN41" s="1327"/>
      <c r="AO41" s="1327"/>
      <c r="AP41" s="1327"/>
      <c r="AQ41" s="1327"/>
      <c r="AR41" s="1327"/>
      <c r="AS41" s="1327"/>
      <c r="AT41" s="1327"/>
      <c r="AU41" s="1327"/>
      <c r="AV41" s="1327"/>
      <c r="AW41" s="1327"/>
      <c r="AX41" s="1327"/>
      <c r="AY41" s="1327"/>
      <c r="AZ41" s="1327"/>
      <c r="BA41" s="1327"/>
      <c r="BB41" s="1327"/>
      <c r="BC41" s="1327"/>
      <c r="BD41" s="1327"/>
      <c r="BE41" s="1327"/>
      <c r="BF41" s="1327"/>
      <c r="BG41" s="1327"/>
      <c r="BH41" s="1327"/>
      <c r="BI41" s="1327"/>
      <c r="BJ41" s="1327"/>
      <c r="BK41" s="1327"/>
      <c r="BL41" s="1372"/>
      <c r="BM41" s="1333">
        <v>2210</v>
      </c>
      <c r="BN41" s="1334"/>
      <c r="BO41" s="1334"/>
      <c r="BP41" s="1334"/>
      <c r="BQ41" s="1334"/>
      <c r="BR41" s="1334"/>
      <c r="BS41" s="1335"/>
      <c r="BT41" s="1286" t="s">
        <v>39</v>
      </c>
      <c r="BU41" s="1285"/>
      <c r="BV41" s="1282">
        <v>0</v>
      </c>
      <c r="BW41" s="1282"/>
      <c r="BX41" s="1282"/>
      <c r="BY41" s="1282"/>
      <c r="BZ41" s="1282"/>
      <c r="CA41" s="1282"/>
      <c r="CB41" s="1282"/>
      <c r="CC41" s="1282"/>
      <c r="CD41" s="1282"/>
      <c r="CE41" s="1282"/>
      <c r="CF41" s="1282"/>
      <c r="CG41" s="1282"/>
      <c r="CH41" s="1282"/>
      <c r="CI41" s="1282"/>
      <c r="CJ41" s="1282"/>
      <c r="CK41" s="1282"/>
      <c r="CL41" s="1469" t="s">
        <v>40</v>
      </c>
      <c r="CM41" s="1470"/>
      <c r="CN41" s="1466" t="s">
        <v>39</v>
      </c>
      <c r="CO41" s="1467"/>
      <c r="CP41" s="1037">
        <v>0</v>
      </c>
      <c r="CQ41" s="1037"/>
      <c r="CR41" s="1037"/>
      <c r="CS41" s="1037"/>
      <c r="CT41" s="1037"/>
      <c r="CU41" s="1037"/>
      <c r="CV41" s="1037"/>
      <c r="CW41" s="1037"/>
      <c r="CX41" s="1037"/>
      <c r="CY41" s="1037"/>
      <c r="CZ41" s="1037"/>
      <c r="DA41" s="1037"/>
      <c r="DB41" s="1037"/>
      <c r="DC41" s="1037"/>
      <c r="DD41" s="1037"/>
      <c r="DE41" s="1037"/>
      <c r="DF41" s="1469" t="s">
        <v>40</v>
      </c>
      <c r="DG41" s="1470"/>
    </row>
    <row r="42" spans="2:115">
      <c r="B42" s="1452" t="s">
        <v>757</v>
      </c>
      <c r="C42" s="1453"/>
      <c r="D42" s="1453"/>
      <c r="E42" s="1453"/>
      <c r="F42" s="1453"/>
      <c r="G42" s="1453"/>
      <c r="H42" s="1453"/>
      <c r="I42" s="1453"/>
      <c r="J42" s="1453"/>
      <c r="K42" s="1453"/>
      <c r="L42" s="1453"/>
      <c r="M42" s="1454"/>
      <c r="N42" s="388"/>
      <c r="O42" s="1327" t="s">
        <v>718</v>
      </c>
      <c r="P42" s="1327"/>
      <c r="Q42" s="1327"/>
      <c r="R42" s="1327"/>
      <c r="S42" s="1327"/>
      <c r="T42" s="1327"/>
      <c r="U42" s="1327"/>
      <c r="V42" s="1327"/>
      <c r="W42" s="1327"/>
      <c r="X42" s="1327"/>
      <c r="Y42" s="1327"/>
      <c r="Z42" s="1327"/>
      <c r="AA42" s="1327"/>
      <c r="AB42" s="1327"/>
      <c r="AC42" s="1327"/>
      <c r="AD42" s="1327"/>
      <c r="AE42" s="1327"/>
      <c r="AF42" s="1327"/>
      <c r="AG42" s="1327"/>
      <c r="AH42" s="1327"/>
      <c r="AI42" s="1327"/>
      <c r="AJ42" s="1327"/>
      <c r="AK42" s="1327"/>
      <c r="AL42" s="1327"/>
      <c r="AM42" s="1327"/>
      <c r="AN42" s="1327"/>
      <c r="AO42" s="1327"/>
      <c r="AP42" s="1327"/>
      <c r="AQ42" s="1327"/>
      <c r="AR42" s="1327"/>
      <c r="AS42" s="1327"/>
      <c r="AT42" s="1327"/>
      <c r="AU42" s="1327"/>
      <c r="AV42" s="1327"/>
      <c r="AW42" s="1327"/>
      <c r="AX42" s="1327"/>
      <c r="AY42" s="1327"/>
      <c r="AZ42" s="1327"/>
      <c r="BA42" s="1327"/>
      <c r="BB42" s="1327"/>
      <c r="BC42" s="1327"/>
      <c r="BD42" s="1327"/>
      <c r="BE42" s="1327"/>
      <c r="BF42" s="1327"/>
      <c r="BG42" s="1327"/>
      <c r="BH42" s="1327"/>
      <c r="BI42" s="1327"/>
      <c r="BJ42" s="1327"/>
      <c r="BK42" s="1327"/>
      <c r="BL42" s="1372"/>
      <c r="BM42" s="1333">
        <v>2220</v>
      </c>
      <c r="BN42" s="1334"/>
      <c r="BO42" s="1334"/>
      <c r="BP42" s="1334"/>
      <c r="BQ42" s="1334"/>
      <c r="BR42" s="1334"/>
      <c r="BS42" s="1335"/>
      <c r="BT42" s="1286" t="s">
        <v>39</v>
      </c>
      <c r="BU42" s="1285"/>
      <c r="BV42" s="1282">
        <v>2221391</v>
      </c>
      <c r="BW42" s="1282"/>
      <c r="BX42" s="1282"/>
      <c r="BY42" s="1282"/>
      <c r="BZ42" s="1282"/>
      <c r="CA42" s="1282"/>
      <c r="CB42" s="1282"/>
      <c r="CC42" s="1282"/>
      <c r="CD42" s="1282"/>
      <c r="CE42" s="1282"/>
      <c r="CF42" s="1282"/>
      <c r="CG42" s="1282"/>
      <c r="CH42" s="1282"/>
      <c r="CI42" s="1282"/>
      <c r="CJ42" s="1282"/>
      <c r="CK42" s="1282"/>
      <c r="CL42" s="1469" t="s">
        <v>40</v>
      </c>
      <c r="CM42" s="1470"/>
      <c r="CN42" s="1466" t="s">
        <v>39</v>
      </c>
      <c r="CO42" s="1467"/>
      <c r="CP42" s="1037">
        <v>1675195</v>
      </c>
      <c r="CQ42" s="1037"/>
      <c r="CR42" s="1037"/>
      <c r="CS42" s="1037"/>
      <c r="CT42" s="1037"/>
      <c r="CU42" s="1037"/>
      <c r="CV42" s="1037"/>
      <c r="CW42" s="1037"/>
      <c r="CX42" s="1037"/>
      <c r="CY42" s="1037"/>
      <c r="CZ42" s="1037"/>
      <c r="DA42" s="1037"/>
      <c r="DB42" s="1037"/>
      <c r="DC42" s="1037"/>
      <c r="DD42" s="1037"/>
      <c r="DE42" s="1037"/>
      <c r="DF42" s="1469" t="s">
        <v>40</v>
      </c>
      <c r="DG42" s="1470"/>
    </row>
    <row r="43" spans="2:115">
      <c r="B43" s="1452"/>
      <c r="C43" s="1453"/>
      <c r="D43" s="1453"/>
      <c r="E43" s="1453"/>
      <c r="F43" s="1453"/>
      <c r="G43" s="1453"/>
      <c r="H43" s="1453"/>
      <c r="I43" s="1453"/>
      <c r="J43" s="1453"/>
      <c r="K43" s="1453"/>
      <c r="L43" s="1453"/>
      <c r="M43" s="1454"/>
      <c r="N43" s="388"/>
      <c r="O43" s="1356" t="s">
        <v>756</v>
      </c>
      <c r="P43" s="1356"/>
      <c r="Q43" s="1356"/>
      <c r="R43" s="1356"/>
      <c r="S43" s="1356"/>
      <c r="T43" s="1356"/>
      <c r="U43" s="1356"/>
      <c r="V43" s="1356"/>
      <c r="W43" s="1356"/>
      <c r="X43" s="1356"/>
      <c r="Y43" s="1356"/>
      <c r="Z43" s="1356"/>
      <c r="AA43" s="1356"/>
      <c r="AB43" s="1356"/>
      <c r="AC43" s="1356"/>
      <c r="AD43" s="1356"/>
      <c r="AE43" s="1356"/>
      <c r="AF43" s="1356"/>
      <c r="AG43" s="1356"/>
      <c r="AH43" s="1356"/>
      <c r="AI43" s="1356"/>
      <c r="AJ43" s="1356"/>
      <c r="AK43" s="1356"/>
      <c r="AL43" s="1356"/>
      <c r="AM43" s="1356"/>
      <c r="AN43" s="1356"/>
      <c r="AO43" s="1356"/>
      <c r="AP43" s="1356"/>
      <c r="AQ43" s="1356"/>
      <c r="AR43" s="1356"/>
      <c r="AS43" s="1356"/>
      <c r="AT43" s="1356"/>
      <c r="AU43" s="1356"/>
      <c r="AV43" s="1356"/>
      <c r="AW43" s="1356"/>
      <c r="AX43" s="1356"/>
      <c r="AY43" s="1356"/>
      <c r="AZ43" s="1356"/>
      <c r="BA43" s="1356"/>
      <c r="BB43" s="1356"/>
      <c r="BC43" s="1356"/>
      <c r="BD43" s="1356"/>
      <c r="BE43" s="1356"/>
      <c r="BF43" s="1356"/>
      <c r="BG43" s="1356"/>
      <c r="BH43" s="1356"/>
      <c r="BI43" s="1356"/>
      <c r="BJ43" s="1356"/>
      <c r="BK43" s="1356"/>
      <c r="BL43" s="1357"/>
      <c r="BM43" s="1333">
        <v>2200</v>
      </c>
      <c r="BN43" s="1334"/>
      <c r="BO43" s="1334"/>
      <c r="BP43" s="1334"/>
      <c r="BQ43" s="1334"/>
      <c r="BR43" s="1334"/>
      <c r="BS43" s="1335"/>
      <c r="BT43" s="1106">
        <f>BT40-BV41-BV42</f>
        <v>10423115</v>
      </c>
      <c r="BU43" s="1107"/>
      <c r="BV43" s="1107"/>
      <c r="BW43" s="1107"/>
      <c r="BX43" s="1107"/>
      <c r="BY43" s="1107"/>
      <c r="BZ43" s="1107"/>
      <c r="CA43" s="1107"/>
      <c r="CB43" s="1107"/>
      <c r="CC43" s="1107"/>
      <c r="CD43" s="1107"/>
      <c r="CE43" s="1107"/>
      <c r="CF43" s="1107"/>
      <c r="CG43" s="1107"/>
      <c r="CH43" s="1107"/>
      <c r="CI43" s="1107"/>
      <c r="CJ43" s="1107"/>
      <c r="CK43" s="1107"/>
      <c r="CL43" s="1107"/>
      <c r="CM43" s="1216"/>
      <c r="CN43" s="1106">
        <f>CN40-CP41-CP42</f>
        <v>7848477</v>
      </c>
      <c r="CO43" s="1107"/>
      <c r="CP43" s="1107"/>
      <c r="CQ43" s="1107"/>
      <c r="CR43" s="1107"/>
      <c r="CS43" s="1107"/>
      <c r="CT43" s="1107"/>
      <c r="CU43" s="1107"/>
      <c r="CV43" s="1107"/>
      <c r="CW43" s="1107"/>
      <c r="CX43" s="1107"/>
      <c r="CY43" s="1107"/>
      <c r="CZ43" s="1107"/>
      <c r="DA43" s="1107"/>
      <c r="DB43" s="1107"/>
      <c r="DC43" s="1107"/>
      <c r="DD43" s="1107"/>
      <c r="DE43" s="1107"/>
      <c r="DF43" s="1107"/>
      <c r="DG43" s="1216"/>
      <c r="DI43" s="605"/>
      <c r="DJ43" s="605"/>
      <c r="DK43" s="605"/>
    </row>
    <row r="44" spans="2:115">
      <c r="B44" s="1452"/>
      <c r="C44" s="1453"/>
      <c r="D44" s="1453"/>
      <c r="E44" s="1453"/>
      <c r="F44" s="1453"/>
      <c r="G44" s="1453"/>
      <c r="H44" s="1453"/>
      <c r="I44" s="1453"/>
      <c r="J44" s="1453"/>
      <c r="K44" s="1453"/>
      <c r="L44" s="1453"/>
      <c r="M44" s="1454"/>
      <c r="N44" s="388"/>
      <c r="O44" s="1327" t="s">
        <v>755</v>
      </c>
      <c r="P44" s="1327"/>
      <c r="Q44" s="1327"/>
      <c r="R44" s="1327"/>
      <c r="S44" s="1327"/>
      <c r="T44" s="1327"/>
      <c r="U44" s="1327"/>
      <c r="V44" s="1327"/>
      <c r="W44" s="1327"/>
      <c r="X44" s="1327"/>
      <c r="Y44" s="1327"/>
      <c r="Z44" s="1327"/>
      <c r="AA44" s="1327"/>
      <c r="AB44" s="1327"/>
      <c r="AC44" s="1327"/>
      <c r="AD44" s="1327"/>
      <c r="AE44" s="1327"/>
      <c r="AF44" s="1327"/>
      <c r="AG44" s="1327"/>
      <c r="AH44" s="1327"/>
      <c r="AI44" s="1327"/>
      <c r="AJ44" s="1327"/>
      <c r="AK44" s="1327"/>
      <c r="AL44" s="1327"/>
      <c r="AM44" s="1327"/>
      <c r="AN44" s="1327"/>
      <c r="AO44" s="1327"/>
      <c r="AP44" s="1327"/>
      <c r="AQ44" s="1327"/>
      <c r="AR44" s="1327"/>
      <c r="AS44" s="1327"/>
      <c r="AT44" s="1327"/>
      <c r="AU44" s="1327"/>
      <c r="AV44" s="1327"/>
      <c r="AW44" s="1327"/>
      <c r="AX44" s="1327"/>
      <c r="AY44" s="1327"/>
      <c r="AZ44" s="1327"/>
      <c r="BA44" s="1327"/>
      <c r="BB44" s="1327"/>
      <c r="BC44" s="1327"/>
      <c r="BD44" s="1327"/>
      <c r="BE44" s="1327"/>
      <c r="BF44" s="1327"/>
      <c r="BG44" s="1327"/>
      <c r="BH44" s="1327"/>
      <c r="BI44" s="1327"/>
      <c r="BJ44" s="1327"/>
      <c r="BK44" s="1327"/>
      <c r="BL44" s="1372"/>
      <c r="BM44" s="1333">
        <v>2310</v>
      </c>
      <c r="BN44" s="1334"/>
      <c r="BO44" s="1334"/>
      <c r="BP44" s="1334"/>
      <c r="BQ44" s="1334"/>
      <c r="BR44" s="1334"/>
      <c r="BS44" s="1335"/>
      <c r="BT44" s="1331">
        <v>42</v>
      </c>
      <c r="BU44" s="1282"/>
      <c r="BV44" s="1282"/>
      <c r="BW44" s="1282"/>
      <c r="BX44" s="1282"/>
      <c r="BY44" s="1282"/>
      <c r="BZ44" s="1282"/>
      <c r="CA44" s="1282"/>
      <c r="CB44" s="1282"/>
      <c r="CC44" s="1282"/>
      <c r="CD44" s="1282"/>
      <c r="CE44" s="1282"/>
      <c r="CF44" s="1282"/>
      <c r="CG44" s="1282"/>
      <c r="CH44" s="1282"/>
      <c r="CI44" s="1282"/>
      <c r="CJ44" s="1282"/>
      <c r="CK44" s="1282"/>
      <c r="CL44" s="1282"/>
      <c r="CM44" s="1332"/>
      <c r="CN44" s="1037">
        <v>213</v>
      </c>
      <c r="CO44" s="1037"/>
      <c r="CP44" s="1037"/>
      <c r="CQ44" s="1037"/>
      <c r="CR44" s="1037"/>
      <c r="CS44" s="1037"/>
      <c r="CT44" s="1037"/>
      <c r="CU44" s="1037"/>
      <c r="CV44" s="1037"/>
      <c r="CW44" s="1037"/>
      <c r="CX44" s="1037"/>
      <c r="CY44" s="1037"/>
      <c r="CZ44" s="1037"/>
      <c r="DA44" s="1037"/>
      <c r="DB44" s="1037"/>
      <c r="DC44" s="1037"/>
      <c r="DD44" s="1037"/>
      <c r="DE44" s="1037"/>
      <c r="DF44" s="1037"/>
      <c r="DG44" s="1038"/>
    </row>
    <row r="45" spans="2:115">
      <c r="B45" s="1452"/>
      <c r="C45" s="1453"/>
      <c r="D45" s="1453"/>
      <c r="E45" s="1453"/>
      <c r="F45" s="1453"/>
      <c r="G45" s="1453"/>
      <c r="H45" s="1453"/>
      <c r="I45" s="1453"/>
      <c r="J45" s="1453"/>
      <c r="K45" s="1453"/>
      <c r="L45" s="1453"/>
      <c r="M45" s="1454"/>
      <c r="N45" s="388"/>
      <c r="O45" s="1327" t="s">
        <v>423</v>
      </c>
      <c r="P45" s="1327"/>
      <c r="Q45" s="1327"/>
      <c r="R45" s="1327"/>
      <c r="S45" s="1327"/>
      <c r="T45" s="1327"/>
      <c r="U45" s="1327"/>
      <c r="V45" s="1327"/>
      <c r="W45" s="1327"/>
      <c r="X45" s="1327"/>
      <c r="Y45" s="1327"/>
      <c r="Z45" s="1327"/>
      <c r="AA45" s="1327"/>
      <c r="AB45" s="1327"/>
      <c r="AC45" s="1327"/>
      <c r="AD45" s="1327"/>
      <c r="AE45" s="1327"/>
      <c r="AF45" s="1327"/>
      <c r="AG45" s="1327"/>
      <c r="AH45" s="1327"/>
      <c r="AI45" s="1327"/>
      <c r="AJ45" s="1327"/>
      <c r="AK45" s="1327"/>
      <c r="AL45" s="1327"/>
      <c r="AM45" s="1327"/>
      <c r="AN45" s="1327"/>
      <c r="AO45" s="1327"/>
      <c r="AP45" s="1327"/>
      <c r="AQ45" s="1327"/>
      <c r="AR45" s="1327"/>
      <c r="AS45" s="1327"/>
      <c r="AT45" s="1327"/>
      <c r="AU45" s="1327"/>
      <c r="AV45" s="1327"/>
      <c r="AW45" s="1327"/>
      <c r="AX45" s="1327"/>
      <c r="AY45" s="1327"/>
      <c r="AZ45" s="1327"/>
      <c r="BA45" s="1327"/>
      <c r="BB45" s="1327"/>
      <c r="BC45" s="1327"/>
      <c r="BD45" s="1327"/>
      <c r="BE45" s="1327"/>
      <c r="BF45" s="1327"/>
      <c r="BG45" s="1327"/>
      <c r="BH45" s="1327"/>
      <c r="BI45" s="1327"/>
      <c r="BJ45" s="1327"/>
      <c r="BK45" s="1327"/>
      <c r="BL45" s="1372"/>
      <c r="BM45" s="1333">
        <v>2320</v>
      </c>
      <c r="BN45" s="1334"/>
      <c r="BO45" s="1334"/>
      <c r="BP45" s="1334"/>
      <c r="BQ45" s="1334"/>
      <c r="BR45" s="1334"/>
      <c r="BS45" s="1335"/>
      <c r="BT45" s="1331">
        <v>118149</v>
      </c>
      <c r="BU45" s="1282"/>
      <c r="BV45" s="1282"/>
      <c r="BW45" s="1282"/>
      <c r="BX45" s="1282"/>
      <c r="BY45" s="1282"/>
      <c r="BZ45" s="1282"/>
      <c r="CA45" s="1282"/>
      <c r="CB45" s="1282"/>
      <c r="CC45" s="1282"/>
      <c r="CD45" s="1282"/>
      <c r="CE45" s="1282"/>
      <c r="CF45" s="1282"/>
      <c r="CG45" s="1282"/>
      <c r="CH45" s="1282"/>
      <c r="CI45" s="1282"/>
      <c r="CJ45" s="1282"/>
      <c r="CK45" s="1282"/>
      <c r="CL45" s="1282"/>
      <c r="CM45" s="1332"/>
      <c r="CN45" s="1037">
        <v>35276</v>
      </c>
      <c r="CO45" s="1037"/>
      <c r="CP45" s="1037"/>
      <c r="CQ45" s="1037"/>
      <c r="CR45" s="1037"/>
      <c r="CS45" s="1037"/>
      <c r="CT45" s="1037"/>
      <c r="CU45" s="1037"/>
      <c r="CV45" s="1037"/>
      <c r="CW45" s="1037"/>
      <c r="CX45" s="1037"/>
      <c r="CY45" s="1037"/>
      <c r="CZ45" s="1037"/>
      <c r="DA45" s="1037"/>
      <c r="DB45" s="1037"/>
      <c r="DC45" s="1037"/>
      <c r="DD45" s="1037"/>
      <c r="DE45" s="1037"/>
      <c r="DF45" s="1037"/>
      <c r="DG45" s="1038"/>
    </row>
    <row r="46" spans="2:115">
      <c r="B46" s="1452"/>
      <c r="C46" s="1453"/>
      <c r="D46" s="1453"/>
      <c r="E46" s="1453"/>
      <c r="F46" s="1453"/>
      <c r="G46" s="1453"/>
      <c r="H46" s="1453"/>
      <c r="I46" s="1453"/>
      <c r="J46" s="1453"/>
      <c r="K46" s="1453"/>
      <c r="L46" s="1453"/>
      <c r="M46" s="1454"/>
      <c r="N46" s="388"/>
      <c r="O46" s="1327" t="s">
        <v>424</v>
      </c>
      <c r="P46" s="1327"/>
      <c r="Q46" s="1327"/>
      <c r="R46" s="1327"/>
      <c r="S46" s="1327"/>
      <c r="T46" s="1327"/>
      <c r="U46" s="1327"/>
      <c r="V46" s="1327"/>
      <c r="W46" s="1327"/>
      <c r="X46" s="1327"/>
      <c r="Y46" s="1327"/>
      <c r="Z46" s="1327"/>
      <c r="AA46" s="1327"/>
      <c r="AB46" s="1327"/>
      <c r="AC46" s="1327"/>
      <c r="AD46" s="1327"/>
      <c r="AE46" s="1327"/>
      <c r="AF46" s="1327"/>
      <c r="AG46" s="1327"/>
      <c r="AH46" s="1327"/>
      <c r="AI46" s="1327"/>
      <c r="AJ46" s="1327"/>
      <c r="AK46" s="1327"/>
      <c r="AL46" s="1327"/>
      <c r="AM46" s="1327"/>
      <c r="AN46" s="1327"/>
      <c r="AO46" s="1327"/>
      <c r="AP46" s="1327"/>
      <c r="AQ46" s="1327"/>
      <c r="AR46" s="1327"/>
      <c r="AS46" s="1327"/>
      <c r="AT46" s="1327"/>
      <c r="AU46" s="1327"/>
      <c r="AV46" s="1327"/>
      <c r="AW46" s="1327"/>
      <c r="AX46" s="1327"/>
      <c r="AY46" s="1327"/>
      <c r="AZ46" s="1327"/>
      <c r="BA46" s="1327"/>
      <c r="BB46" s="1327"/>
      <c r="BC46" s="1327"/>
      <c r="BD46" s="1327"/>
      <c r="BE46" s="1327"/>
      <c r="BF46" s="1327"/>
      <c r="BG46" s="1327"/>
      <c r="BH46" s="1327"/>
      <c r="BI46" s="1327"/>
      <c r="BJ46" s="1327"/>
      <c r="BK46" s="1327"/>
      <c r="BL46" s="1372"/>
      <c r="BM46" s="1333">
        <v>2330</v>
      </c>
      <c r="BN46" s="1334"/>
      <c r="BO46" s="1334"/>
      <c r="BP46" s="1334"/>
      <c r="BQ46" s="1334"/>
      <c r="BR46" s="1334"/>
      <c r="BS46" s="1335"/>
      <c r="BT46" s="1466" t="s">
        <v>39</v>
      </c>
      <c r="BU46" s="1467"/>
      <c r="BV46" s="1282">
        <v>1133405</v>
      </c>
      <c r="BW46" s="1282"/>
      <c r="BX46" s="1282"/>
      <c r="BY46" s="1282"/>
      <c r="BZ46" s="1282"/>
      <c r="CA46" s="1282"/>
      <c r="CB46" s="1282"/>
      <c r="CC46" s="1282"/>
      <c r="CD46" s="1282"/>
      <c r="CE46" s="1282"/>
      <c r="CF46" s="1282"/>
      <c r="CG46" s="1282"/>
      <c r="CH46" s="1282"/>
      <c r="CI46" s="1282"/>
      <c r="CJ46" s="1282"/>
      <c r="CK46" s="1282"/>
      <c r="CL46" s="1469" t="s">
        <v>40</v>
      </c>
      <c r="CM46" s="1470"/>
      <c r="CN46" s="1466" t="s">
        <v>39</v>
      </c>
      <c r="CO46" s="1467"/>
      <c r="CP46" s="1037">
        <v>1013303</v>
      </c>
      <c r="CQ46" s="1037"/>
      <c r="CR46" s="1037"/>
      <c r="CS46" s="1037"/>
      <c r="CT46" s="1037"/>
      <c r="CU46" s="1037"/>
      <c r="CV46" s="1037"/>
      <c r="CW46" s="1037"/>
      <c r="CX46" s="1037"/>
      <c r="CY46" s="1037"/>
      <c r="CZ46" s="1037"/>
      <c r="DA46" s="1037"/>
      <c r="DB46" s="1037"/>
      <c r="DC46" s="1037"/>
      <c r="DD46" s="1037"/>
      <c r="DE46" s="1037"/>
      <c r="DF46" s="1469" t="s">
        <v>40</v>
      </c>
      <c r="DG46" s="1470"/>
    </row>
    <row r="47" spans="2:115">
      <c r="B47" s="1452" t="s">
        <v>753</v>
      </c>
      <c r="C47" s="1453"/>
      <c r="D47" s="1453"/>
      <c r="E47" s="1453"/>
      <c r="F47" s="1453"/>
      <c r="G47" s="1453"/>
      <c r="H47" s="1453"/>
      <c r="I47" s="1453"/>
      <c r="J47" s="1453"/>
      <c r="K47" s="1453"/>
      <c r="L47" s="1453"/>
      <c r="M47" s="1454"/>
      <c r="N47" s="389"/>
      <c r="O47" s="1349" t="s">
        <v>754</v>
      </c>
      <c r="P47" s="1349"/>
      <c r="Q47" s="1349"/>
      <c r="R47" s="1349"/>
      <c r="S47" s="1349"/>
      <c r="T47" s="1349"/>
      <c r="U47" s="1349"/>
      <c r="V47" s="1349"/>
      <c r="W47" s="1349"/>
      <c r="X47" s="1349"/>
      <c r="Y47" s="1349"/>
      <c r="Z47" s="1349"/>
      <c r="AA47" s="1349"/>
      <c r="AB47" s="1349"/>
      <c r="AC47" s="1349"/>
      <c r="AD47" s="1349"/>
      <c r="AE47" s="1349"/>
      <c r="AF47" s="1349"/>
      <c r="AG47" s="1349"/>
      <c r="AH47" s="1349"/>
      <c r="AI47" s="1349"/>
      <c r="AJ47" s="1349"/>
      <c r="AK47" s="1349"/>
      <c r="AL47" s="1349"/>
      <c r="AM47" s="1349"/>
      <c r="AN47" s="1349"/>
      <c r="AO47" s="1349"/>
      <c r="AP47" s="1349"/>
      <c r="AQ47" s="1349"/>
      <c r="AR47" s="1349"/>
      <c r="AS47" s="1349"/>
      <c r="AT47" s="1349"/>
      <c r="AU47" s="1349"/>
      <c r="AV47" s="1349"/>
      <c r="AW47" s="1349"/>
      <c r="AX47" s="1349"/>
      <c r="AY47" s="1349"/>
      <c r="AZ47" s="1349"/>
      <c r="BA47" s="1349"/>
      <c r="BB47" s="1349"/>
      <c r="BC47" s="1349"/>
      <c r="BD47" s="1349"/>
      <c r="BE47" s="1349"/>
      <c r="BF47" s="1349"/>
      <c r="BG47" s="1349"/>
      <c r="BH47" s="1349"/>
      <c r="BI47" s="1349"/>
      <c r="BJ47" s="1349"/>
      <c r="BK47" s="1349"/>
      <c r="BL47" s="1350"/>
      <c r="BM47" s="1333">
        <v>2340</v>
      </c>
      <c r="BN47" s="1334"/>
      <c r="BO47" s="1334"/>
      <c r="BP47" s="1334"/>
      <c r="BQ47" s="1334"/>
      <c r="BR47" s="1334"/>
      <c r="BS47" s="1335"/>
      <c r="BT47" s="1331">
        <v>2531807</v>
      </c>
      <c r="BU47" s="1282"/>
      <c r="BV47" s="1282"/>
      <c r="BW47" s="1282"/>
      <c r="BX47" s="1282"/>
      <c r="BY47" s="1282"/>
      <c r="BZ47" s="1282"/>
      <c r="CA47" s="1282"/>
      <c r="CB47" s="1282"/>
      <c r="CC47" s="1282"/>
      <c r="CD47" s="1282"/>
      <c r="CE47" s="1282"/>
      <c r="CF47" s="1282"/>
      <c r="CG47" s="1282"/>
      <c r="CH47" s="1282"/>
      <c r="CI47" s="1282"/>
      <c r="CJ47" s="1282"/>
      <c r="CK47" s="1282"/>
      <c r="CL47" s="1282"/>
      <c r="CM47" s="1332"/>
      <c r="CN47" s="1037">
        <v>1961566</v>
      </c>
      <c r="CO47" s="1037"/>
      <c r="CP47" s="1037"/>
      <c r="CQ47" s="1037"/>
      <c r="CR47" s="1037"/>
      <c r="CS47" s="1037"/>
      <c r="CT47" s="1037"/>
      <c r="CU47" s="1037"/>
      <c r="CV47" s="1037"/>
      <c r="CW47" s="1037"/>
      <c r="CX47" s="1037"/>
      <c r="CY47" s="1037"/>
      <c r="CZ47" s="1037"/>
      <c r="DA47" s="1037"/>
      <c r="DB47" s="1037"/>
      <c r="DC47" s="1037"/>
      <c r="DD47" s="1037"/>
      <c r="DE47" s="1037"/>
      <c r="DF47" s="1037"/>
      <c r="DG47" s="1038"/>
    </row>
    <row r="48" spans="2:115">
      <c r="B48" s="1452" t="s">
        <v>753</v>
      </c>
      <c r="C48" s="1453"/>
      <c r="D48" s="1453"/>
      <c r="E48" s="1453"/>
      <c r="F48" s="1453"/>
      <c r="G48" s="1453"/>
      <c r="H48" s="1453"/>
      <c r="I48" s="1453"/>
      <c r="J48" s="1453"/>
      <c r="K48" s="1453"/>
      <c r="L48" s="1453"/>
      <c r="M48" s="1454"/>
      <c r="N48" s="388"/>
      <c r="O48" s="1327" t="s">
        <v>752</v>
      </c>
      <c r="P48" s="1327"/>
      <c r="Q48" s="1327"/>
      <c r="R48" s="1327"/>
      <c r="S48" s="1327"/>
      <c r="T48" s="1327"/>
      <c r="U48" s="1327"/>
      <c r="V48" s="1327"/>
      <c r="W48" s="1327"/>
      <c r="X48" s="1327"/>
      <c r="Y48" s="1327"/>
      <c r="Z48" s="1327"/>
      <c r="AA48" s="1327"/>
      <c r="AB48" s="1327"/>
      <c r="AC48" s="1327"/>
      <c r="AD48" s="1327"/>
      <c r="AE48" s="1327"/>
      <c r="AF48" s="1327"/>
      <c r="AG48" s="1327"/>
      <c r="AH48" s="1327"/>
      <c r="AI48" s="1327"/>
      <c r="AJ48" s="1327"/>
      <c r="AK48" s="1327"/>
      <c r="AL48" s="1327"/>
      <c r="AM48" s="1327"/>
      <c r="AN48" s="1327"/>
      <c r="AO48" s="1327"/>
      <c r="AP48" s="1327"/>
      <c r="AQ48" s="1327"/>
      <c r="AR48" s="1327"/>
      <c r="AS48" s="1327"/>
      <c r="AT48" s="1327"/>
      <c r="AU48" s="1327"/>
      <c r="AV48" s="1327"/>
      <c r="AW48" s="1327"/>
      <c r="AX48" s="1327"/>
      <c r="AY48" s="1327"/>
      <c r="AZ48" s="1327"/>
      <c r="BA48" s="1327"/>
      <c r="BB48" s="1327"/>
      <c r="BC48" s="1327"/>
      <c r="BD48" s="1327"/>
      <c r="BE48" s="1327"/>
      <c r="BF48" s="1327"/>
      <c r="BG48" s="1327"/>
      <c r="BH48" s="1327"/>
      <c r="BI48" s="1327"/>
      <c r="BJ48" s="1327"/>
      <c r="BK48" s="1327"/>
      <c r="BL48" s="1372"/>
      <c r="BM48" s="1333">
        <v>2350</v>
      </c>
      <c r="BN48" s="1334"/>
      <c r="BO48" s="1334"/>
      <c r="BP48" s="1334"/>
      <c r="BQ48" s="1334"/>
      <c r="BR48" s="1334"/>
      <c r="BS48" s="1335"/>
      <c r="BT48" s="1466" t="s">
        <v>39</v>
      </c>
      <c r="BU48" s="1467"/>
      <c r="BV48" s="1282">
        <v>4502186</v>
      </c>
      <c r="BW48" s="1282"/>
      <c r="BX48" s="1282"/>
      <c r="BY48" s="1282"/>
      <c r="BZ48" s="1282"/>
      <c r="CA48" s="1282"/>
      <c r="CB48" s="1282"/>
      <c r="CC48" s="1282"/>
      <c r="CD48" s="1282"/>
      <c r="CE48" s="1282"/>
      <c r="CF48" s="1282"/>
      <c r="CG48" s="1282"/>
      <c r="CH48" s="1282"/>
      <c r="CI48" s="1282"/>
      <c r="CJ48" s="1282"/>
      <c r="CK48" s="1282"/>
      <c r="CL48" s="1469" t="s">
        <v>40</v>
      </c>
      <c r="CM48" s="1470"/>
      <c r="CN48" s="1466" t="s">
        <v>39</v>
      </c>
      <c r="CO48" s="1467"/>
      <c r="CP48" s="1037">
        <v>3236159</v>
      </c>
      <c r="CQ48" s="1037"/>
      <c r="CR48" s="1037"/>
      <c r="CS48" s="1037"/>
      <c r="CT48" s="1037"/>
      <c r="CU48" s="1037"/>
      <c r="CV48" s="1037"/>
      <c r="CW48" s="1037"/>
      <c r="CX48" s="1037"/>
      <c r="CY48" s="1037"/>
      <c r="CZ48" s="1037"/>
      <c r="DA48" s="1037"/>
      <c r="DB48" s="1037"/>
      <c r="DC48" s="1037"/>
      <c r="DD48" s="1037"/>
      <c r="DE48" s="1037"/>
      <c r="DF48" s="1469" t="s">
        <v>40</v>
      </c>
      <c r="DG48" s="1470"/>
    </row>
    <row r="49" spans="1:114">
      <c r="B49" s="1452"/>
      <c r="C49" s="1453"/>
      <c r="D49" s="1453"/>
      <c r="E49" s="1453"/>
      <c r="F49" s="1453"/>
      <c r="G49" s="1453"/>
      <c r="H49" s="1453"/>
      <c r="I49" s="1453"/>
      <c r="J49" s="1453"/>
      <c r="K49" s="1453"/>
      <c r="L49" s="1453"/>
      <c r="M49" s="1454"/>
      <c r="N49" s="388"/>
      <c r="O49" s="1356" t="s">
        <v>688</v>
      </c>
      <c r="P49" s="1356"/>
      <c r="Q49" s="1356"/>
      <c r="R49" s="1356"/>
      <c r="S49" s="1356"/>
      <c r="T49" s="1356"/>
      <c r="U49" s="1356"/>
      <c r="V49" s="1356"/>
      <c r="W49" s="1356"/>
      <c r="X49" s="1356"/>
      <c r="Y49" s="1356"/>
      <c r="Z49" s="1356"/>
      <c r="AA49" s="1356"/>
      <c r="AB49" s="1356"/>
      <c r="AC49" s="1356"/>
      <c r="AD49" s="1356"/>
      <c r="AE49" s="1356"/>
      <c r="AF49" s="1356"/>
      <c r="AG49" s="1356"/>
      <c r="AH49" s="1356"/>
      <c r="AI49" s="1356"/>
      <c r="AJ49" s="1356"/>
      <c r="AK49" s="1356"/>
      <c r="AL49" s="1356"/>
      <c r="AM49" s="1356"/>
      <c r="AN49" s="1356"/>
      <c r="AO49" s="1356"/>
      <c r="AP49" s="1356"/>
      <c r="AQ49" s="1356"/>
      <c r="AR49" s="1356"/>
      <c r="AS49" s="1356"/>
      <c r="AT49" s="1356"/>
      <c r="AU49" s="1356"/>
      <c r="AV49" s="1356"/>
      <c r="AW49" s="1356"/>
      <c r="AX49" s="1356"/>
      <c r="AY49" s="1356"/>
      <c r="AZ49" s="1356"/>
      <c r="BA49" s="1356"/>
      <c r="BB49" s="1356"/>
      <c r="BC49" s="1356"/>
      <c r="BD49" s="1356"/>
      <c r="BE49" s="1356"/>
      <c r="BF49" s="1356"/>
      <c r="BG49" s="1356"/>
      <c r="BH49" s="1356"/>
      <c r="BI49" s="1356"/>
      <c r="BJ49" s="1356"/>
      <c r="BK49" s="1356"/>
      <c r="BL49" s="1357"/>
      <c r="BM49" s="1333">
        <v>2300</v>
      </c>
      <c r="BN49" s="1334"/>
      <c r="BO49" s="1334"/>
      <c r="BP49" s="1334"/>
      <c r="BQ49" s="1334"/>
      <c r="BR49" s="1334"/>
      <c r="BS49" s="1335"/>
      <c r="BT49" s="1106">
        <f>BT43+BT44+BT45-BV46+BT47-BV48</f>
        <v>7437522</v>
      </c>
      <c r="BU49" s="1107"/>
      <c r="BV49" s="1107"/>
      <c r="BW49" s="1107"/>
      <c r="BX49" s="1107"/>
      <c r="BY49" s="1107"/>
      <c r="BZ49" s="1107"/>
      <c r="CA49" s="1107"/>
      <c r="CB49" s="1107"/>
      <c r="CC49" s="1107"/>
      <c r="CD49" s="1107"/>
      <c r="CE49" s="1107"/>
      <c r="CF49" s="1107"/>
      <c r="CG49" s="1107"/>
      <c r="CH49" s="1107"/>
      <c r="CI49" s="1107"/>
      <c r="CJ49" s="1107"/>
      <c r="CK49" s="1107"/>
      <c r="CL49" s="1107"/>
      <c r="CM49" s="1216"/>
      <c r="CN49" s="1107">
        <f>CN43+CN44+CN45-CP46+CN47-CP48</f>
        <v>5596070</v>
      </c>
      <c r="CO49" s="1107"/>
      <c r="CP49" s="1107"/>
      <c r="CQ49" s="1107"/>
      <c r="CR49" s="1107"/>
      <c r="CS49" s="1107"/>
      <c r="CT49" s="1107"/>
      <c r="CU49" s="1107"/>
      <c r="CV49" s="1107"/>
      <c r="CW49" s="1107"/>
      <c r="CX49" s="1107"/>
      <c r="CY49" s="1107"/>
      <c r="CZ49" s="1107"/>
      <c r="DA49" s="1107"/>
      <c r="DB49" s="1107"/>
      <c r="DC49" s="1107"/>
      <c r="DD49" s="1107"/>
      <c r="DE49" s="1107"/>
      <c r="DF49" s="1107"/>
      <c r="DG49" s="1216"/>
      <c r="DI49" s="605"/>
      <c r="DJ49" s="605"/>
    </row>
    <row r="50" spans="1:114">
      <c r="B50" s="1452" t="s">
        <v>749</v>
      </c>
      <c r="C50" s="1473"/>
      <c r="D50" s="1473"/>
      <c r="E50" s="1473"/>
      <c r="F50" s="1473"/>
      <c r="G50" s="1473"/>
      <c r="H50" s="1473"/>
      <c r="I50" s="1473"/>
      <c r="J50" s="1473"/>
      <c r="K50" s="1473"/>
      <c r="L50" s="1473"/>
      <c r="M50" s="1474"/>
      <c r="N50" s="388"/>
      <c r="O50" s="1327" t="s">
        <v>674</v>
      </c>
      <c r="P50" s="1327"/>
      <c r="Q50" s="1327"/>
      <c r="R50" s="1327"/>
      <c r="S50" s="1327"/>
      <c r="T50" s="1327"/>
      <c r="U50" s="1327"/>
      <c r="V50" s="1327"/>
      <c r="W50" s="1327"/>
      <c r="X50" s="1327"/>
      <c r="Y50" s="1327"/>
      <c r="Z50" s="1327"/>
      <c r="AA50" s="1327"/>
      <c r="AB50" s="1327"/>
      <c r="AC50" s="1327"/>
      <c r="AD50" s="1327"/>
      <c r="AE50" s="1327"/>
      <c r="AF50" s="1327"/>
      <c r="AG50" s="1327"/>
      <c r="AH50" s="1327"/>
      <c r="AI50" s="1327"/>
      <c r="AJ50" s="1327"/>
      <c r="AK50" s="1327"/>
      <c r="AL50" s="1327"/>
      <c r="AM50" s="1327"/>
      <c r="AN50" s="1327"/>
      <c r="AO50" s="1327"/>
      <c r="AP50" s="1327"/>
      <c r="AQ50" s="1327"/>
      <c r="AR50" s="1327"/>
      <c r="AS50" s="1327"/>
      <c r="AT50" s="1327"/>
      <c r="AU50" s="1327"/>
      <c r="AV50" s="1327"/>
      <c r="AW50" s="1327"/>
      <c r="AX50" s="1327"/>
      <c r="AY50" s="1327"/>
      <c r="AZ50" s="1327"/>
      <c r="BA50" s="1327"/>
      <c r="BB50" s="1327"/>
      <c r="BC50" s="1327"/>
      <c r="BD50" s="1327"/>
      <c r="BE50" s="1327"/>
      <c r="BF50" s="1327"/>
      <c r="BG50" s="1327"/>
      <c r="BH50" s="1327"/>
      <c r="BI50" s="1327"/>
      <c r="BJ50" s="1327"/>
      <c r="BK50" s="1327"/>
      <c r="BL50" s="1372"/>
      <c r="BM50" s="1333">
        <v>2410</v>
      </c>
      <c r="BN50" s="1334"/>
      <c r="BO50" s="1334"/>
      <c r="BP50" s="1334"/>
      <c r="BQ50" s="1334"/>
      <c r="BR50" s="1334"/>
      <c r="BS50" s="1335"/>
      <c r="BT50" s="1466" t="s">
        <v>39</v>
      </c>
      <c r="BU50" s="1467"/>
      <c r="BV50" s="1282">
        <v>1712980</v>
      </c>
      <c r="BW50" s="1282"/>
      <c r="BX50" s="1282"/>
      <c r="BY50" s="1282"/>
      <c r="BZ50" s="1282"/>
      <c r="CA50" s="1282"/>
      <c r="CB50" s="1282"/>
      <c r="CC50" s="1282"/>
      <c r="CD50" s="1282"/>
      <c r="CE50" s="1282"/>
      <c r="CF50" s="1282"/>
      <c r="CG50" s="1282"/>
      <c r="CH50" s="1282"/>
      <c r="CI50" s="1282"/>
      <c r="CJ50" s="1282"/>
      <c r="CK50" s="1282"/>
      <c r="CL50" s="1469" t="s">
        <v>40</v>
      </c>
      <c r="CM50" s="1470"/>
      <c r="CN50" s="1466" t="s">
        <v>39</v>
      </c>
      <c r="CO50" s="1467"/>
      <c r="CP50" s="1037">
        <v>1071438</v>
      </c>
      <c r="CQ50" s="1037"/>
      <c r="CR50" s="1037"/>
      <c r="CS50" s="1037"/>
      <c r="CT50" s="1037"/>
      <c r="CU50" s="1037"/>
      <c r="CV50" s="1037"/>
      <c r="CW50" s="1037"/>
      <c r="CX50" s="1037"/>
      <c r="CY50" s="1037"/>
      <c r="CZ50" s="1037"/>
      <c r="DA50" s="1037"/>
      <c r="DB50" s="1037"/>
      <c r="DC50" s="1037"/>
      <c r="DD50" s="1037"/>
      <c r="DE50" s="1037"/>
      <c r="DF50" s="1469" t="s">
        <v>40</v>
      </c>
      <c r="DG50" s="1470"/>
    </row>
    <row r="51" spans="1:114">
      <c r="B51" s="1452" t="s">
        <v>749</v>
      </c>
      <c r="C51" s="1473"/>
      <c r="D51" s="1473"/>
      <c r="E51" s="1473"/>
      <c r="F51" s="1473"/>
      <c r="G51" s="1473"/>
      <c r="H51" s="1473"/>
      <c r="I51" s="1473"/>
      <c r="J51" s="1473"/>
      <c r="K51" s="1473"/>
      <c r="L51" s="1473"/>
      <c r="M51" s="1474"/>
      <c r="N51" s="388"/>
      <c r="O51" s="1100" t="s">
        <v>751</v>
      </c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  <c r="AA51" s="1100"/>
      <c r="AB51" s="1100"/>
      <c r="AC51" s="1100"/>
      <c r="AD51" s="1100"/>
      <c r="AE51" s="1100"/>
      <c r="AF51" s="1100"/>
      <c r="AG51" s="1100"/>
      <c r="AH51" s="1100"/>
      <c r="AI51" s="1100"/>
      <c r="AJ51" s="1100"/>
      <c r="AK51" s="1100"/>
      <c r="AL51" s="1100"/>
      <c r="AM51" s="1100"/>
      <c r="AN51" s="1100"/>
      <c r="AO51" s="1100"/>
      <c r="AP51" s="1100"/>
      <c r="AQ51" s="1100"/>
      <c r="AR51" s="1100"/>
      <c r="AS51" s="1100"/>
      <c r="AT51" s="1100"/>
      <c r="AU51" s="1100"/>
      <c r="AV51" s="1100"/>
      <c r="AW51" s="1100"/>
      <c r="AX51" s="1100"/>
      <c r="AY51" s="1100"/>
      <c r="AZ51" s="1100"/>
      <c r="BA51" s="1100"/>
      <c r="BB51" s="1100"/>
      <c r="BC51" s="1100"/>
      <c r="BD51" s="1100"/>
      <c r="BE51" s="1100"/>
      <c r="BF51" s="1100"/>
      <c r="BG51" s="1100"/>
      <c r="BH51" s="1100"/>
      <c r="BI51" s="1100"/>
      <c r="BJ51" s="1100"/>
      <c r="BK51" s="1100"/>
      <c r="BL51" s="1101"/>
      <c r="BM51" s="1333">
        <v>2421</v>
      </c>
      <c r="BN51" s="1334"/>
      <c r="BO51" s="1334"/>
      <c r="BP51" s="1334"/>
      <c r="BQ51" s="1334"/>
      <c r="BR51" s="1334"/>
      <c r="BS51" s="1335"/>
      <c r="BT51" s="1331">
        <v>847126</v>
      </c>
      <c r="BU51" s="1282"/>
      <c r="BV51" s="1282"/>
      <c r="BW51" s="1282"/>
      <c r="BX51" s="1282"/>
      <c r="BY51" s="1282"/>
      <c r="BZ51" s="1282"/>
      <c r="CA51" s="1282"/>
      <c r="CB51" s="1282"/>
      <c r="CC51" s="1282"/>
      <c r="CD51" s="1282"/>
      <c r="CE51" s="1282"/>
      <c r="CF51" s="1282"/>
      <c r="CG51" s="1282"/>
      <c r="CH51" s="1282"/>
      <c r="CI51" s="1282"/>
      <c r="CJ51" s="1282"/>
      <c r="CK51" s="1282"/>
      <c r="CL51" s="1282"/>
      <c r="CM51" s="1332"/>
      <c r="CN51" s="1037">
        <v>202820</v>
      </c>
      <c r="CO51" s="1037"/>
      <c r="CP51" s="1037"/>
      <c r="CQ51" s="1037"/>
      <c r="CR51" s="1037"/>
      <c r="CS51" s="1037"/>
      <c r="CT51" s="1037"/>
      <c r="CU51" s="1037"/>
      <c r="CV51" s="1037"/>
      <c r="CW51" s="1037"/>
      <c r="CX51" s="1037"/>
      <c r="CY51" s="1037"/>
      <c r="CZ51" s="1037"/>
      <c r="DA51" s="1037"/>
      <c r="DB51" s="1037"/>
      <c r="DC51" s="1037"/>
      <c r="DD51" s="1037"/>
      <c r="DE51" s="1037"/>
      <c r="DF51" s="1037"/>
      <c r="DG51" s="1038"/>
    </row>
    <row r="52" spans="1:114" ht="13.5" customHeight="1">
      <c r="B52" s="1452" t="s">
        <v>749</v>
      </c>
      <c r="C52" s="1473"/>
      <c r="D52" s="1473"/>
      <c r="E52" s="1473"/>
      <c r="F52" s="1473"/>
      <c r="G52" s="1473"/>
      <c r="H52" s="1473"/>
      <c r="I52" s="1473"/>
      <c r="J52" s="1473"/>
      <c r="K52" s="1473"/>
      <c r="L52" s="1473"/>
      <c r="M52" s="1474"/>
      <c r="N52" s="390"/>
      <c r="O52" s="1475" t="s">
        <v>750</v>
      </c>
      <c r="P52" s="1475"/>
      <c r="Q52" s="1475"/>
      <c r="R52" s="1475"/>
      <c r="S52" s="1475"/>
      <c r="T52" s="1475"/>
      <c r="U52" s="1475"/>
      <c r="V52" s="1475"/>
      <c r="W52" s="1475"/>
      <c r="X52" s="1475"/>
      <c r="Y52" s="1475"/>
      <c r="Z52" s="1475"/>
      <c r="AA52" s="1475"/>
      <c r="AB52" s="1475"/>
      <c r="AC52" s="1475"/>
      <c r="AD52" s="1475"/>
      <c r="AE52" s="1475"/>
      <c r="AF52" s="1475"/>
      <c r="AG52" s="1475"/>
      <c r="AH52" s="1475"/>
      <c r="AI52" s="1475"/>
      <c r="AJ52" s="1475"/>
      <c r="AK52" s="1475"/>
      <c r="AL52" s="1475"/>
      <c r="AM52" s="1475"/>
      <c r="AN52" s="1475"/>
      <c r="AO52" s="1475"/>
      <c r="AP52" s="1475"/>
      <c r="AQ52" s="1475"/>
      <c r="AR52" s="1475"/>
      <c r="AS52" s="1475"/>
      <c r="AT52" s="1475"/>
      <c r="AU52" s="1475"/>
      <c r="AV52" s="1475"/>
      <c r="AW52" s="1475"/>
      <c r="AX52" s="1475"/>
      <c r="AY52" s="1475"/>
      <c r="AZ52" s="1475"/>
      <c r="BA52" s="1475"/>
      <c r="BB52" s="1475"/>
      <c r="BC52" s="1475"/>
      <c r="BD52" s="1475"/>
      <c r="BE52" s="1475"/>
      <c r="BF52" s="1475"/>
      <c r="BG52" s="1475"/>
      <c r="BH52" s="1475"/>
      <c r="BI52" s="1475"/>
      <c r="BJ52" s="1475"/>
      <c r="BK52" s="1475"/>
      <c r="BL52" s="1476"/>
      <c r="BM52" s="1333">
        <v>2430</v>
      </c>
      <c r="BN52" s="1334"/>
      <c r="BO52" s="1334"/>
      <c r="BP52" s="1334"/>
      <c r="BQ52" s="1334"/>
      <c r="BR52" s="1334"/>
      <c r="BS52" s="1335"/>
      <c r="BT52" s="1331">
        <v>-634413</v>
      </c>
      <c r="BU52" s="1282"/>
      <c r="BV52" s="1282"/>
      <c r="BW52" s="1282"/>
      <c r="BX52" s="1282"/>
      <c r="BY52" s="1282"/>
      <c r="BZ52" s="1282"/>
      <c r="CA52" s="1282"/>
      <c r="CB52" s="1282"/>
      <c r="CC52" s="1282"/>
      <c r="CD52" s="1282"/>
      <c r="CE52" s="1282"/>
      <c r="CF52" s="1282"/>
      <c r="CG52" s="1282"/>
      <c r="CH52" s="1282"/>
      <c r="CI52" s="1282"/>
      <c r="CJ52" s="1282"/>
      <c r="CK52" s="1282"/>
      <c r="CL52" s="1282"/>
      <c r="CM52" s="1332"/>
      <c r="CN52" s="1282">
        <v>-362831</v>
      </c>
      <c r="CO52" s="1282"/>
      <c r="CP52" s="1282"/>
      <c r="CQ52" s="1282"/>
      <c r="CR52" s="1282"/>
      <c r="CS52" s="1282"/>
      <c r="CT52" s="1282"/>
      <c r="CU52" s="1282"/>
      <c r="CV52" s="1282"/>
      <c r="CW52" s="1282"/>
      <c r="CX52" s="1282"/>
      <c r="CY52" s="1282"/>
      <c r="CZ52" s="1282"/>
      <c r="DA52" s="1282"/>
      <c r="DB52" s="1282"/>
      <c r="DC52" s="1282"/>
      <c r="DD52" s="1282"/>
      <c r="DE52" s="1282"/>
      <c r="DF52" s="1282"/>
      <c r="DG52" s="1332"/>
      <c r="DI52" s="605"/>
    </row>
    <row r="53" spans="1:114" ht="12.75" customHeight="1">
      <c r="B53" s="1452" t="s">
        <v>749</v>
      </c>
      <c r="C53" s="1473"/>
      <c r="D53" s="1473"/>
      <c r="E53" s="1473"/>
      <c r="F53" s="1473"/>
      <c r="G53" s="1473"/>
      <c r="H53" s="1473"/>
      <c r="I53" s="1473"/>
      <c r="J53" s="1473"/>
      <c r="K53" s="1473"/>
      <c r="L53" s="1473"/>
      <c r="M53" s="1474"/>
      <c r="N53" s="390"/>
      <c r="O53" s="1132" t="s">
        <v>748</v>
      </c>
      <c r="P53" s="1132"/>
      <c r="Q53" s="1132"/>
      <c r="R53" s="1132"/>
      <c r="S53" s="1132"/>
      <c r="T53" s="1132"/>
      <c r="U53" s="1132"/>
      <c r="V53" s="1132"/>
      <c r="W53" s="1132"/>
      <c r="X53" s="1132"/>
      <c r="Y53" s="1132"/>
      <c r="Z53" s="1132"/>
      <c r="AA53" s="1132"/>
      <c r="AB53" s="1132"/>
      <c r="AC53" s="1132"/>
      <c r="AD53" s="1132"/>
      <c r="AE53" s="1132"/>
      <c r="AF53" s="1132"/>
      <c r="AG53" s="1132"/>
      <c r="AH53" s="1132"/>
      <c r="AI53" s="1132"/>
      <c r="AJ53" s="1132"/>
      <c r="AK53" s="1132"/>
      <c r="AL53" s="1132"/>
      <c r="AM53" s="1132"/>
      <c r="AN53" s="1132"/>
      <c r="AO53" s="1132"/>
      <c r="AP53" s="1132"/>
      <c r="AQ53" s="1132"/>
      <c r="AR53" s="1132"/>
      <c r="AS53" s="1132"/>
      <c r="AT53" s="1132"/>
      <c r="AU53" s="1132"/>
      <c r="AV53" s="1132"/>
      <c r="AW53" s="1132"/>
      <c r="AX53" s="1132"/>
      <c r="AY53" s="1132"/>
      <c r="AZ53" s="1132"/>
      <c r="BA53" s="1132"/>
      <c r="BB53" s="1132"/>
      <c r="BC53" s="1132"/>
      <c r="BD53" s="1132"/>
      <c r="BE53" s="1132"/>
      <c r="BF53" s="1132"/>
      <c r="BG53" s="1132"/>
      <c r="BH53" s="1132"/>
      <c r="BI53" s="1132"/>
      <c r="BJ53" s="1132"/>
      <c r="BK53" s="1132"/>
      <c r="BL53" s="1204"/>
      <c r="BM53" s="1307">
        <v>2450</v>
      </c>
      <c r="BN53" s="1308"/>
      <c r="BO53" s="1308"/>
      <c r="BP53" s="1308"/>
      <c r="BQ53" s="1308"/>
      <c r="BR53" s="1308"/>
      <c r="BS53" s="1309"/>
      <c r="BT53" s="1331">
        <v>12763</v>
      </c>
      <c r="BU53" s="1282"/>
      <c r="BV53" s="1282"/>
      <c r="BW53" s="1282"/>
      <c r="BX53" s="1282"/>
      <c r="BY53" s="1282"/>
      <c r="BZ53" s="1282"/>
      <c r="CA53" s="1282"/>
      <c r="CB53" s="1282"/>
      <c r="CC53" s="1282"/>
      <c r="CD53" s="1282"/>
      <c r="CE53" s="1282"/>
      <c r="CF53" s="1282"/>
      <c r="CG53" s="1282"/>
      <c r="CH53" s="1282"/>
      <c r="CI53" s="1282"/>
      <c r="CJ53" s="1282"/>
      <c r="CK53" s="1282"/>
      <c r="CL53" s="1282"/>
      <c r="CM53" s="1332"/>
      <c r="CN53" s="1331">
        <v>112235</v>
      </c>
      <c r="CO53" s="1282"/>
      <c r="CP53" s="1282"/>
      <c r="CQ53" s="1282"/>
      <c r="CR53" s="1282"/>
      <c r="CS53" s="1282"/>
      <c r="CT53" s="1282"/>
      <c r="CU53" s="1282"/>
      <c r="CV53" s="1282"/>
      <c r="CW53" s="1282"/>
      <c r="CX53" s="1282"/>
      <c r="CY53" s="1282"/>
      <c r="CZ53" s="1282"/>
      <c r="DA53" s="1282"/>
      <c r="DB53" s="1282"/>
      <c r="DC53" s="1282"/>
      <c r="DD53" s="1282"/>
      <c r="DE53" s="1282"/>
      <c r="DF53" s="1282"/>
      <c r="DG53" s="1332"/>
    </row>
    <row r="54" spans="1:114" s="572" customFormat="1" ht="13.5" thickBot="1">
      <c r="A54" s="571"/>
      <c r="B54" s="1489" t="s">
        <v>749</v>
      </c>
      <c r="C54" s="1490"/>
      <c r="D54" s="1490"/>
      <c r="E54" s="1490"/>
      <c r="F54" s="1490"/>
      <c r="G54" s="1490"/>
      <c r="H54" s="1490"/>
      <c r="I54" s="1490"/>
      <c r="J54" s="1490"/>
      <c r="K54" s="1490"/>
      <c r="L54" s="1490"/>
      <c r="M54" s="1491"/>
      <c r="N54" s="464"/>
      <c r="O54" s="1348" t="s">
        <v>747</v>
      </c>
      <c r="P54" s="1348"/>
      <c r="Q54" s="1348"/>
      <c r="R54" s="1348"/>
      <c r="S54" s="1348"/>
      <c r="T54" s="1348"/>
      <c r="U54" s="1348"/>
      <c r="V54" s="1348"/>
      <c r="W54" s="1348"/>
      <c r="X54" s="1348"/>
      <c r="Y54" s="1348"/>
      <c r="Z54" s="1348"/>
      <c r="AA54" s="1348"/>
      <c r="AB54" s="1348"/>
      <c r="AC54" s="1348"/>
      <c r="AD54" s="1348"/>
      <c r="AE54" s="1348"/>
      <c r="AF54" s="1348"/>
      <c r="AG54" s="1348"/>
      <c r="AH54" s="1348"/>
      <c r="AI54" s="1348"/>
      <c r="AJ54" s="1348"/>
      <c r="AK54" s="1348"/>
      <c r="AL54" s="1348"/>
      <c r="AM54" s="1348"/>
      <c r="AN54" s="1348"/>
      <c r="AO54" s="1348"/>
      <c r="AP54" s="1348"/>
      <c r="AQ54" s="1348"/>
      <c r="AR54" s="1348"/>
      <c r="AS54" s="1348"/>
      <c r="AT54" s="1348"/>
      <c r="AU54" s="1348"/>
      <c r="AV54" s="1348"/>
      <c r="AW54" s="1348"/>
      <c r="AX54" s="1348"/>
      <c r="AY54" s="1348"/>
      <c r="AZ54" s="1348"/>
      <c r="BA54" s="1348"/>
      <c r="BB54" s="1348"/>
      <c r="BC54" s="1348"/>
      <c r="BD54" s="1348"/>
      <c r="BE54" s="1348"/>
      <c r="BF54" s="1348"/>
      <c r="BG54" s="1348"/>
      <c r="BH54" s="1348"/>
      <c r="BI54" s="1348"/>
      <c r="BJ54" s="1348"/>
      <c r="BK54" s="1348"/>
      <c r="BL54" s="1399"/>
      <c r="BM54" s="1307">
        <v>2460</v>
      </c>
      <c r="BN54" s="1308"/>
      <c r="BO54" s="1308"/>
      <c r="BP54" s="1308"/>
      <c r="BQ54" s="1308"/>
      <c r="BR54" s="1308"/>
      <c r="BS54" s="1309"/>
      <c r="BT54" s="1492">
        <v>100600</v>
      </c>
      <c r="BU54" s="1493"/>
      <c r="BV54" s="1493"/>
      <c r="BW54" s="1493"/>
      <c r="BX54" s="1493"/>
      <c r="BY54" s="1493"/>
      <c r="BZ54" s="1493"/>
      <c r="CA54" s="1493"/>
      <c r="CB54" s="1493"/>
      <c r="CC54" s="1493"/>
      <c r="CD54" s="1493"/>
      <c r="CE54" s="1493"/>
      <c r="CF54" s="1493"/>
      <c r="CG54" s="1493"/>
      <c r="CH54" s="1493"/>
      <c r="CI54" s="1493"/>
      <c r="CJ54" s="1493"/>
      <c r="CK54" s="1493"/>
      <c r="CL54" s="1493"/>
      <c r="CM54" s="1494"/>
      <c r="CN54" s="1340">
        <v>439387</v>
      </c>
      <c r="CO54" s="1340"/>
      <c r="CP54" s="1340"/>
      <c r="CQ54" s="1340"/>
      <c r="CR54" s="1340"/>
      <c r="CS54" s="1340"/>
      <c r="CT54" s="1340"/>
      <c r="CU54" s="1340"/>
      <c r="CV54" s="1340"/>
      <c r="CW54" s="1340"/>
      <c r="CX54" s="1340"/>
      <c r="CY54" s="1340"/>
      <c r="CZ54" s="1340"/>
      <c r="DA54" s="1340"/>
      <c r="DB54" s="1340"/>
      <c r="DC54" s="1340"/>
      <c r="DD54" s="1340"/>
      <c r="DE54" s="1340"/>
      <c r="DF54" s="1340"/>
      <c r="DG54" s="1344"/>
    </row>
    <row r="55" spans="1:114" s="572" customFormat="1" ht="13.5" thickBot="1">
      <c r="A55" s="571" t="s">
        <v>1374</v>
      </c>
      <c r="B55" s="1506"/>
      <c r="C55" s="1161"/>
      <c r="D55" s="1161"/>
      <c r="E55" s="1161"/>
      <c r="F55" s="1161"/>
      <c r="G55" s="1161"/>
      <c r="H55" s="1161"/>
      <c r="I55" s="1161"/>
      <c r="J55" s="1161"/>
      <c r="K55" s="1161"/>
      <c r="L55" s="1161"/>
      <c r="M55" s="1162"/>
      <c r="N55" s="391"/>
      <c r="O55" s="1400" t="s">
        <v>746</v>
      </c>
      <c r="P55" s="1400"/>
      <c r="Q55" s="1400"/>
      <c r="R55" s="1400"/>
      <c r="S55" s="1400"/>
      <c r="T55" s="1400"/>
      <c r="U55" s="1400"/>
      <c r="V55" s="1400"/>
      <c r="W55" s="1400"/>
      <c r="X55" s="1400"/>
      <c r="Y55" s="1400"/>
      <c r="Z55" s="1400"/>
      <c r="AA55" s="1400"/>
      <c r="AB55" s="1400"/>
      <c r="AC55" s="1400"/>
      <c r="AD55" s="1400"/>
      <c r="AE55" s="1400"/>
      <c r="AF55" s="1400"/>
      <c r="AG55" s="1400"/>
      <c r="AH55" s="1400"/>
      <c r="AI55" s="1400"/>
      <c r="AJ55" s="1400"/>
      <c r="AK55" s="1400"/>
      <c r="AL55" s="1400"/>
      <c r="AM55" s="1400"/>
      <c r="AN55" s="1400"/>
      <c r="AO55" s="1400"/>
      <c r="AP55" s="1400"/>
      <c r="AQ55" s="1400"/>
      <c r="AR55" s="1400"/>
      <c r="AS55" s="1400"/>
      <c r="AT55" s="1400"/>
      <c r="AU55" s="1400"/>
      <c r="AV55" s="1400"/>
      <c r="AW55" s="1400"/>
      <c r="AX55" s="1400"/>
      <c r="AY55" s="1400"/>
      <c r="AZ55" s="1400"/>
      <c r="BA55" s="1400"/>
      <c r="BB55" s="1400"/>
      <c r="BC55" s="1400"/>
      <c r="BD55" s="1400"/>
      <c r="BE55" s="1400"/>
      <c r="BF55" s="1400"/>
      <c r="BG55" s="1400"/>
      <c r="BH55" s="1400"/>
      <c r="BI55" s="1400"/>
      <c r="BJ55" s="1400"/>
      <c r="BK55" s="1400"/>
      <c r="BL55" s="1401"/>
      <c r="BM55" s="1507">
        <v>2400</v>
      </c>
      <c r="BN55" s="1508"/>
      <c r="BO55" s="1508"/>
      <c r="BP55" s="1508"/>
      <c r="BQ55" s="1508"/>
      <c r="BR55" s="1508"/>
      <c r="BS55" s="1509"/>
      <c r="BT55" s="1147">
        <f>BT49-BV50+BT53+BT52+BT54</f>
        <v>5203492</v>
      </c>
      <c r="BU55" s="1303"/>
      <c r="BV55" s="1303"/>
      <c r="BW55" s="1303"/>
      <c r="BX55" s="1303"/>
      <c r="BY55" s="1303"/>
      <c r="BZ55" s="1303"/>
      <c r="CA55" s="1303"/>
      <c r="CB55" s="1303"/>
      <c r="CC55" s="1303"/>
      <c r="CD55" s="1303"/>
      <c r="CE55" s="1303"/>
      <c r="CF55" s="1303"/>
      <c r="CG55" s="1303"/>
      <c r="CH55" s="1303"/>
      <c r="CI55" s="1303"/>
      <c r="CJ55" s="1303"/>
      <c r="CK55" s="1303"/>
      <c r="CL55" s="1303"/>
      <c r="CM55" s="1304"/>
      <c r="CN55" s="1303">
        <f>CN49-CP50+CN53+CN52+CN54</f>
        <v>4713423</v>
      </c>
      <c r="CO55" s="1303"/>
      <c r="CP55" s="1303"/>
      <c r="CQ55" s="1303"/>
      <c r="CR55" s="1303"/>
      <c r="CS55" s="1303"/>
      <c r="CT55" s="1303"/>
      <c r="CU55" s="1303"/>
      <c r="CV55" s="1303"/>
      <c r="CW55" s="1303"/>
      <c r="CX55" s="1303"/>
      <c r="CY55" s="1303"/>
      <c r="CZ55" s="1303"/>
      <c r="DA55" s="1303"/>
      <c r="DB55" s="1303"/>
      <c r="DC55" s="1303"/>
      <c r="DD55" s="1303"/>
      <c r="DE55" s="1303"/>
      <c r="DF55" s="1303"/>
      <c r="DG55" s="1304"/>
      <c r="DI55" s="606"/>
      <c r="DJ55" s="606"/>
    </row>
    <row r="56" spans="1:114" s="583" customFormat="1" ht="1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>
      <c r="B58" s="1477" t="s">
        <v>745</v>
      </c>
      <c r="C58" s="1478"/>
      <c r="D58" s="1478"/>
      <c r="E58" s="1478"/>
      <c r="F58" s="1478"/>
      <c r="G58" s="1478"/>
      <c r="H58" s="1478"/>
      <c r="I58" s="1478"/>
      <c r="J58" s="1478"/>
      <c r="K58" s="1478"/>
      <c r="L58" s="1478"/>
      <c r="M58" s="1478"/>
      <c r="N58" s="1498" t="s">
        <v>26</v>
      </c>
      <c r="O58" s="1483"/>
      <c r="P58" s="1483"/>
      <c r="Q58" s="1483"/>
      <c r="R58" s="1483"/>
      <c r="S58" s="1483"/>
      <c r="T58" s="1483"/>
      <c r="U58" s="1483"/>
      <c r="V58" s="1483"/>
      <c r="W58" s="1483"/>
      <c r="X58" s="1483"/>
      <c r="Y58" s="1483"/>
      <c r="Z58" s="1483"/>
      <c r="AA58" s="1483"/>
      <c r="AB58" s="1483"/>
      <c r="AC58" s="1483"/>
      <c r="AD58" s="1483"/>
      <c r="AE58" s="1483"/>
      <c r="AF58" s="1483"/>
      <c r="AG58" s="1483"/>
      <c r="AH58" s="1483"/>
      <c r="AI58" s="1483"/>
      <c r="AJ58" s="1483"/>
      <c r="AK58" s="1483"/>
      <c r="AL58" s="1483"/>
      <c r="AM58" s="1483"/>
      <c r="AN58" s="1483"/>
      <c r="AO58" s="1483"/>
      <c r="AP58" s="1483"/>
      <c r="AQ58" s="1483"/>
      <c r="AR58" s="1483"/>
      <c r="AS58" s="1483"/>
      <c r="AT58" s="1483"/>
      <c r="AU58" s="1483"/>
      <c r="AV58" s="1483"/>
      <c r="AW58" s="1483"/>
      <c r="AX58" s="1483"/>
      <c r="AY58" s="1483"/>
      <c r="AZ58" s="1483"/>
      <c r="BA58" s="1483"/>
      <c r="BB58" s="1483"/>
      <c r="BC58" s="1483"/>
      <c r="BD58" s="1483"/>
      <c r="BE58" s="1483"/>
      <c r="BF58" s="1483"/>
      <c r="BG58" s="1483"/>
      <c r="BH58" s="1483"/>
      <c r="BI58" s="1483"/>
      <c r="BJ58" s="1483"/>
      <c r="BK58" s="1483"/>
      <c r="BL58" s="1499"/>
      <c r="BM58" s="1483" t="s">
        <v>10</v>
      </c>
      <c r="BN58" s="1484"/>
      <c r="BO58" s="1484"/>
      <c r="BP58" s="1484"/>
      <c r="BQ58" s="1484"/>
      <c r="BR58" s="1484"/>
      <c r="BS58" s="1484"/>
      <c r="BT58" s="1496" t="s">
        <v>744</v>
      </c>
      <c r="BU58" s="1497"/>
      <c r="BV58" s="1497"/>
      <c r="BW58" s="1497"/>
      <c r="BX58" s="1497"/>
      <c r="BY58" s="1497"/>
      <c r="BZ58" s="1497"/>
      <c r="CA58" s="1512" t="s">
        <v>1375</v>
      </c>
      <c r="CB58" s="1512"/>
      <c r="CC58" s="1512"/>
      <c r="CD58" s="1512"/>
      <c r="CE58" s="1512"/>
      <c r="CF58" s="1512"/>
      <c r="CG58" s="1512"/>
      <c r="CH58" s="1512"/>
      <c r="CI58" s="1512"/>
      <c r="CJ58" s="1268"/>
      <c r="CK58" s="1268"/>
      <c r="CL58" s="1268"/>
      <c r="CM58" s="1269"/>
      <c r="CN58" s="1407" t="s">
        <v>744</v>
      </c>
      <c r="CO58" s="1407"/>
      <c r="CP58" s="1407"/>
      <c r="CQ58" s="1407"/>
      <c r="CR58" s="1407"/>
      <c r="CS58" s="1407"/>
      <c r="CT58" s="1407"/>
      <c r="CU58" s="1408" t="s">
        <v>1375</v>
      </c>
      <c r="CV58" s="1408"/>
      <c r="CW58" s="1408"/>
      <c r="CX58" s="1408"/>
      <c r="CY58" s="1408"/>
      <c r="CZ58" s="1408"/>
      <c r="DA58" s="1408"/>
      <c r="DB58" s="1408"/>
      <c r="DC58" s="1408"/>
      <c r="DD58" s="1405"/>
      <c r="DE58" s="1405"/>
      <c r="DF58" s="1405"/>
      <c r="DG58" s="1406"/>
    </row>
    <row r="59" spans="1:114">
      <c r="B59" s="1479"/>
      <c r="C59" s="1480"/>
      <c r="D59" s="1480"/>
      <c r="E59" s="1480"/>
      <c r="F59" s="1480"/>
      <c r="G59" s="1480"/>
      <c r="H59" s="1480"/>
      <c r="I59" s="1480"/>
      <c r="J59" s="1480"/>
      <c r="K59" s="1480"/>
      <c r="L59" s="1480"/>
      <c r="M59" s="1480"/>
      <c r="N59" s="1500"/>
      <c r="O59" s="1501"/>
      <c r="P59" s="1501"/>
      <c r="Q59" s="1501"/>
      <c r="R59" s="1501"/>
      <c r="S59" s="1501"/>
      <c r="T59" s="1501"/>
      <c r="U59" s="1501"/>
      <c r="V59" s="1501"/>
      <c r="W59" s="1501"/>
      <c r="X59" s="1501"/>
      <c r="Y59" s="1501"/>
      <c r="Z59" s="1501"/>
      <c r="AA59" s="1501"/>
      <c r="AB59" s="1501"/>
      <c r="AC59" s="1501"/>
      <c r="AD59" s="1501"/>
      <c r="AE59" s="1501"/>
      <c r="AF59" s="1501"/>
      <c r="AG59" s="1501"/>
      <c r="AH59" s="1501"/>
      <c r="AI59" s="1501"/>
      <c r="AJ59" s="1501"/>
      <c r="AK59" s="1501"/>
      <c r="AL59" s="1501"/>
      <c r="AM59" s="1501"/>
      <c r="AN59" s="1501"/>
      <c r="AO59" s="1501"/>
      <c r="AP59" s="1501"/>
      <c r="AQ59" s="1501"/>
      <c r="AR59" s="1501"/>
      <c r="AS59" s="1501"/>
      <c r="AT59" s="1501"/>
      <c r="AU59" s="1501"/>
      <c r="AV59" s="1501"/>
      <c r="AW59" s="1501"/>
      <c r="AX59" s="1501"/>
      <c r="AY59" s="1501"/>
      <c r="AZ59" s="1501"/>
      <c r="BA59" s="1501"/>
      <c r="BB59" s="1501"/>
      <c r="BC59" s="1501"/>
      <c r="BD59" s="1501"/>
      <c r="BE59" s="1501"/>
      <c r="BF59" s="1501"/>
      <c r="BG59" s="1501"/>
      <c r="BH59" s="1501"/>
      <c r="BI59" s="1501"/>
      <c r="BJ59" s="1501"/>
      <c r="BK59" s="1501"/>
      <c r="BL59" s="1502"/>
      <c r="BM59" s="1485"/>
      <c r="BN59" s="1485"/>
      <c r="BO59" s="1485"/>
      <c r="BP59" s="1485"/>
      <c r="BQ59" s="1485"/>
      <c r="BR59" s="1485"/>
      <c r="BS59" s="1485"/>
      <c r="BT59" s="1486">
        <v>20</v>
      </c>
      <c r="BU59" s="1487"/>
      <c r="BV59" s="1487"/>
      <c r="BW59" s="1487"/>
      <c r="BX59" s="1487"/>
      <c r="BY59" s="1487"/>
      <c r="BZ59" s="1487"/>
      <c r="CA59" s="1487"/>
      <c r="CB59" s="1488" t="s">
        <v>1350</v>
      </c>
      <c r="CC59" s="1488"/>
      <c r="CD59" s="1488"/>
      <c r="CE59" s="1488"/>
      <c r="CF59" s="1320" t="s">
        <v>175</v>
      </c>
      <c r="CG59" s="1320"/>
      <c r="CH59" s="1320"/>
      <c r="CI59" s="1320"/>
      <c r="CJ59" s="1320"/>
      <c r="CK59" s="1320"/>
      <c r="CL59" s="1320"/>
      <c r="CM59" s="1495"/>
      <c r="CN59" s="1069">
        <v>20</v>
      </c>
      <c r="CO59" s="1069"/>
      <c r="CP59" s="1069"/>
      <c r="CQ59" s="1069"/>
      <c r="CR59" s="1069"/>
      <c r="CS59" s="1069"/>
      <c r="CT59" s="1069"/>
      <c r="CU59" s="1069"/>
      <c r="CV59" s="1446" t="s">
        <v>1351</v>
      </c>
      <c r="CW59" s="1446"/>
      <c r="CX59" s="1446"/>
      <c r="CY59" s="1446"/>
      <c r="CZ59" s="1447" t="s">
        <v>175</v>
      </c>
      <c r="DA59" s="1447"/>
      <c r="DB59" s="1447"/>
      <c r="DC59" s="1447"/>
      <c r="DD59" s="1447"/>
      <c r="DE59" s="1447"/>
      <c r="DF59" s="1447"/>
      <c r="DG59" s="1448"/>
    </row>
    <row r="60" spans="1:114" ht="13.5" customHeight="1" thickBot="1">
      <c r="B60" s="1481"/>
      <c r="C60" s="1482"/>
      <c r="D60" s="1482"/>
      <c r="E60" s="1482"/>
      <c r="F60" s="1482"/>
      <c r="G60" s="1482"/>
      <c r="H60" s="1482"/>
      <c r="I60" s="1482"/>
      <c r="J60" s="1482"/>
      <c r="K60" s="1482"/>
      <c r="L60" s="1482"/>
      <c r="M60" s="1482"/>
      <c r="N60" s="1503"/>
      <c r="O60" s="1504"/>
      <c r="P60" s="1504"/>
      <c r="Q60" s="1504"/>
      <c r="R60" s="1504"/>
      <c r="S60" s="1504"/>
      <c r="T60" s="1504"/>
      <c r="U60" s="1504"/>
      <c r="V60" s="1504"/>
      <c r="W60" s="1504"/>
      <c r="X60" s="1504"/>
      <c r="Y60" s="1504"/>
      <c r="Z60" s="1504"/>
      <c r="AA60" s="1504"/>
      <c r="AB60" s="1504"/>
      <c r="AC60" s="1504"/>
      <c r="AD60" s="1504"/>
      <c r="AE60" s="1504"/>
      <c r="AF60" s="1504"/>
      <c r="AG60" s="1504"/>
      <c r="AH60" s="1504"/>
      <c r="AI60" s="1504"/>
      <c r="AJ60" s="1504"/>
      <c r="AK60" s="1504"/>
      <c r="AL60" s="1504"/>
      <c r="AM60" s="1504"/>
      <c r="AN60" s="1504"/>
      <c r="AO60" s="1504"/>
      <c r="AP60" s="1504"/>
      <c r="AQ60" s="1504"/>
      <c r="AR60" s="1504"/>
      <c r="AS60" s="1504"/>
      <c r="AT60" s="1504"/>
      <c r="AU60" s="1504"/>
      <c r="AV60" s="1504"/>
      <c r="AW60" s="1504"/>
      <c r="AX60" s="1504"/>
      <c r="AY60" s="1504"/>
      <c r="AZ60" s="1504"/>
      <c r="BA60" s="1504"/>
      <c r="BB60" s="1504"/>
      <c r="BC60" s="1504"/>
      <c r="BD60" s="1504"/>
      <c r="BE60" s="1504"/>
      <c r="BF60" s="1504"/>
      <c r="BG60" s="1504"/>
      <c r="BH60" s="1504"/>
      <c r="BI60" s="1504"/>
      <c r="BJ60" s="1504"/>
      <c r="BK60" s="1504"/>
      <c r="BL60" s="1505"/>
      <c r="BM60" s="1251"/>
      <c r="BN60" s="1251"/>
      <c r="BO60" s="1251"/>
      <c r="BP60" s="1251"/>
      <c r="BQ60" s="1251"/>
      <c r="BR60" s="1251"/>
      <c r="BS60" s="1251"/>
      <c r="BT60" s="1081" t="s">
        <v>435</v>
      </c>
      <c r="BU60" s="1082"/>
      <c r="BV60" s="1082"/>
      <c r="BW60" s="1082"/>
      <c r="BX60" s="1082"/>
      <c r="BY60" s="1082"/>
      <c r="BZ60" s="1082"/>
      <c r="CA60" s="1082"/>
      <c r="CB60" s="1082"/>
      <c r="CC60" s="1082"/>
      <c r="CD60" s="1082"/>
      <c r="CE60" s="1082"/>
      <c r="CF60" s="1082"/>
      <c r="CG60" s="1082"/>
      <c r="CH60" s="1082"/>
      <c r="CI60" s="1082"/>
      <c r="CJ60" s="1082"/>
      <c r="CK60" s="1082"/>
      <c r="CL60" s="1082"/>
      <c r="CM60" s="1083"/>
      <c r="CN60" s="1082" t="s">
        <v>436</v>
      </c>
      <c r="CO60" s="1082"/>
      <c r="CP60" s="1082"/>
      <c r="CQ60" s="1082"/>
      <c r="CR60" s="1082"/>
      <c r="CS60" s="1082"/>
      <c r="CT60" s="1082"/>
      <c r="CU60" s="1082"/>
      <c r="CV60" s="1082"/>
      <c r="CW60" s="1082"/>
      <c r="CX60" s="1082"/>
      <c r="CY60" s="1082"/>
      <c r="CZ60" s="1082"/>
      <c r="DA60" s="1082"/>
      <c r="DB60" s="1082"/>
      <c r="DC60" s="1082"/>
      <c r="DD60" s="1082"/>
      <c r="DE60" s="1082"/>
      <c r="DF60" s="1082"/>
      <c r="DG60" s="1083"/>
    </row>
    <row r="61" spans="1:114">
      <c r="A61" s="550" t="s">
        <v>1373</v>
      </c>
      <c r="B61" s="1479" t="s">
        <v>743</v>
      </c>
      <c r="C61" s="1480"/>
      <c r="D61" s="1480"/>
      <c r="E61" s="1480"/>
      <c r="F61" s="1480"/>
      <c r="G61" s="1480"/>
      <c r="H61" s="1480"/>
      <c r="I61" s="1480"/>
      <c r="J61" s="1480"/>
      <c r="K61" s="1480"/>
      <c r="L61" s="1480"/>
      <c r="M61" s="1480"/>
      <c r="N61" s="384"/>
      <c r="O61" s="1517" t="s">
        <v>742</v>
      </c>
      <c r="P61" s="1517"/>
      <c r="Q61" s="1517"/>
      <c r="R61" s="1517"/>
      <c r="S61" s="1517"/>
      <c r="T61" s="1517"/>
      <c r="U61" s="1517"/>
      <c r="V61" s="1517"/>
      <c r="W61" s="1517"/>
      <c r="X61" s="1517"/>
      <c r="Y61" s="1517"/>
      <c r="Z61" s="1517"/>
      <c r="AA61" s="1517"/>
      <c r="AB61" s="1517"/>
      <c r="AC61" s="1517"/>
      <c r="AD61" s="1517"/>
      <c r="AE61" s="1517"/>
      <c r="AF61" s="1517"/>
      <c r="AG61" s="1517"/>
      <c r="AH61" s="1517"/>
      <c r="AI61" s="1517"/>
      <c r="AJ61" s="1517"/>
      <c r="AK61" s="1517"/>
      <c r="AL61" s="1517"/>
      <c r="AM61" s="1517"/>
      <c r="AN61" s="1517"/>
      <c r="AO61" s="1517"/>
      <c r="AP61" s="1517"/>
      <c r="AQ61" s="1517"/>
      <c r="AR61" s="1517"/>
      <c r="AS61" s="1517"/>
      <c r="AT61" s="1517"/>
      <c r="AU61" s="1517"/>
      <c r="AV61" s="1517"/>
      <c r="AW61" s="1517"/>
      <c r="AX61" s="1517"/>
      <c r="AY61" s="1517"/>
      <c r="AZ61" s="1517"/>
      <c r="BA61" s="1517"/>
      <c r="BB61" s="1517"/>
      <c r="BC61" s="1517"/>
      <c r="BD61" s="1517"/>
      <c r="BE61" s="1517"/>
      <c r="BF61" s="1517"/>
      <c r="BG61" s="1517"/>
      <c r="BH61" s="1517"/>
      <c r="BI61" s="1517"/>
      <c r="BJ61" s="1517"/>
      <c r="BK61" s="1517"/>
      <c r="BL61" s="1518"/>
      <c r="BM61" s="1519"/>
      <c r="BN61" s="1520"/>
      <c r="BO61" s="1520"/>
      <c r="BP61" s="1520"/>
      <c r="BQ61" s="1520"/>
      <c r="BR61" s="1520"/>
      <c r="BS61" s="1520"/>
      <c r="BT61" s="1026"/>
      <c r="BU61" s="1027"/>
      <c r="BV61" s="1027"/>
      <c r="BW61" s="1027"/>
      <c r="BX61" s="1027"/>
      <c r="BY61" s="1027"/>
      <c r="BZ61" s="1027"/>
      <c r="CA61" s="1027"/>
      <c r="CB61" s="1027"/>
      <c r="CC61" s="1027"/>
      <c r="CD61" s="1027"/>
      <c r="CE61" s="1027"/>
      <c r="CF61" s="1027"/>
      <c r="CG61" s="1027"/>
      <c r="CH61" s="1027"/>
      <c r="CI61" s="1027"/>
      <c r="CJ61" s="1027"/>
      <c r="CK61" s="1027"/>
      <c r="CL61" s="1027"/>
      <c r="CM61" s="1028"/>
      <c r="CN61" s="1027"/>
      <c r="CO61" s="1027"/>
      <c r="CP61" s="1027"/>
      <c r="CQ61" s="1027"/>
      <c r="CR61" s="1027"/>
      <c r="CS61" s="1027"/>
      <c r="CT61" s="1027"/>
      <c r="CU61" s="1027"/>
      <c r="CV61" s="1027"/>
      <c r="CW61" s="1027"/>
      <c r="CX61" s="1027"/>
      <c r="CY61" s="1027"/>
      <c r="CZ61" s="1027"/>
      <c r="DA61" s="1027"/>
      <c r="DB61" s="1027"/>
      <c r="DC61" s="1027"/>
      <c r="DD61" s="1027"/>
      <c r="DE61" s="1027"/>
      <c r="DF61" s="1027"/>
      <c r="DG61" s="1028"/>
    </row>
    <row r="62" spans="1:114">
      <c r="B62" s="1479"/>
      <c r="C62" s="1480"/>
      <c r="D62" s="1480"/>
      <c r="E62" s="1480"/>
      <c r="F62" s="1480"/>
      <c r="G62" s="1480"/>
      <c r="H62" s="1480"/>
      <c r="I62" s="1480"/>
      <c r="J62" s="1480"/>
      <c r="K62" s="1480"/>
      <c r="L62" s="1480"/>
      <c r="M62" s="1480"/>
      <c r="N62" s="384"/>
      <c r="O62" s="1521" t="s">
        <v>741</v>
      </c>
      <c r="P62" s="1522"/>
      <c r="Q62" s="1522"/>
      <c r="R62" s="1522"/>
      <c r="S62" s="1522"/>
      <c r="T62" s="1522"/>
      <c r="U62" s="1522"/>
      <c r="V62" s="1522"/>
      <c r="W62" s="1522"/>
      <c r="X62" s="1522"/>
      <c r="Y62" s="1522"/>
      <c r="Z62" s="1522"/>
      <c r="AA62" s="1522"/>
      <c r="AB62" s="1522"/>
      <c r="AC62" s="1522"/>
      <c r="AD62" s="1522"/>
      <c r="AE62" s="1522"/>
      <c r="AF62" s="1522"/>
      <c r="AG62" s="1522"/>
      <c r="AH62" s="1522"/>
      <c r="AI62" s="1522"/>
      <c r="AJ62" s="1522"/>
      <c r="AK62" s="1522"/>
      <c r="AL62" s="1522"/>
      <c r="AM62" s="1522"/>
      <c r="AN62" s="1522"/>
      <c r="AO62" s="1522"/>
      <c r="AP62" s="1522"/>
      <c r="AQ62" s="1522"/>
      <c r="AR62" s="1522"/>
      <c r="AS62" s="1522"/>
      <c r="AT62" s="1522"/>
      <c r="AU62" s="1522"/>
      <c r="AV62" s="1522"/>
      <c r="AW62" s="1522"/>
      <c r="AX62" s="1522"/>
      <c r="AY62" s="1522"/>
      <c r="AZ62" s="1522"/>
      <c r="BA62" s="1522"/>
      <c r="BB62" s="1522"/>
      <c r="BC62" s="1522"/>
      <c r="BD62" s="1522"/>
      <c r="BE62" s="1522"/>
      <c r="BF62" s="1522"/>
      <c r="BG62" s="1522"/>
      <c r="BH62" s="1522"/>
      <c r="BI62" s="1522"/>
      <c r="BJ62" s="1522"/>
      <c r="BK62" s="1522"/>
      <c r="BL62" s="1523"/>
      <c r="BM62" s="1519">
        <v>2510</v>
      </c>
      <c r="BN62" s="1524"/>
      <c r="BO62" s="1524"/>
      <c r="BP62" s="1524"/>
      <c r="BQ62" s="1524"/>
      <c r="BR62" s="1524"/>
      <c r="BS62" s="1524"/>
      <c r="BT62" s="1026"/>
      <c r="BU62" s="1510"/>
      <c r="BV62" s="1510"/>
      <c r="BW62" s="1510"/>
      <c r="BX62" s="1510"/>
      <c r="BY62" s="1510"/>
      <c r="BZ62" s="1510"/>
      <c r="CA62" s="1510"/>
      <c r="CB62" s="1510"/>
      <c r="CC62" s="1510"/>
      <c r="CD62" s="1510"/>
      <c r="CE62" s="1510"/>
      <c r="CF62" s="1510"/>
      <c r="CG62" s="1510"/>
      <c r="CH62" s="1510"/>
      <c r="CI62" s="1510"/>
      <c r="CJ62" s="1510"/>
      <c r="CK62" s="1510"/>
      <c r="CL62" s="1510"/>
      <c r="CM62" s="1511"/>
      <c r="CN62" s="1027"/>
      <c r="CO62" s="1510"/>
      <c r="CP62" s="1510"/>
      <c r="CQ62" s="1510"/>
      <c r="CR62" s="1510"/>
      <c r="CS62" s="1510"/>
      <c r="CT62" s="1510"/>
      <c r="CU62" s="1510"/>
      <c r="CV62" s="1510"/>
      <c r="CW62" s="1510"/>
      <c r="CX62" s="1510"/>
      <c r="CY62" s="1510"/>
      <c r="CZ62" s="1510"/>
      <c r="DA62" s="1510"/>
      <c r="DB62" s="1510"/>
      <c r="DC62" s="1510"/>
      <c r="DD62" s="1510"/>
      <c r="DE62" s="1510"/>
      <c r="DF62" s="1510"/>
      <c r="DG62" s="1511"/>
    </row>
    <row r="63" spans="1:114" ht="13.5" customHeight="1">
      <c r="B63" s="1515"/>
      <c r="C63" s="1516"/>
      <c r="D63" s="1516"/>
      <c r="E63" s="1516"/>
      <c r="F63" s="1516"/>
      <c r="G63" s="1516"/>
      <c r="H63" s="1516"/>
      <c r="I63" s="1516"/>
      <c r="J63" s="1516"/>
      <c r="K63" s="1516"/>
      <c r="L63" s="1516"/>
      <c r="M63" s="1516"/>
      <c r="N63" s="385"/>
      <c r="O63" s="1079" t="s">
        <v>740</v>
      </c>
      <c r="P63" s="1079"/>
      <c r="Q63" s="1079"/>
      <c r="R63" s="1079"/>
      <c r="S63" s="1079"/>
      <c r="T63" s="1079"/>
      <c r="U63" s="1079"/>
      <c r="V63" s="1079"/>
      <c r="W63" s="1079"/>
      <c r="X63" s="1079"/>
      <c r="Y63" s="1079"/>
      <c r="Z63" s="1079"/>
      <c r="AA63" s="1079"/>
      <c r="AB63" s="1079"/>
      <c r="AC63" s="1079"/>
      <c r="AD63" s="1079"/>
      <c r="AE63" s="1079"/>
      <c r="AF63" s="1079"/>
      <c r="AG63" s="1079"/>
      <c r="AH63" s="1079"/>
      <c r="AI63" s="1079"/>
      <c r="AJ63" s="1079"/>
      <c r="AK63" s="1079"/>
      <c r="AL63" s="1079"/>
      <c r="AM63" s="1079"/>
      <c r="AN63" s="1079"/>
      <c r="AO63" s="1079"/>
      <c r="AP63" s="1079"/>
      <c r="AQ63" s="1079"/>
      <c r="AR63" s="1079"/>
      <c r="AS63" s="1079"/>
      <c r="AT63" s="1079"/>
      <c r="AU63" s="1079"/>
      <c r="AV63" s="1079"/>
      <c r="AW63" s="1079"/>
      <c r="AX63" s="1079"/>
      <c r="AY63" s="1079"/>
      <c r="AZ63" s="1079"/>
      <c r="BA63" s="1079"/>
      <c r="BB63" s="1079"/>
      <c r="BC63" s="1079"/>
      <c r="BD63" s="1079"/>
      <c r="BE63" s="1079"/>
      <c r="BF63" s="1079"/>
      <c r="BG63" s="1079"/>
      <c r="BH63" s="1079"/>
      <c r="BI63" s="1079"/>
      <c r="BJ63" s="1079"/>
      <c r="BK63" s="1079"/>
      <c r="BL63" s="1080"/>
      <c r="BM63" s="1185"/>
      <c r="BN63" s="1185"/>
      <c r="BO63" s="1185"/>
      <c r="BP63" s="1185"/>
      <c r="BQ63" s="1185"/>
      <c r="BR63" s="1185"/>
      <c r="BS63" s="1185"/>
      <c r="BT63" s="1275"/>
      <c r="BU63" s="1276"/>
      <c r="BV63" s="1276"/>
      <c r="BW63" s="1276"/>
      <c r="BX63" s="1276"/>
      <c r="BY63" s="1276"/>
      <c r="BZ63" s="1276"/>
      <c r="CA63" s="1276"/>
      <c r="CB63" s="1276"/>
      <c r="CC63" s="1276"/>
      <c r="CD63" s="1276"/>
      <c r="CE63" s="1276"/>
      <c r="CF63" s="1276"/>
      <c r="CG63" s="1276"/>
      <c r="CH63" s="1276"/>
      <c r="CI63" s="1276"/>
      <c r="CJ63" s="1276"/>
      <c r="CK63" s="1276"/>
      <c r="CL63" s="1276"/>
      <c r="CM63" s="1277"/>
      <c r="CN63" s="1276"/>
      <c r="CO63" s="1276"/>
      <c r="CP63" s="1276"/>
      <c r="CQ63" s="1276"/>
      <c r="CR63" s="1276"/>
      <c r="CS63" s="1276"/>
      <c r="CT63" s="1276"/>
      <c r="CU63" s="1276"/>
      <c r="CV63" s="1276"/>
      <c r="CW63" s="1276"/>
      <c r="CX63" s="1276"/>
      <c r="CY63" s="1276"/>
      <c r="CZ63" s="1276"/>
      <c r="DA63" s="1276"/>
      <c r="DB63" s="1276"/>
      <c r="DC63" s="1276"/>
      <c r="DD63" s="1276"/>
      <c r="DE63" s="1276"/>
      <c r="DF63" s="1276"/>
      <c r="DG63" s="1277"/>
    </row>
    <row r="64" spans="1:114" ht="25.5" customHeight="1">
      <c r="B64" s="1452" t="s">
        <v>739</v>
      </c>
      <c r="C64" s="1473"/>
      <c r="D64" s="1473"/>
      <c r="E64" s="1473"/>
      <c r="F64" s="1473"/>
      <c r="G64" s="1473"/>
      <c r="H64" s="1473"/>
      <c r="I64" s="1473"/>
      <c r="J64" s="1473"/>
      <c r="K64" s="1473"/>
      <c r="L64" s="1473"/>
      <c r="M64" s="1473"/>
      <c r="N64" s="385"/>
      <c r="O64" s="1079" t="s">
        <v>738</v>
      </c>
      <c r="P64" s="1079"/>
      <c r="Q64" s="1079"/>
      <c r="R64" s="1079"/>
      <c r="S64" s="1079"/>
      <c r="T64" s="1079"/>
      <c r="U64" s="1079"/>
      <c r="V64" s="1079"/>
      <c r="W64" s="1079"/>
      <c r="X64" s="1079"/>
      <c r="Y64" s="1079"/>
      <c r="Z64" s="1079"/>
      <c r="AA64" s="1079"/>
      <c r="AB64" s="1079"/>
      <c r="AC64" s="1079"/>
      <c r="AD64" s="1079"/>
      <c r="AE64" s="1079"/>
      <c r="AF64" s="1079"/>
      <c r="AG64" s="1079"/>
      <c r="AH64" s="1079"/>
      <c r="AI64" s="1079"/>
      <c r="AJ64" s="1079"/>
      <c r="AK64" s="1079"/>
      <c r="AL64" s="1079"/>
      <c r="AM64" s="1079"/>
      <c r="AN64" s="1079"/>
      <c r="AO64" s="1079"/>
      <c r="AP64" s="1079"/>
      <c r="AQ64" s="1079"/>
      <c r="AR64" s="1079"/>
      <c r="AS64" s="1079"/>
      <c r="AT64" s="1079"/>
      <c r="AU64" s="1079"/>
      <c r="AV64" s="1079"/>
      <c r="AW64" s="1079"/>
      <c r="AX64" s="1079"/>
      <c r="AY64" s="1079"/>
      <c r="AZ64" s="1079"/>
      <c r="BA64" s="1079"/>
      <c r="BB64" s="1079"/>
      <c r="BC64" s="1079"/>
      <c r="BD64" s="1079"/>
      <c r="BE64" s="1079"/>
      <c r="BF64" s="1079"/>
      <c r="BG64" s="1079"/>
      <c r="BH64" s="1079"/>
      <c r="BI64" s="1079"/>
      <c r="BJ64" s="1079"/>
      <c r="BK64" s="1079"/>
      <c r="BL64" s="1080"/>
      <c r="BM64" s="1459">
        <v>2520</v>
      </c>
      <c r="BN64" s="1459"/>
      <c r="BO64" s="1459"/>
      <c r="BP64" s="1459"/>
      <c r="BQ64" s="1459"/>
      <c r="BR64" s="1459"/>
      <c r="BS64" s="1459"/>
      <c r="BT64" s="1029"/>
      <c r="BU64" s="1030"/>
      <c r="BV64" s="1030"/>
      <c r="BW64" s="1030"/>
      <c r="BX64" s="1030"/>
      <c r="BY64" s="1030"/>
      <c r="BZ64" s="1030"/>
      <c r="CA64" s="1030"/>
      <c r="CB64" s="1030"/>
      <c r="CC64" s="1030"/>
      <c r="CD64" s="1030"/>
      <c r="CE64" s="1030"/>
      <c r="CF64" s="1030"/>
      <c r="CG64" s="1030"/>
      <c r="CH64" s="1030"/>
      <c r="CI64" s="1030"/>
      <c r="CJ64" s="1030"/>
      <c r="CK64" s="1030"/>
      <c r="CL64" s="1030"/>
      <c r="CM64" s="1031"/>
      <c r="CN64" s="1030"/>
      <c r="CO64" s="1030"/>
      <c r="CP64" s="1030"/>
      <c r="CQ64" s="1030"/>
      <c r="CR64" s="1030"/>
      <c r="CS64" s="1030"/>
      <c r="CT64" s="1030"/>
      <c r="CU64" s="1030"/>
      <c r="CV64" s="1030"/>
      <c r="CW64" s="1030"/>
      <c r="CX64" s="1030"/>
      <c r="CY64" s="1030"/>
      <c r="CZ64" s="1030"/>
      <c r="DA64" s="1030"/>
      <c r="DB64" s="1030"/>
      <c r="DC64" s="1030"/>
      <c r="DD64" s="1030"/>
      <c r="DE64" s="1030"/>
      <c r="DF64" s="1030"/>
      <c r="DG64" s="1031"/>
    </row>
    <row r="65" spans="1:111">
      <c r="B65" s="1452"/>
      <c r="C65" s="1473"/>
      <c r="D65" s="1473"/>
      <c r="E65" s="1473"/>
      <c r="F65" s="1473"/>
      <c r="G65" s="1473"/>
      <c r="H65" s="1473"/>
      <c r="I65" s="1473"/>
      <c r="J65" s="1473"/>
      <c r="K65" s="1473"/>
      <c r="L65" s="1473"/>
      <c r="M65" s="1473"/>
      <c r="N65" s="386"/>
      <c r="O65" s="1513" t="s">
        <v>737</v>
      </c>
      <c r="P65" s="1513"/>
      <c r="Q65" s="1513"/>
      <c r="R65" s="1513"/>
      <c r="S65" s="1513"/>
      <c r="T65" s="1513"/>
      <c r="U65" s="1513"/>
      <c r="V65" s="1513"/>
      <c r="W65" s="1513"/>
      <c r="X65" s="1513"/>
      <c r="Y65" s="1513"/>
      <c r="Z65" s="1513"/>
      <c r="AA65" s="1513"/>
      <c r="AB65" s="1513"/>
      <c r="AC65" s="1513"/>
      <c r="AD65" s="1513"/>
      <c r="AE65" s="1513"/>
      <c r="AF65" s="1513"/>
      <c r="AG65" s="1513"/>
      <c r="AH65" s="1513"/>
      <c r="AI65" s="1513"/>
      <c r="AJ65" s="1513"/>
      <c r="AK65" s="1513"/>
      <c r="AL65" s="1513"/>
      <c r="AM65" s="1513"/>
      <c r="AN65" s="1513"/>
      <c r="AO65" s="1513"/>
      <c r="AP65" s="1513"/>
      <c r="AQ65" s="1513"/>
      <c r="AR65" s="1513"/>
      <c r="AS65" s="1513"/>
      <c r="AT65" s="1513"/>
      <c r="AU65" s="1513"/>
      <c r="AV65" s="1513"/>
      <c r="AW65" s="1513"/>
      <c r="AX65" s="1513"/>
      <c r="AY65" s="1513"/>
      <c r="AZ65" s="1513"/>
      <c r="BA65" s="1513"/>
      <c r="BB65" s="1513"/>
      <c r="BC65" s="1513"/>
      <c r="BD65" s="1513"/>
      <c r="BE65" s="1513"/>
      <c r="BF65" s="1513"/>
      <c r="BG65" s="1513"/>
      <c r="BH65" s="1513"/>
      <c r="BI65" s="1513"/>
      <c r="BJ65" s="1513"/>
      <c r="BK65" s="1513"/>
      <c r="BL65" s="1514"/>
      <c r="BM65" s="1459">
        <v>2500</v>
      </c>
      <c r="BN65" s="1459"/>
      <c r="BO65" s="1459"/>
      <c r="BP65" s="1459"/>
      <c r="BQ65" s="1459"/>
      <c r="BR65" s="1459"/>
      <c r="BS65" s="1459"/>
      <c r="BT65" s="1106">
        <f>BT55+BT62+BT64</f>
        <v>5203492</v>
      </c>
      <c r="BU65" s="1107"/>
      <c r="BV65" s="1107"/>
      <c r="BW65" s="1107"/>
      <c r="BX65" s="1107"/>
      <c r="BY65" s="1107"/>
      <c r="BZ65" s="1107"/>
      <c r="CA65" s="1107"/>
      <c r="CB65" s="1107"/>
      <c r="CC65" s="1107"/>
      <c r="CD65" s="1107"/>
      <c r="CE65" s="1107"/>
      <c r="CF65" s="1107"/>
      <c r="CG65" s="1107"/>
      <c r="CH65" s="1107"/>
      <c r="CI65" s="1107"/>
      <c r="CJ65" s="1107"/>
      <c r="CK65" s="1107"/>
      <c r="CL65" s="1107"/>
      <c r="CM65" s="1216"/>
      <c r="CN65" s="1107">
        <f>CN55+CN62+CN64</f>
        <v>4713423</v>
      </c>
      <c r="CO65" s="1107"/>
      <c r="CP65" s="1107"/>
      <c r="CQ65" s="1107"/>
      <c r="CR65" s="1107"/>
      <c r="CS65" s="1107"/>
      <c r="CT65" s="1107"/>
      <c r="CU65" s="1107"/>
      <c r="CV65" s="1107"/>
      <c r="CW65" s="1107"/>
      <c r="CX65" s="1107"/>
      <c r="CY65" s="1107"/>
      <c r="CZ65" s="1107"/>
      <c r="DA65" s="1107"/>
      <c r="DB65" s="1107"/>
      <c r="DC65" s="1107"/>
      <c r="DD65" s="1107"/>
      <c r="DE65" s="1107"/>
      <c r="DF65" s="1107"/>
      <c r="DG65" s="1216"/>
    </row>
    <row r="66" spans="1:111">
      <c r="B66" s="1452" t="s">
        <v>736</v>
      </c>
      <c r="C66" s="1473"/>
      <c r="D66" s="1473"/>
      <c r="E66" s="1473"/>
      <c r="F66" s="1473"/>
      <c r="G66" s="1473"/>
      <c r="H66" s="1473"/>
      <c r="I66" s="1473"/>
      <c r="J66" s="1473"/>
      <c r="K66" s="1473"/>
      <c r="L66" s="1473"/>
      <c r="M66" s="1473"/>
      <c r="N66" s="386"/>
      <c r="O66" s="1513" t="s">
        <v>1385</v>
      </c>
      <c r="P66" s="1513"/>
      <c r="Q66" s="1513"/>
      <c r="R66" s="1513"/>
      <c r="S66" s="1513"/>
      <c r="T66" s="1513"/>
      <c r="U66" s="1513"/>
      <c r="V66" s="1513"/>
      <c r="W66" s="1513"/>
      <c r="X66" s="1513"/>
      <c r="Y66" s="1513"/>
      <c r="Z66" s="1513"/>
      <c r="AA66" s="1513"/>
      <c r="AB66" s="1513"/>
      <c r="AC66" s="1513"/>
      <c r="AD66" s="1513"/>
      <c r="AE66" s="1513"/>
      <c r="AF66" s="1513"/>
      <c r="AG66" s="1513"/>
      <c r="AH66" s="1513"/>
      <c r="AI66" s="1513"/>
      <c r="AJ66" s="1513"/>
      <c r="AK66" s="1513"/>
      <c r="AL66" s="1513"/>
      <c r="AM66" s="1513"/>
      <c r="AN66" s="1513"/>
      <c r="AO66" s="1513"/>
      <c r="AP66" s="1513"/>
      <c r="AQ66" s="1513"/>
      <c r="AR66" s="1513"/>
      <c r="AS66" s="1513"/>
      <c r="AT66" s="1513"/>
      <c r="AU66" s="1513"/>
      <c r="AV66" s="1513"/>
      <c r="AW66" s="1513"/>
      <c r="AX66" s="1513"/>
      <c r="AY66" s="1513"/>
      <c r="AZ66" s="1513"/>
      <c r="BA66" s="1513"/>
      <c r="BB66" s="1513"/>
      <c r="BC66" s="1513"/>
      <c r="BD66" s="1513"/>
      <c r="BE66" s="1513"/>
      <c r="BF66" s="1513"/>
      <c r="BG66" s="1513"/>
      <c r="BH66" s="1513"/>
      <c r="BI66" s="1513"/>
      <c r="BJ66" s="1513"/>
      <c r="BK66" s="1513"/>
      <c r="BL66" s="1514"/>
      <c r="BM66" s="1459">
        <v>2900</v>
      </c>
      <c r="BN66" s="1459"/>
      <c r="BO66" s="1459"/>
      <c r="BP66" s="1459"/>
      <c r="BQ66" s="1459"/>
      <c r="BR66" s="1459"/>
      <c r="BS66" s="1459"/>
      <c r="BT66" s="1036">
        <v>0.1232</v>
      </c>
      <c r="BU66" s="1037"/>
      <c r="BV66" s="1037"/>
      <c r="BW66" s="1037"/>
      <c r="BX66" s="1037"/>
      <c r="BY66" s="1037"/>
      <c r="BZ66" s="1037"/>
      <c r="CA66" s="1037"/>
      <c r="CB66" s="1037"/>
      <c r="CC66" s="1037"/>
      <c r="CD66" s="1037"/>
      <c r="CE66" s="1037"/>
      <c r="CF66" s="1037"/>
      <c r="CG66" s="1037"/>
      <c r="CH66" s="1037"/>
      <c r="CI66" s="1037"/>
      <c r="CJ66" s="1037"/>
      <c r="CK66" s="1037"/>
      <c r="CL66" s="1037"/>
      <c r="CM66" s="1038"/>
      <c r="CN66" s="1037">
        <v>0.1116</v>
      </c>
      <c r="CO66" s="1037"/>
      <c r="CP66" s="1037"/>
      <c r="CQ66" s="1037"/>
      <c r="CR66" s="1037"/>
      <c r="CS66" s="1037"/>
      <c r="CT66" s="1037"/>
      <c r="CU66" s="1037"/>
      <c r="CV66" s="1037"/>
      <c r="CW66" s="1037"/>
      <c r="CX66" s="1037"/>
      <c r="CY66" s="1037"/>
      <c r="CZ66" s="1037"/>
      <c r="DA66" s="1037"/>
      <c r="DB66" s="1037"/>
      <c r="DC66" s="1037"/>
      <c r="DD66" s="1037"/>
      <c r="DE66" s="1037"/>
      <c r="DF66" s="1037"/>
      <c r="DG66" s="1038"/>
    </row>
    <row r="67" spans="1:111" s="572" customFormat="1" ht="13.5" thickBot="1">
      <c r="A67" s="571" t="s">
        <v>1374</v>
      </c>
      <c r="B67" s="1526" t="s">
        <v>736</v>
      </c>
      <c r="C67" s="1527"/>
      <c r="D67" s="1527"/>
      <c r="E67" s="1527"/>
      <c r="F67" s="1527"/>
      <c r="G67" s="1527"/>
      <c r="H67" s="1527"/>
      <c r="I67" s="1527"/>
      <c r="J67" s="1527"/>
      <c r="K67" s="1527"/>
      <c r="L67" s="1527"/>
      <c r="M67" s="1527"/>
      <c r="N67" s="387"/>
      <c r="O67" s="1528" t="s">
        <v>1386</v>
      </c>
      <c r="P67" s="1528"/>
      <c r="Q67" s="1528"/>
      <c r="R67" s="1528"/>
      <c r="S67" s="1528"/>
      <c r="T67" s="1528"/>
      <c r="U67" s="1528"/>
      <c r="V67" s="1528"/>
      <c r="W67" s="1528"/>
      <c r="X67" s="1528"/>
      <c r="Y67" s="1528"/>
      <c r="Z67" s="1528"/>
      <c r="AA67" s="1528"/>
      <c r="AB67" s="1528"/>
      <c r="AC67" s="1528"/>
      <c r="AD67" s="1528"/>
      <c r="AE67" s="1528"/>
      <c r="AF67" s="1528"/>
      <c r="AG67" s="1528"/>
      <c r="AH67" s="1528"/>
      <c r="AI67" s="1528"/>
      <c r="AJ67" s="1528"/>
      <c r="AK67" s="1528"/>
      <c r="AL67" s="1528"/>
      <c r="AM67" s="1528"/>
      <c r="AN67" s="1528"/>
      <c r="AO67" s="1528"/>
      <c r="AP67" s="1528"/>
      <c r="AQ67" s="1528"/>
      <c r="AR67" s="1528"/>
      <c r="AS67" s="1528"/>
      <c r="AT67" s="1528"/>
      <c r="AU67" s="1528"/>
      <c r="AV67" s="1528"/>
      <c r="AW67" s="1528"/>
      <c r="AX67" s="1528"/>
      <c r="AY67" s="1528"/>
      <c r="AZ67" s="1528"/>
      <c r="BA67" s="1528"/>
      <c r="BB67" s="1528"/>
      <c r="BC67" s="1528"/>
      <c r="BD67" s="1528"/>
      <c r="BE67" s="1528"/>
      <c r="BF67" s="1528"/>
      <c r="BG67" s="1528"/>
      <c r="BH67" s="1528"/>
      <c r="BI67" s="1528"/>
      <c r="BJ67" s="1528"/>
      <c r="BK67" s="1528"/>
      <c r="BL67" s="1529"/>
      <c r="BM67" s="1530">
        <v>2910</v>
      </c>
      <c r="BN67" s="1530"/>
      <c r="BO67" s="1530"/>
      <c r="BP67" s="1530"/>
      <c r="BQ67" s="1530"/>
      <c r="BR67" s="1530"/>
      <c r="BS67" s="1530"/>
      <c r="BT67" s="1531">
        <v>0</v>
      </c>
      <c r="BU67" s="1532"/>
      <c r="BV67" s="1532"/>
      <c r="BW67" s="1532"/>
      <c r="BX67" s="1532"/>
      <c r="BY67" s="1532"/>
      <c r="BZ67" s="1532"/>
      <c r="CA67" s="1532"/>
      <c r="CB67" s="1532"/>
      <c r="CC67" s="1532"/>
      <c r="CD67" s="1532"/>
      <c r="CE67" s="1532"/>
      <c r="CF67" s="1532"/>
      <c r="CG67" s="1532"/>
      <c r="CH67" s="1532"/>
      <c r="CI67" s="1532"/>
      <c r="CJ67" s="1532"/>
      <c r="CK67" s="1532"/>
      <c r="CL67" s="1532"/>
      <c r="CM67" s="1533"/>
      <c r="CN67" s="1532">
        <v>0</v>
      </c>
      <c r="CO67" s="1532"/>
      <c r="CP67" s="1532"/>
      <c r="CQ67" s="1532"/>
      <c r="CR67" s="1532"/>
      <c r="CS67" s="1532"/>
      <c r="CT67" s="1532"/>
      <c r="CU67" s="1532"/>
      <c r="CV67" s="1532"/>
      <c r="CW67" s="1532"/>
      <c r="CX67" s="1532"/>
      <c r="CY67" s="1532"/>
      <c r="CZ67" s="1532"/>
      <c r="DA67" s="1532"/>
      <c r="DB67" s="1532"/>
      <c r="DC67" s="1532"/>
      <c r="DD67" s="1532"/>
      <c r="DE67" s="1532"/>
      <c r="DF67" s="1532"/>
      <c r="DG67" s="1533"/>
    </row>
    <row r="68" spans="1:111" ht="15" customHeight="1"/>
    <row r="69" spans="1:111" s="583" customFormat="1" ht="12">
      <c r="A69" s="554"/>
    </row>
    <row r="70" spans="1:111" s="583" customFormat="1">
      <c r="A70" s="554"/>
      <c r="B70" s="583" t="s">
        <v>398</v>
      </c>
      <c r="P70" s="1385"/>
      <c r="Q70" s="1385"/>
      <c r="R70" s="1385"/>
      <c r="S70" s="1385"/>
      <c r="T70" s="1385"/>
      <c r="U70" s="1385"/>
      <c r="V70" s="1385"/>
      <c r="W70" s="1385"/>
      <c r="X70" s="1385"/>
      <c r="Y70" s="1385"/>
      <c r="Z70" s="1385"/>
      <c r="AA70" s="1385"/>
      <c r="AB70" s="1385"/>
      <c r="AE70" s="1385" t="s">
        <v>1557</v>
      </c>
      <c r="AF70" s="1385"/>
      <c r="AG70" s="1385"/>
      <c r="AH70" s="1385"/>
      <c r="AI70" s="1385"/>
      <c r="AJ70" s="1385"/>
      <c r="AK70" s="1385"/>
      <c r="AL70" s="1385"/>
      <c r="AM70" s="1385"/>
      <c r="AN70" s="1385"/>
      <c r="AO70" s="1385"/>
      <c r="AP70" s="1385"/>
      <c r="AQ70" s="1385"/>
      <c r="AR70" s="1385"/>
      <c r="AS70" s="1385"/>
      <c r="AT70" s="1385"/>
      <c r="AU70" s="1385"/>
      <c r="AV70" s="1385"/>
      <c r="AW70" s="1385"/>
      <c r="AX70" s="311"/>
      <c r="AY70" s="311"/>
      <c r="AZ70" s="311"/>
      <c r="BA70" s="311"/>
      <c r="BC70" s="583" t="s">
        <v>399</v>
      </c>
      <c r="BQ70" s="1385"/>
      <c r="BR70" s="1385"/>
      <c r="BS70" s="1385"/>
      <c r="BT70" s="1385"/>
      <c r="BU70" s="1385"/>
      <c r="BV70" s="1385"/>
      <c r="BW70" s="1385"/>
      <c r="BX70" s="1385"/>
      <c r="BY70" s="1385"/>
      <c r="BZ70" s="1385"/>
      <c r="CA70" s="1385"/>
      <c r="CB70" s="1385"/>
      <c r="CC70" s="1385"/>
      <c r="CF70" s="1385" t="s">
        <v>1558</v>
      </c>
      <c r="CG70" s="1385"/>
      <c r="CH70" s="1385"/>
      <c r="CI70" s="1385"/>
      <c r="CJ70" s="1385"/>
      <c r="CK70" s="1385"/>
      <c r="CL70" s="1385"/>
      <c r="CM70" s="1385"/>
      <c r="CN70" s="1385"/>
      <c r="CO70" s="1385"/>
      <c r="CP70" s="1385"/>
      <c r="CQ70" s="1385"/>
      <c r="CR70" s="1385"/>
      <c r="CS70" s="1385"/>
      <c r="CT70" s="1385"/>
      <c r="CU70" s="1385"/>
      <c r="CV70" s="1385"/>
      <c r="CW70" s="1385"/>
      <c r="CX70" s="1385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>
      <c r="A71" s="579"/>
      <c r="P71" s="1390" t="s">
        <v>400</v>
      </c>
      <c r="Q71" s="1390"/>
      <c r="R71" s="1390"/>
      <c r="S71" s="1390"/>
      <c r="T71" s="1390"/>
      <c r="U71" s="1390"/>
      <c r="V71" s="1390"/>
      <c r="W71" s="1390"/>
      <c r="X71" s="1390"/>
      <c r="Y71" s="1390"/>
      <c r="Z71" s="1390"/>
      <c r="AA71" s="1390"/>
      <c r="AB71" s="1390"/>
      <c r="AE71" s="1390" t="s">
        <v>401</v>
      </c>
      <c r="AF71" s="1390"/>
      <c r="AG71" s="1390"/>
      <c r="AH71" s="1390"/>
      <c r="AI71" s="1390"/>
      <c r="AJ71" s="1390"/>
      <c r="AK71" s="1390"/>
      <c r="AL71" s="1390"/>
      <c r="AM71" s="1390"/>
      <c r="AN71" s="1390"/>
      <c r="AO71" s="1390"/>
      <c r="AP71" s="1390"/>
      <c r="AQ71" s="1390"/>
      <c r="AR71" s="1390"/>
      <c r="AS71" s="1390"/>
      <c r="AT71" s="1390"/>
      <c r="AU71" s="1390"/>
      <c r="AV71" s="1390"/>
      <c r="AW71" s="1390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390" t="s">
        <v>400</v>
      </c>
      <c r="BR71" s="1390"/>
      <c r="BS71" s="1390"/>
      <c r="BT71" s="1390"/>
      <c r="BU71" s="1390"/>
      <c r="BV71" s="1390"/>
      <c r="BW71" s="1390"/>
      <c r="BX71" s="1390"/>
      <c r="BY71" s="1390"/>
      <c r="BZ71" s="1390"/>
      <c r="CA71" s="1390"/>
      <c r="CB71" s="1390"/>
      <c r="CC71" s="1390"/>
      <c r="CF71" s="1390" t="s">
        <v>401</v>
      </c>
      <c r="CG71" s="1390"/>
      <c r="CH71" s="1390"/>
      <c r="CI71" s="1390"/>
      <c r="CJ71" s="1390"/>
      <c r="CK71" s="1390"/>
      <c r="CL71" s="1390"/>
      <c r="CM71" s="1390"/>
      <c r="CN71" s="1390"/>
      <c r="CO71" s="1390"/>
      <c r="CP71" s="1390"/>
      <c r="CQ71" s="1390"/>
      <c r="CR71" s="1390"/>
      <c r="CS71" s="1390"/>
      <c r="CT71" s="1390"/>
      <c r="CU71" s="1390"/>
      <c r="CV71" s="1390"/>
      <c r="CW71" s="1390"/>
      <c r="CX71" s="1390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>
      <c r="A73" s="554"/>
      <c r="B73" s="1383" t="s">
        <v>511</v>
      </c>
      <c r="C73" s="1383"/>
      <c r="D73" s="1006" t="s">
        <v>1578</v>
      </c>
      <c r="E73" s="1006"/>
      <c r="F73" s="1006"/>
      <c r="G73" s="1006"/>
      <c r="H73" s="1384" t="s">
        <v>511</v>
      </c>
      <c r="I73" s="1384"/>
      <c r="K73" s="1385" t="s">
        <v>1576</v>
      </c>
      <c r="L73" s="1385"/>
      <c r="M73" s="1385"/>
      <c r="N73" s="1385"/>
      <c r="O73" s="1385"/>
      <c r="P73" s="1385"/>
      <c r="Q73" s="1385"/>
      <c r="R73" s="1385"/>
      <c r="S73" s="1385"/>
      <c r="T73" s="1385"/>
      <c r="U73" s="1385"/>
      <c r="V73" s="1385"/>
      <c r="W73" s="1385"/>
      <c r="X73" s="1385"/>
      <c r="Y73" s="1385"/>
      <c r="Z73" s="1385"/>
      <c r="AA73" s="1383">
        <v>20</v>
      </c>
      <c r="AB73" s="1383"/>
      <c r="AC73" s="1383"/>
      <c r="AD73" s="1383"/>
      <c r="AE73" s="1389" t="s">
        <v>1524</v>
      </c>
      <c r="AF73" s="1389"/>
      <c r="AG73" s="1389"/>
      <c r="AI73" s="583" t="s">
        <v>38</v>
      </c>
    </row>
    <row r="74" spans="1:111" s="583" customFormat="1" ht="1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>
      <c r="A76" s="585"/>
      <c r="D76" s="1525" t="s">
        <v>509</v>
      </c>
      <c r="E76" s="1525"/>
      <c r="F76" s="1525"/>
      <c r="G76" s="1525"/>
      <c r="H76" s="1525"/>
      <c r="I76" s="1525"/>
      <c r="J76" s="1525"/>
      <c r="K76" s="1525"/>
      <c r="L76" s="1525"/>
      <c r="M76" s="1525"/>
      <c r="N76" s="1525"/>
      <c r="O76" s="1525"/>
      <c r="P76" s="1525"/>
      <c r="Q76" s="1525"/>
      <c r="R76" s="1525"/>
      <c r="S76" s="1525"/>
      <c r="T76" s="1525"/>
      <c r="U76" s="1525"/>
      <c r="V76" s="1525"/>
      <c r="W76" s="1525"/>
      <c r="X76" s="1525"/>
      <c r="Y76" s="1525"/>
      <c r="Z76" s="1525"/>
      <c r="AA76" s="1525"/>
      <c r="AB76" s="1525"/>
      <c r="AC76" s="1525"/>
      <c r="AD76" s="1525"/>
      <c r="AE76" s="1525"/>
      <c r="AF76" s="1525"/>
      <c r="AG76" s="1525"/>
      <c r="AH76" s="1525"/>
      <c r="AI76" s="1525"/>
      <c r="AJ76" s="1525"/>
      <c r="AK76" s="1525"/>
      <c r="AL76" s="1525"/>
      <c r="AM76" s="1525"/>
      <c r="AN76" s="1525"/>
      <c r="AO76" s="1525"/>
      <c r="AP76" s="1525"/>
      <c r="AQ76" s="1525"/>
      <c r="AR76" s="1525"/>
      <c r="AS76" s="1525"/>
      <c r="AT76" s="1525"/>
      <c r="AU76" s="1525"/>
      <c r="AV76" s="1525"/>
      <c r="AW76" s="1525"/>
      <c r="AX76" s="1525"/>
      <c r="AY76" s="1525"/>
      <c r="AZ76" s="1525"/>
      <c r="BA76" s="1525"/>
      <c r="BB76" s="1525"/>
      <c r="BC76" s="1525"/>
      <c r="BD76" s="1525"/>
      <c r="BE76" s="1525"/>
      <c r="BF76" s="1525"/>
      <c r="BG76" s="1525"/>
      <c r="BH76" s="1525"/>
      <c r="BI76" s="1525"/>
      <c r="BJ76" s="1525"/>
      <c r="BK76" s="1525"/>
      <c r="BL76" s="1525"/>
      <c r="BM76" s="1525"/>
      <c r="BN76" s="1525"/>
      <c r="BO76" s="1525"/>
      <c r="BP76" s="1525"/>
      <c r="BQ76" s="1525"/>
      <c r="BR76" s="1525"/>
      <c r="BS76" s="1525"/>
      <c r="BT76" s="1525"/>
      <c r="BU76" s="1525"/>
      <c r="BV76" s="1525"/>
      <c r="BW76" s="1525"/>
      <c r="BX76" s="1525"/>
      <c r="BY76" s="1525"/>
      <c r="BZ76" s="1525"/>
      <c r="CA76" s="1525"/>
      <c r="CB76" s="1525"/>
      <c r="CC76" s="1525"/>
      <c r="CD76" s="1525"/>
      <c r="CE76" s="1525"/>
      <c r="CF76" s="1525"/>
      <c r="CG76" s="1525"/>
      <c r="CH76" s="1525"/>
      <c r="CI76" s="1525"/>
      <c r="CJ76" s="1525"/>
      <c r="CK76" s="1525"/>
      <c r="CL76" s="1525"/>
      <c r="CM76" s="1525"/>
      <c r="CN76" s="1525"/>
      <c r="CO76" s="1525"/>
      <c r="CP76" s="1525"/>
      <c r="CQ76" s="1525"/>
      <c r="CR76" s="1525"/>
      <c r="CS76" s="1525"/>
      <c r="CT76" s="1525"/>
      <c r="CU76" s="1525"/>
      <c r="CV76" s="1525"/>
      <c r="CW76" s="1525"/>
      <c r="CX76" s="1525"/>
      <c r="CY76" s="1525"/>
      <c r="CZ76" s="1525"/>
      <c r="DA76" s="1525"/>
      <c r="DB76" s="1525"/>
      <c r="DC76" s="1525"/>
      <c r="DD76" s="1525"/>
      <c r="DE76" s="1525"/>
      <c r="DF76" s="1525"/>
      <c r="DG76" s="1525"/>
    </row>
    <row r="77" spans="1:111" s="52" customFormat="1" ht="11.25">
      <c r="A77" s="585"/>
      <c r="D77" s="1525" t="s">
        <v>441</v>
      </c>
      <c r="E77" s="1525"/>
      <c r="F77" s="1525"/>
      <c r="G77" s="1525"/>
      <c r="H77" s="1525"/>
      <c r="I77" s="1525"/>
      <c r="J77" s="1525"/>
      <c r="K77" s="1525"/>
      <c r="L77" s="1525"/>
      <c r="M77" s="1525"/>
      <c r="N77" s="1525"/>
      <c r="O77" s="1525"/>
      <c r="P77" s="1525"/>
      <c r="Q77" s="1525"/>
      <c r="R77" s="1525"/>
      <c r="S77" s="1525"/>
      <c r="T77" s="1525"/>
      <c r="U77" s="1525"/>
      <c r="V77" s="1525"/>
      <c r="W77" s="1525"/>
      <c r="X77" s="1525"/>
      <c r="Y77" s="1525"/>
      <c r="Z77" s="1525"/>
      <c r="AA77" s="1525"/>
      <c r="AB77" s="1525"/>
      <c r="AC77" s="1525"/>
      <c r="AD77" s="1525"/>
      <c r="AE77" s="1525"/>
      <c r="AF77" s="1525"/>
      <c r="AG77" s="1525"/>
      <c r="AH77" s="1525"/>
      <c r="AI77" s="1525"/>
      <c r="AJ77" s="1525"/>
      <c r="AK77" s="1525"/>
      <c r="AL77" s="1525"/>
      <c r="AM77" s="1525"/>
      <c r="AN77" s="1525"/>
      <c r="AO77" s="1525"/>
      <c r="AP77" s="1525"/>
      <c r="AQ77" s="1525"/>
      <c r="AR77" s="1525"/>
      <c r="AS77" s="1525"/>
      <c r="AT77" s="1525"/>
      <c r="AU77" s="1525"/>
      <c r="AV77" s="1525"/>
      <c r="AW77" s="1525"/>
      <c r="AX77" s="1525"/>
      <c r="AY77" s="1525"/>
      <c r="AZ77" s="1525"/>
      <c r="BA77" s="1525"/>
      <c r="BB77" s="1525"/>
      <c r="BC77" s="1525"/>
      <c r="BD77" s="1525"/>
      <c r="BE77" s="1525"/>
      <c r="BF77" s="1525"/>
      <c r="BG77" s="1525"/>
      <c r="BH77" s="1525"/>
      <c r="BI77" s="1525"/>
      <c r="BJ77" s="1525"/>
      <c r="BK77" s="1525"/>
      <c r="BL77" s="1525"/>
      <c r="BM77" s="1525"/>
      <c r="BN77" s="1525"/>
      <c r="BO77" s="1525"/>
      <c r="BP77" s="1525"/>
      <c r="BQ77" s="1525"/>
      <c r="BR77" s="1525"/>
      <c r="BS77" s="1525"/>
      <c r="BT77" s="1525"/>
      <c r="BU77" s="1525"/>
      <c r="BV77" s="1525"/>
      <c r="BW77" s="1525"/>
      <c r="BX77" s="1525"/>
      <c r="BY77" s="1525"/>
      <c r="BZ77" s="1525"/>
      <c r="CA77" s="1525"/>
      <c r="CB77" s="1525"/>
      <c r="CC77" s="1525"/>
      <c r="CD77" s="1525"/>
      <c r="CE77" s="1525"/>
      <c r="CF77" s="1525"/>
      <c r="CG77" s="1525"/>
      <c r="CH77" s="1525"/>
      <c r="CI77" s="1525"/>
      <c r="CJ77" s="1525"/>
      <c r="CK77" s="1525"/>
      <c r="CL77" s="1525"/>
      <c r="CM77" s="1525"/>
      <c r="CN77" s="1525"/>
      <c r="CO77" s="1525"/>
      <c r="CP77" s="1525"/>
      <c r="CQ77" s="1525"/>
      <c r="CR77" s="1525"/>
      <c r="CS77" s="1525"/>
      <c r="CT77" s="1525"/>
      <c r="CU77" s="1525"/>
      <c r="CV77" s="1525"/>
      <c r="CW77" s="1525"/>
      <c r="CX77" s="1525"/>
      <c r="CY77" s="1525"/>
      <c r="CZ77" s="1525"/>
      <c r="DA77" s="1525"/>
      <c r="DB77" s="1525"/>
      <c r="DC77" s="1525"/>
      <c r="DD77" s="1525"/>
      <c r="DE77" s="1525"/>
      <c r="DF77" s="1525"/>
      <c r="DG77" s="1525"/>
    </row>
  </sheetData>
  <sheetProtection password="CF7A" sheet="1" objects="1" scenarios="1" formatCells="0" formatColumns="0" autoFilter="0"/>
  <mergeCells count="350"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>
      <c r="C1" s="743" t="s">
        <v>1377</v>
      </c>
    </row>
    <row r="3" spans="1:11" s="745" customFormat="1" ht="23.25" customHeight="1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/>
    <row r="2" spans="1:172" s="179" customFormat="1" ht="14.25" customHeight="1">
      <c r="A2" s="698"/>
      <c r="C2" s="2897" t="s">
        <v>224</v>
      </c>
      <c r="D2" s="2897"/>
      <c r="E2" s="2897"/>
      <c r="F2" s="2897"/>
      <c r="G2" s="2897"/>
      <c r="H2" s="2897"/>
      <c r="I2" s="2897"/>
      <c r="J2" s="2897"/>
      <c r="K2" s="2897"/>
      <c r="L2" s="2897"/>
      <c r="M2" s="2897"/>
      <c r="N2" s="2897"/>
      <c r="O2" s="2897"/>
      <c r="P2" s="2897"/>
      <c r="Q2" s="2897"/>
      <c r="R2" s="2897"/>
      <c r="S2" s="2897"/>
      <c r="T2" s="2897"/>
      <c r="U2" s="2897"/>
      <c r="V2" s="2897"/>
      <c r="W2" s="2897"/>
      <c r="X2" s="2897"/>
      <c r="Y2" s="2897"/>
      <c r="Z2" s="2897"/>
      <c r="AA2" s="2897"/>
      <c r="AB2" s="2897"/>
      <c r="AC2" s="2897"/>
      <c r="AD2" s="2897"/>
      <c r="AE2" s="2897"/>
      <c r="AF2" s="2897"/>
      <c r="AG2" s="2897"/>
      <c r="AH2" s="2897"/>
      <c r="AI2" s="2897"/>
      <c r="AJ2" s="2897"/>
      <c r="AK2" s="2897"/>
      <c r="AL2" s="2897"/>
      <c r="AM2" s="2897"/>
      <c r="AN2" s="2897"/>
      <c r="AO2" s="2897"/>
      <c r="AP2" s="2897"/>
      <c r="AQ2" s="2897"/>
      <c r="AR2" s="2897"/>
      <c r="AS2" s="2897"/>
      <c r="AT2" s="2897"/>
      <c r="AU2" s="2897"/>
      <c r="AV2" s="2897"/>
      <c r="AW2" s="2897"/>
      <c r="AX2" s="2897"/>
      <c r="AY2" s="2897"/>
      <c r="AZ2" s="2897"/>
      <c r="BA2" s="2897"/>
      <c r="BB2" s="2897"/>
      <c r="BC2" s="2897"/>
      <c r="BD2" s="2897"/>
      <c r="BE2" s="2897"/>
      <c r="BF2" s="2897"/>
      <c r="BG2" s="2897"/>
      <c r="BH2" s="2897"/>
      <c r="BI2" s="2897"/>
      <c r="BJ2" s="2897"/>
      <c r="BK2" s="2897"/>
      <c r="BL2" s="2897"/>
      <c r="BM2" s="2897"/>
      <c r="BN2" s="2897"/>
      <c r="BO2" s="2897"/>
      <c r="BP2" s="2897"/>
      <c r="BQ2" s="2897"/>
      <c r="BR2" s="2897"/>
      <c r="BS2" s="2897"/>
      <c r="BT2" s="2897"/>
      <c r="BU2" s="2897"/>
      <c r="BV2" s="2897"/>
      <c r="BW2" s="2897"/>
      <c r="BX2" s="2897"/>
      <c r="BY2" s="2897"/>
      <c r="BZ2" s="2897"/>
      <c r="CA2" s="2897"/>
      <c r="CB2" s="2897"/>
      <c r="CC2" s="2897"/>
      <c r="CD2" s="2897"/>
      <c r="CE2" s="2897"/>
      <c r="CF2" s="2897"/>
      <c r="CG2" s="2897"/>
      <c r="CH2" s="2897"/>
      <c r="CI2" s="2897"/>
      <c r="CJ2" s="2897"/>
      <c r="CK2" s="2897"/>
      <c r="CL2" s="2897"/>
      <c r="CM2" s="2897"/>
      <c r="CN2" s="2897"/>
      <c r="CO2" s="2897"/>
      <c r="CP2" s="2897"/>
      <c r="CQ2" s="2897"/>
      <c r="CR2" s="2897"/>
      <c r="CS2" s="2897"/>
      <c r="CT2" s="2897"/>
      <c r="CU2" s="2897"/>
      <c r="CV2" s="2897"/>
      <c r="CW2" s="2897"/>
      <c r="CX2" s="2897"/>
      <c r="CY2" s="2897"/>
      <c r="CZ2" s="2897"/>
      <c r="DA2" s="2897"/>
      <c r="DB2" s="2897"/>
      <c r="DC2" s="2897"/>
      <c r="DD2" s="2897"/>
      <c r="DE2" s="2897"/>
      <c r="DF2" s="2897"/>
      <c r="DG2" s="2897"/>
      <c r="DH2" s="2897"/>
      <c r="DI2" s="2897"/>
      <c r="DJ2" s="2897"/>
      <c r="DK2" s="2897"/>
      <c r="DL2" s="2897"/>
      <c r="DM2" s="2897"/>
      <c r="DN2" s="2897"/>
      <c r="DO2" s="2897"/>
      <c r="DP2" s="2897"/>
      <c r="DQ2" s="2897"/>
      <c r="DR2" s="2897"/>
      <c r="DS2" s="2897"/>
      <c r="DT2" s="2897"/>
      <c r="DU2" s="2897"/>
      <c r="DV2" s="2897"/>
      <c r="DW2" s="2897"/>
      <c r="DX2" s="2897"/>
      <c r="DY2" s="2897"/>
      <c r="DZ2" s="2897"/>
      <c r="EA2" s="2897"/>
      <c r="EB2" s="2897"/>
      <c r="EC2" s="2897"/>
      <c r="ED2" s="2897"/>
      <c r="EE2" s="2897"/>
      <c r="EF2" s="2897"/>
      <c r="EG2" s="2897"/>
      <c r="EH2" s="2897"/>
      <c r="EI2" s="2897"/>
      <c r="EJ2" s="2897"/>
      <c r="EK2" s="2897"/>
      <c r="EL2" s="2897"/>
      <c r="EM2" s="2897"/>
      <c r="EN2" s="2897"/>
      <c r="EO2" s="2897"/>
      <c r="EP2" s="2897"/>
      <c r="EQ2" s="2897"/>
      <c r="ER2" s="2897"/>
      <c r="ES2" s="2897"/>
      <c r="ET2" s="2897"/>
      <c r="EU2" s="2897"/>
      <c r="EV2" s="2897"/>
      <c r="EW2" s="2897"/>
      <c r="EX2" s="2897"/>
      <c r="EY2" s="2897"/>
      <c r="EZ2" s="2897"/>
      <c r="FA2" s="2897"/>
      <c r="FB2" s="2897"/>
      <c r="FC2" s="2897"/>
      <c r="FD2" s="2897"/>
      <c r="FE2" s="2897"/>
      <c r="FF2" s="2897"/>
      <c r="FG2" s="2897"/>
      <c r="FH2" s="2897"/>
      <c r="FI2" s="2897"/>
      <c r="FJ2" s="2897"/>
      <c r="FK2" s="2897"/>
      <c r="FL2" s="2897"/>
      <c r="FM2" s="2897"/>
      <c r="FN2" s="2897"/>
    </row>
    <row r="3" spans="1:172" ht="12" customHeight="1" thickBot="1"/>
    <row r="4" spans="1:172" ht="14.25" customHeight="1">
      <c r="C4" s="2898" t="s">
        <v>26</v>
      </c>
      <c r="D4" s="2899"/>
      <c r="E4" s="2899"/>
      <c r="F4" s="2899"/>
      <c r="G4" s="2899"/>
      <c r="H4" s="2899"/>
      <c r="I4" s="2899"/>
      <c r="J4" s="2899"/>
      <c r="K4" s="2899"/>
      <c r="L4" s="2899"/>
      <c r="M4" s="2899"/>
      <c r="N4" s="2899"/>
      <c r="O4" s="2899"/>
      <c r="P4" s="2899"/>
      <c r="Q4" s="2899"/>
      <c r="R4" s="2899"/>
      <c r="S4" s="2899"/>
      <c r="T4" s="2899"/>
      <c r="U4" s="2899"/>
      <c r="V4" s="2899"/>
      <c r="W4" s="2899"/>
      <c r="X4" s="2910"/>
      <c r="Y4" s="2904" t="s">
        <v>10</v>
      </c>
      <c r="Z4" s="2899"/>
      <c r="AA4" s="2899"/>
      <c r="AB4" s="2899"/>
      <c r="AC4" s="2910"/>
      <c r="AD4" s="2904" t="s">
        <v>27</v>
      </c>
      <c r="AE4" s="2899"/>
      <c r="AF4" s="2899"/>
      <c r="AG4" s="2899"/>
      <c r="AH4" s="2899"/>
      <c r="AI4" s="2899"/>
      <c r="AJ4" s="2899"/>
      <c r="AK4" s="2899"/>
      <c r="AL4" s="2899"/>
      <c r="AM4" s="2899"/>
      <c r="AN4" s="2899"/>
      <c r="AO4" s="2899"/>
      <c r="AP4" s="2910"/>
      <c r="AQ4" s="2904" t="s">
        <v>225</v>
      </c>
      <c r="AR4" s="2899"/>
      <c r="AS4" s="2899"/>
      <c r="AT4" s="2899"/>
      <c r="AU4" s="2899"/>
      <c r="AV4" s="2899"/>
      <c r="AW4" s="2899"/>
      <c r="AX4" s="2899"/>
      <c r="AY4" s="2899"/>
      <c r="AZ4" s="2899"/>
      <c r="BA4" s="2899"/>
      <c r="BB4" s="2899"/>
      <c r="BC4" s="2899"/>
      <c r="BD4" s="2899"/>
      <c r="BE4" s="2899"/>
      <c r="BF4" s="2910"/>
      <c r="BG4" s="2911" t="s">
        <v>3</v>
      </c>
      <c r="BH4" s="2912"/>
      <c r="BI4" s="2912"/>
      <c r="BJ4" s="2912"/>
      <c r="BK4" s="2912"/>
      <c r="BL4" s="2912"/>
      <c r="BM4" s="2912"/>
      <c r="BN4" s="2912"/>
      <c r="BO4" s="2912"/>
      <c r="BP4" s="2912"/>
      <c r="BQ4" s="2912"/>
      <c r="BR4" s="2912"/>
      <c r="BS4" s="2912"/>
      <c r="BT4" s="2912"/>
      <c r="BU4" s="2912"/>
      <c r="BV4" s="2912"/>
      <c r="BW4" s="2912"/>
      <c r="BX4" s="2912"/>
      <c r="BY4" s="2912"/>
      <c r="BZ4" s="2912"/>
      <c r="CA4" s="2912"/>
      <c r="CB4" s="2912"/>
      <c r="CC4" s="2912"/>
      <c r="CD4" s="2912"/>
      <c r="CE4" s="2912"/>
      <c r="CF4" s="2912"/>
      <c r="CG4" s="2912"/>
      <c r="CH4" s="2912"/>
      <c r="CI4" s="2912"/>
      <c r="CJ4" s="2912"/>
      <c r="CK4" s="2912"/>
      <c r="CL4" s="2912"/>
      <c r="CM4" s="2912"/>
      <c r="CN4" s="2912"/>
      <c r="CO4" s="2912"/>
      <c r="CP4" s="2912"/>
      <c r="CQ4" s="2912"/>
      <c r="CR4" s="2912"/>
      <c r="CS4" s="2912"/>
      <c r="CT4" s="2912"/>
      <c r="CU4" s="2912"/>
      <c r="CV4" s="2912"/>
      <c r="CW4" s="2912"/>
      <c r="CX4" s="2912"/>
      <c r="CY4" s="2912"/>
      <c r="CZ4" s="2912"/>
      <c r="DA4" s="2912"/>
      <c r="DB4" s="2912"/>
      <c r="DC4" s="2912"/>
      <c r="DD4" s="2912"/>
      <c r="DE4" s="2912"/>
      <c r="DF4" s="2912"/>
      <c r="DG4" s="2912"/>
      <c r="DH4" s="2912"/>
      <c r="DI4" s="2912"/>
      <c r="DJ4" s="2912"/>
      <c r="DK4" s="2912"/>
      <c r="DL4" s="2912"/>
      <c r="DM4" s="2912"/>
      <c r="DN4" s="2912"/>
      <c r="DO4" s="2912"/>
      <c r="DP4" s="2912"/>
      <c r="DQ4" s="2912"/>
      <c r="DR4" s="2912"/>
      <c r="DS4" s="2912"/>
      <c r="DT4" s="2912"/>
      <c r="DU4" s="2912"/>
      <c r="DV4" s="2912"/>
      <c r="DW4" s="2912"/>
      <c r="DX4" s="2912"/>
      <c r="DY4" s="2912"/>
      <c r="DZ4" s="2912"/>
      <c r="EA4" s="2912"/>
      <c r="EB4" s="2912"/>
      <c r="EC4" s="2912"/>
      <c r="ED4" s="2912"/>
      <c r="EE4" s="2912"/>
      <c r="EF4" s="2912"/>
      <c r="EG4" s="2912"/>
      <c r="EH4" s="2912"/>
      <c r="EI4" s="2912"/>
      <c r="EJ4" s="2912"/>
      <c r="EK4" s="2912"/>
      <c r="EL4" s="2912"/>
      <c r="EM4" s="2912"/>
      <c r="EN4" s="2912"/>
      <c r="EO4" s="2912"/>
      <c r="EP4" s="2912"/>
      <c r="EQ4" s="2912"/>
      <c r="ER4" s="2912"/>
      <c r="ES4" s="2912"/>
      <c r="ET4" s="2912"/>
      <c r="EU4" s="2912"/>
      <c r="EV4" s="2912"/>
      <c r="EW4" s="3436"/>
      <c r="EX4" s="2904" t="s">
        <v>226</v>
      </c>
      <c r="EY4" s="2899"/>
      <c r="EZ4" s="2899"/>
      <c r="FA4" s="2899"/>
      <c r="FB4" s="2899"/>
      <c r="FC4" s="2899"/>
      <c r="FD4" s="2899"/>
      <c r="FE4" s="2899"/>
      <c r="FF4" s="2899"/>
      <c r="FG4" s="2899"/>
      <c r="FH4" s="2899"/>
      <c r="FI4" s="2899"/>
      <c r="FJ4" s="2899"/>
      <c r="FK4" s="2899"/>
      <c r="FL4" s="2899"/>
      <c r="FM4" s="2899"/>
      <c r="FN4" s="2905"/>
    </row>
    <row r="5" spans="1:172" ht="14.25" customHeight="1">
      <c r="C5" s="2900"/>
      <c r="D5" s="2901"/>
      <c r="E5" s="2901"/>
      <c r="F5" s="2901"/>
      <c r="G5" s="2901"/>
      <c r="H5" s="2901"/>
      <c r="I5" s="2901"/>
      <c r="J5" s="2901"/>
      <c r="K5" s="2901"/>
      <c r="L5" s="2901"/>
      <c r="M5" s="2901"/>
      <c r="N5" s="2901"/>
      <c r="O5" s="2901"/>
      <c r="P5" s="2901"/>
      <c r="Q5" s="2901"/>
      <c r="R5" s="2901"/>
      <c r="S5" s="2901"/>
      <c r="T5" s="2901"/>
      <c r="U5" s="2901"/>
      <c r="V5" s="2901"/>
      <c r="W5" s="2901"/>
      <c r="X5" s="3582"/>
      <c r="Y5" s="2906"/>
      <c r="Z5" s="2901"/>
      <c r="AA5" s="2901"/>
      <c r="AB5" s="2901"/>
      <c r="AC5" s="3582"/>
      <c r="AD5" s="2906"/>
      <c r="AE5" s="2901"/>
      <c r="AF5" s="2901"/>
      <c r="AG5" s="2901"/>
      <c r="AH5" s="2901"/>
      <c r="AI5" s="2901"/>
      <c r="AJ5" s="2901"/>
      <c r="AK5" s="2901"/>
      <c r="AL5" s="2901"/>
      <c r="AM5" s="2901"/>
      <c r="AN5" s="2901"/>
      <c r="AO5" s="2901"/>
      <c r="AP5" s="3582"/>
      <c r="AQ5" s="2906"/>
      <c r="AR5" s="2901"/>
      <c r="AS5" s="2901"/>
      <c r="AT5" s="2901"/>
      <c r="AU5" s="2901"/>
      <c r="AV5" s="2901"/>
      <c r="AW5" s="2901"/>
      <c r="AX5" s="2901"/>
      <c r="AY5" s="2901"/>
      <c r="AZ5" s="2901"/>
      <c r="BA5" s="2901"/>
      <c r="BB5" s="2901"/>
      <c r="BC5" s="2901"/>
      <c r="BD5" s="2901"/>
      <c r="BE5" s="2901"/>
      <c r="BF5" s="3582"/>
      <c r="BG5" s="2935" t="s">
        <v>181</v>
      </c>
      <c r="BH5" s="2936"/>
      <c r="BI5" s="2936"/>
      <c r="BJ5" s="2936"/>
      <c r="BK5" s="2936"/>
      <c r="BL5" s="2936"/>
      <c r="BM5" s="2936"/>
      <c r="BN5" s="2936"/>
      <c r="BO5" s="2936"/>
      <c r="BP5" s="2936"/>
      <c r="BQ5" s="2936"/>
      <c r="BR5" s="2936"/>
      <c r="BS5" s="2936"/>
      <c r="BT5" s="2936"/>
      <c r="BU5" s="2936"/>
      <c r="BV5" s="2936"/>
      <c r="BW5" s="2936"/>
      <c r="BX5" s="2936"/>
      <c r="BY5" s="2936"/>
      <c r="BZ5" s="2936"/>
      <c r="CA5" s="2936"/>
      <c r="CB5" s="2936"/>
      <c r="CC5" s="2936"/>
      <c r="CD5" s="2936"/>
      <c r="CE5" s="2936"/>
      <c r="CF5" s="2936"/>
      <c r="CG5" s="2936"/>
      <c r="CH5" s="2936"/>
      <c r="CI5" s="2936"/>
      <c r="CJ5" s="2936"/>
      <c r="CK5" s="2936"/>
      <c r="CL5" s="2936"/>
      <c r="CM5" s="2936"/>
      <c r="CN5" s="2936"/>
      <c r="CO5" s="2936"/>
      <c r="CP5" s="2936"/>
      <c r="CQ5" s="2936"/>
      <c r="CR5" s="2936"/>
      <c r="CS5" s="2936"/>
      <c r="CT5" s="2936"/>
      <c r="CU5" s="2936"/>
      <c r="CV5" s="2937"/>
      <c r="CW5" s="2935" t="s">
        <v>182</v>
      </c>
      <c r="CX5" s="2936"/>
      <c r="CY5" s="2936"/>
      <c r="CZ5" s="2936"/>
      <c r="DA5" s="2936"/>
      <c r="DB5" s="2936"/>
      <c r="DC5" s="2936"/>
      <c r="DD5" s="2936"/>
      <c r="DE5" s="2936"/>
      <c r="DF5" s="2936"/>
      <c r="DG5" s="2936"/>
      <c r="DH5" s="2936"/>
      <c r="DI5" s="2936"/>
      <c r="DJ5" s="2936"/>
      <c r="DK5" s="2936"/>
      <c r="DL5" s="2936"/>
      <c r="DM5" s="2936"/>
      <c r="DN5" s="2936"/>
      <c r="DO5" s="2936"/>
      <c r="DP5" s="2936"/>
      <c r="DQ5" s="2936"/>
      <c r="DR5" s="2936"/>
      <c r="DS5" s="2936"/>
      <c r="DT5" s="2936"/>
      <c r="DU5" s="2936"/>
      <c r="DV5" s="2936"/>
      <c r="DW5" s="2936"/>
      <c r="DX5" s="2936"/>
      <c r="DY5" s="2936"/>
      <c r="DZ5" s="2936"/>
      <c r="EA5" s="2936"/>
      <c r="EB5" s="2936"/>
      <c r="EC5" s="2936"/>
      <c r="ED5" s="2936"/>
      <c r="EE5" s="2936"/>
      <c r="EF5" s="2937"/>
      <c r="EG5" s="2919" t="s">
        <v>227</v>
      </c>
      <c r="EH5" s="2914"/>
      <c r="EI5" s="2914"/>
      <c r="EJ5" s="2914"/>
      <c r="EK5" s="2914"/>
      <c r="EL5" s="2914"/>
      <c r="EM5" s="2914"/>
      <c r="EN5" s="2914"/>
      <c r="EO5" s="2914"/>
      <c r="EP5" s="2914"/>
      <c r="EQ5" s="2914"/>
      <c r="ER5" s="2914"/>
      <c r="ES5" s="2914"/>
      <c r="ET5" s="2914"/>
      <c r="EU5" s="2914"/>
      <c r="EV5" s="2914"/>
      <c r="EW5" s="2915"/>
      <c r="EX5" s="2906"/>
      <c r="EY5" s="2901"/>
      <c r="EZ5" s="2901"/>
      <c r="FA5" s="2901"/>
      <c r="FB5" s="2901"/>
      <c r="FC5" s="2901"/>
      <c r="FD5" s="2901"/>
      <c r="FE5" s="2901"/>
      <c r="FF5" s="2901"/>
      <c r="FG5" s="2901"/>
      <c r="FH5" s="2901"/>
      <c r="FI5" s="2901"/>
      <c r="FJ5" s="2901"/>
      <c r="FK5" s="2901"/>
      <c r="FL5" s="2901"/>
      <c r="FM5" s="2901"/>
      <c r="FN5" s="2907"/>
    </row>
    <row r="6" spans="1:172" ht="46.5" customHeight="1">
      <c r="C6" s="2902"/>
      <c r="D6" s="2903"/>
      <c r="E6" s="2903"/>
      <c r="F6" s="2903"/>
      <c r="G6" s="2903"/>
      <c r="H6" s="2903"/>
      <c r="I6" s="2903"/>
      <c r="J6" s="2903"/>
      <c r="K6" s="2903"/>
      <c r="L6" s="2903"/>
      <c r="M6" s="2903"/>
      <c r="N6" s="2903"/>
      <c r="O6" s="2903"/>
      <c r="P6" s="2903"/>
      <c r="Q6" s="2903"/>
      <c r="R6" s="2903"/>
      <c r="S6" s="2903"/>
      <c r="T6" s="2903"/>
      <c r="U6" s="2903"/>
      <c r="V6" s="2903"/>
      <c r="W6" s="2903"/>
      <c r="X6" s="3583"/>
      <c r="Y6" s="2908"/>
      <c r="Z6" s="2903"/>
      <c r="AA6" s="2903"/>
      <c r="AB6" s="2903"/>
      <c r="AC6" s="3583"/>
      <c r="AD6" s="2908"/>
      <c r="AE6" s="2903"/>
      <c r="AF6" s="2903"/>
      <c r="AG6" s="2903"/>
      <c r="AH6" s="2903"/>
      <c r="AI6" s="2903"/>
      <c r="AJ6" s="2903"/>
      <c r="AK6" s="2903"/>
      <c r="AL6" s="2903"/>
      <c r="AM6" s="2903"/>
      <c r="AN6" s="2903"/>
      <c r="AO6" s="2903"/>
      <c r="AP6" s="3583"/>
      <c r="AQ6" s="2908"/>
      <c r="AR6" s="2903"/>
      <c r="AS6" s="2903"/>
      <c r="AT6" s="2903"/>
      <c r="AU6" s="2903"/>
      <c r="AV6" s="2903"/>
      <c r="AW6" s="2903"/>
      <c r="AX6" s="2903"/>
      <c r="AY6" s="2903"/>
      <c r="AZ6" s="2903"/>
      <c r="BA6" s="2903"/>
      <c r="BB6" s="2903"/>
      <c r="BC6" s="2903"/>
      <c r="BD6" s="2903"/>
      <c r="BE6" s="2903"/>
      <c r="BF6" s="3583"/>
      <c r="BG6" s="2925" t="s">
        <v>228</v>
      </c>
      <c r="BH6" s="2926"/>
      <c r="BI6" s="2926"/>
      <c r="BJ6" s="2926"/>
      <c r="BK6" s="2926"/>
      <c r="BL6" s="2926"/>
      <c r="BM6" s="2926"/>
      <c r="BN6" s="2926"/>
      <c r="BO6" s="2926"/>
      <c r="BP6" s="2926"/>
      <c r="BQ6" s="2926"/>
      <c r="BR6" s="2926"/>
      <c r="BS6" s="2926"/>
      <c r="BT6" s="2926"/>
      <c r="BU6" s="2926"/>
      <c r="BV6" s="2926"/>
      <c r="BW6" s="2926"/>
      <c r="BX6" s="2926"/>
      <c r="BY6" s="2926"/>
      <c r="BZ6" s="2926"/>
      <c r="CA6" s="2926"/>
      <c r="CB6" s="2926"/>
      <c r="CC6" s="2927"/>
      <c r="CD6" s="2925" t="s">
        <v>229</v>
      </c>
      <c r="CE6" s="2926"/>
      <c r="CF6" s="2926"/>
      <c r="CG6" s="2926"/>
      <c r="CH6" s="2926"/>
      <c r="CI6" s="2926"/>
      <c r="CJ6" s="2926"/>
      <c r="CK6" s="2926"/>
      <c r="CL6" s="2926"/>
      <c r="CM6" s="2926"/>
      <c r="CN6" s="2926"/>
      <c r="CO6" s="2926"/>
      <c r="CP6" s="2926"/>
      <c r="CQ6" s="2926"/>
      <c r="CR6" s="2926"/>
      <c r="CS6" s="2926"/>
      <c r="CT6" s="2926"/>
      <c r="CU6" s="2926"/>
      <c r="CV6" s="2927"/>
      <c r="CW6" s="2925" t="s">
        <v>186</v>
      </c>
      <c r="CX6" s="2926"/>
      <c r="CY6" s="2926"/>
      <c r="CZ6" s="2926"/>
      <c r="DA6" s="2926"/>
      <c r="DB6" s="2926"/>
      <c r="DC6" s="2926"/>
      <c r="DD6" s="2926"/>
      <c r="DE6" s="2926"/>
      <c r="DF6" s="2926"/>
      <c r="DG6" s="2926"/>
      <c r="DH6" s="2926"/>
      <c r="DI6" s="2926"/>
      <c r="DJ6" s="2926"/>
      <c r="DK6" s="2926"/>
      <c r="DL6" s="2926"/>
      <c r="DM6" s="2926"/>
      <c r="DN6" s="2927"/>
      <c r="DO6" s="2925" t="s">
        <v>230</v>
      </c>
      <c r="DP6" s="2926"/>
      <c r="DQ6" s="2926"/>
      <c r="DR6" s="2926"/>
      <c r="DS6" s="2926"/>
      <c r="DT6" s="2926"/>
      <c r="DU6" s="2926"/>
      <c r="DV6" s="2926"/>
      <c r="DW6" s="2926"/>
      <c r="DX6" s="2926"/>
      <c r="DY6" s="2926"/>
      <c r="DZ6" s="2926"/>
      <c r="EA6" s="2926"/>
      <c r="EB6" s="2926"/>
      <c r="EC6" s="2926"/>
      <c r="ED6" s="2926"/>
      <c r="EE6" s="2926"/>
      <c r="EF6" s="2927"/>
      <c r="EG6" s="2920"/>
      <c r="EH6" s="2917"/>
      <c r="EI6" s="2917"/>
      <c r="EJ6" s="2917"/>
      <c r="EK6" s="2917"/>
      <c r="EL6" s="2917"/>
      <c r="EM6" s="2917"/>
      <c r="EN6" s="2917"/>
      <c r="EO6" s="2917"/>
      <c r="EP6" s="2917"/>
      <c r="EQ6" s="2917"/>
      <c r="ER6" s="2917"/>
      <c r="ES6" s="2917"/>
      <c r="ET6" s="2917"/>
      <c r="EU6" s="2917"/>
      <c r="EV6" s="2917"/>
      <c r="EW6" s="2918"/>
      <c r="EX6" s="2908"/>
      <c r="EY6" s="2903"/>
      <c r="EZ6" s="2903"/>
      <c r="FA6" s="2903"/>
      <c r="FB6" s="2903"/>
      <c r="FC6" s="2903"/>
      <c r="FD6" s="2903"/>
      <c r="FE6" s="2903"/>
      <c r="FF6" s="2903"/>
      <c r="FG6" s="2903"/>
      <c r="FH6" s="2903"/>
      <c r="FI6" s="2903"/>
      <c r="FJ6" s="2903"/>
      <c r="FK6" s="2903"/>
      <c r="FL6" s="2903"/>
      <c r="FM6" s="2903"/>
      <c r="FN6" s="2909"/>
      <c r="FP6" s="508" t="s">
        <v>1344</v>
      </c>
    </row>
    <row r="7" spans="1:172" ht="13.5" thickBot="1">
      <c r="C7" s="3584">
        <v>1</v>
      </c>
      <c r="D7" s="3585"/>
      <c r="E7" s="3585"/>
      <c r="F7" s="3585"/>
      <c r="G7" s="3585"/>
      <c r="H7" s="3585"/>
      <c r="I7" s="3585"/>
      <c r="J7" s="3585"/>
      <c r="K7" s="3585"/>
      <c r="L7" s="3585"/>
      <c r="M7" s="3585"/>
      <c r="N7" s="3585"/>
      <c r="O7" s="3585"/>
      <c r="P7" s="3585"/>
      <c r="Q7" s="3585"/>
      <c r="R7" s="3585"/>
      <c r="S7" s="3585"/>
      <c r="T7" s="3585"/>
      <c r="U7" s="3585"/>
      <c r="V7" s="3585"/>
      <c r="W7" s="3585"/>
      <c r="X7" s="3586"/>
      <c r="Y7" s="3587">
        <v>2</v>
      </c>
      <c r="Z7" s="3585"/>
      <c r="AA7" s="3585"/>
      <c r="AB7" s="3585"/>
      <c r="AC7" s="3586"/>
      <c r="AD7" s="3587">
        <v>3</v>
      </c>
      <c r="AE7" s="3585"/>
      <c r="AF7" s="3585"/>
      <c r="AG7" s="3585"/>
      <c r="AH7" s="3585"/>
      <c r="AI7" s="3585"/>
      <c r="AJ7" s="3585"/>
      <c r="AK7" s="3585"/>
      <c r="AL7" s="3585"/>
      <c r="AM7" s="3585"/>
      <c r="AN7" s="3585"/>
      <c r="AO7" s="3585"/>
      <c r="AP7" s="3586"/>
      <c r="AQ7" s="3578">
        <v>4</v>
      </c>
      <c r="AR7" s="3579"/>
      <c r="AS7" s="3579"/>
      <c r="AT7" s="3579"/>
      <c r="AU7" s="3579"/>
      <c r="AV7" s="3579"/>
      <c r="AW7" s="3579"/>
      <c r="AX7" s="3579"/>
      <c r="AY7" s="3579"/>
      <c r="AZ7" s="3579"/>
      <c r="BA7" s="3579"/>
      <c r="BB7" s="3579"/>
      <c r="BC7" s="3579"/>
      <c r="BD7" s="3579"/>
      <c r="BE7" s="3579"/>
      <c r="BF7" s="3581"/>
      <c r="BG7" s="3578">
        <v>5</v>
      </c>
      <c r="BH7" s="3579"/>
      <c r="BI7" s="3579"/>
      <c r="BJ7" s="3579"/>
      <c r="BK7" s="3579"/>
      <c r="BL7" s="3579"/>
      <c r="BM7" s="3579"/>
      <c r="BN7" s="3579"/>
      <c r="BO7" s="3579"/>
      <c r="BP7" s="3579"/>
      <c r="BQ7" s="3579"/>
      <c r="BR7" s="3579"/>
      <c r="BS7" s="3579"/>
      <c r="BT7" s="3579"/>
      <c r="BU7" s="3579"/>
      <c r="BV7" s="3579"/>
      <c r="BW7" s="3579"/>
      <c r="BX7" s="3579"/>
      <c r="BY7" s="3579"/>
      <c r="BZ7" s="3579"/>
      <c r="CA7" s="3579"/>
      <c r="CB7" s="3579"/>
      <c r="CC7" s="3581"/>
      <c r="CD7" s="3578">
        <v>6</v>
      </c>
      <c r="CE7" s="3579"/>
      <c r="CF7" s="3579"/>
      <c r="CG7" s="3579"/>
      <c r="CH7" s="3579"/>
      <c r="CI7" s="3579"/>
      <c r="CJ7" s="3579"/>
      <c r="CK7" s="3579"/>
      <c r="CL7" s="3579"/>
      <c r="CM7" s="3579"/>
      <c r="CN7" s="3579"/>
      <c r="CO7" s="3579"/>
      <c r="CP7" s="3579"/>
      <c r="CQ7" s="3579"/>
      <c r="CR7" s="3579"/>
      <c r="CS7" s="3579"/>
      <c r="CT7" s="3579"/>
      <c r="CU7" s="3579"/>
      <c r="CV7" s="3581"/>
      <c r="CW7" s="3578">
        <v>7</v>
      </c>
      <c r="CX7" s="3579"/>
      <c r="CY7" s="3579"/>
      <c r="CZ7" s="3579"/>
      <c r="DA7" s="3579"/>
      <c r="DB7" s="3579"/>
      <c r="DC7" s="3579"/>
      <c r="DD7" s="3579"/>
      <c r="DE7" s="3579"/>
      <c r="DF7" s="3579"/>
      <c r="DG7" s="3579"/>
      <c r="DH7" s="3579"/>
      <c r="DI7" s="3579"/>
      <c r="DJ7" s="3579"/>
      <c r="DK7" s="3579"/>
      <c r="DL7" s="3579"/>
      <c r="DM7" s="3579"/>
      <c r="DN7" s="3581"/>
      <c r="DO7" s="3578">
        <v>8</v>
      </c>
      <c r="DP7" s="3579"/>
      <c r="DQ7" s="3579"/>
      <c r="DR7" s="3579"/>
      <c r="DS7" s="3579"/>
      <c r="DT7" s="3579"/>
      <c r="DU7" s="3579"/>
      <c r="DV7" s="3579"/>
      <c r="DW7" s="3579"/>
      <c r="DX7" s="3579"/>
      <c r="DY7" s="3579"/>
      <c r="DZ7" s="3579"/>
      <c r="EA7" s="3579"/>
      <c r="EB7" s="3579"/>
      <c r="EC7" s="3579"/>
      <c r="ED7" s="3579"/>
      <c r="EE7" s="3579"/>
      <c r="EF7" s="3581"/>
      <c r="EG7" s="3578">
        <v>9</v>
      </c>
      <c r="EH7" s="3579"/>
      <c r="EI7" s="3579"/>
      <c r="EJ7" s="3579"/>
      <c r="EK7" s="3579"/>
      <c r="EL7" s="3579"/>
      <c r="EM7" s="3579"/>
      <c r="EN7" s="3579"/>
      <c r="EO7" s="3579"/>
      <c r="EP7" s="3579"/>
      <c r="EQ7" s="3579"/>
      <c r="ER7" s="3579"/>
      <c r="ES7" s="3579"/>
      <c r="ET7" s="3579"/>
      <c r="EU7" s="3579"/>
      <c r="EV7" s="3579"/>
      <c r="EW7" s="3581"/>
      <c r="EX7" s="3578">
        <v>10</v>
      </c>
      <c r="EY7" s="3579"/>
      <c r="EZ7" s="3579"/>
      <c r="FA7" s="3579"/>
      <c r="FB7" s="3579"/>
      <c r="FC7" s="3579"/>
      <c r="FD7" s="3579"/>
      <c r="FE7" s="3579"/>
      <c r="FF7" s="3579"/>
      <c r="FG7" s="3579"/>
      <c r="FH7" s="3579"/>
      <c r="FI7" s="3579"/>
      <c r="FJ7" s="3579"/>
      <c r="FK7" s="3579"/>
      <c r="FL7" s="3579"/>
      <c r="FM7" s="3579"/>
      <c r="FN7" s="3580"/>
      <c r="FP7" s="151"/>
    </row>
    <row r="8" spans="1:172" ht="27.75" customHeight="1">
      <c r="C8" s="180"/>
      <c r="D8" s="2312" t="s">
        <v>231</v>
      </c>
      <c r="E8" s="2312"/>
      <c r="F8" s="2312"/>
      <c r="G8" s="2312"/>
      <c r="H8" s="2312"/>
      <c r="I8" s="2312"/>
      <c r="J8" s="2312"/>
      <c r="K8" s="2312"/>
      <c r="L8" s="2312"/>
      <c r="M8" s="2312"/>
      <c r="N8" s="2312"/>
      <c r="O8" s="2312"/>
      <c r="P8" s="2312"/>
      <c r="Q8" s="2312"/>
      <c r="R8" s="2312"/>
      <c r="S8" s="2312"/>
      <c r="T8" s="2312"/>
      <c r="U8" s="2312"/>
      <c r="V8" s="2312"/>
      <c r="W8" s="2312"/>
      <c r="X8" s="2312"/>
      <c r="Y8" s="2820">
        <v>5551</v>
      </c>
      <c r="Z8" s="2821"/>
      <c r="AA8" s="2821"/>
      <c r="AB8" s="2821"/>
      <c r="AC8" s="2822"/>
      <c r="AD8" s="181"/>
      <c r="AE8" s="512"/>
      <c r="AF8" s="512"/>
      <c r="AG8" s="512"/>
      <c r="AH8" s="512"/>
      <c r="AI8" s="511" t="s">
        <v>37</v>
      </c>
      <c r="AJ8" s="2825" t="s">
        <v>1350</v>
      </c>
      <c r="AK8" s="2825"/>
      <c r="AL8" s="2825"/>
      <c r="AM8" s="514" t="s">
        <v>38</v>
      </c>
      <c r="AN8" s="514"/>
      <c r="AO8" s="2844" t="s">
        <v>435</v>
      </c>
      <c r="AP8" s="2945"/>
      <c r="AQ8" s="2359">
        <f>Ф1!DY116</f>
        <v>178222</v>
      </c>
      <c r="AR8" s="2360"/>
      <c r="AS8" s="2360"/>
      <c r="AT8" s="2360"/>
      <c r="AU8" s="2360"/>
      <c r="AV8" s="2360"/>
      <c r="AW8" s="2360"/>
      <c r="AX8" s="2360"/>
      <c r="AY8" s="2360"/>
      <c r="AZ8" s="2360"/>
      <c r="BA8" s="2360"/>
      <c r="BB8" s="2360"/>
      <c r="BC8" s="2360"/>
      <c r="BD8" s="2360"/>
      <c r="BE8" s="2360"/>
      <c r="BF8" s="2360"/>
      <c r="BG8" s="2422">
        <f>SUM(BG12,BG20)</f>
        <v>181911</v>
      </c>
      <c r="BH8" s="2360"/>
      <c r="BI8" s="2360"/>
      <c r="BJ8" s="2360"/>
      <c r="BK8" s="2360"/>
      <c r="BL8" s="2360"/>
      <c r="BM8" s="2360"/>
      <c r="BN8" s="2360"/>
      <c r="BO8" s="2360"/>
      <c r="BP8" s="2360"/>
      <c r="BQ8" s="2360"/>
      <c r="BR8" s="2360"/>
      <c r="BS8" s="2360"/>
      <c r="BT8" s="2360"/>
      <c r="BU8" s="2360"/>
      <c r="BV8" s="2360"/>
      <c r="BW8" s="2360"/>
      <c r="BX8" s="2360"/>
      <c r="BY8" s="2360"/>
      <c r="BZ8" s="2360"/>
      <c r="CA8" s="2360"/>
      <c r="CB8" s="2360"/>
      <c r="CC8" s="2361"/>
      <c r="CD8" s="2422">
        <f>SUM(CD12,CD20)</f>
        <v>0</v>
      </c>
      <c r="CE8" s="2360"/>
      <c r="CF8" s="2360"/>
      <c r="CG8" s="2360"/>
      <c r="CH8" s="2360"/>
      <c r="CI8" s="2360"/>
      <c r="CJ8" s="2360"/>
      <c r="CK8" s="2360"/>
      <c r="CL8" s="2360"/>
      <c r="CM8" s="2360"/>
      <c r="CN8" s="2360"/>
      <c r="CO8" s="2360"/>
      <c r="CP8" s="2360"/>
      <c r="CQ8" s="2360"/>
      <c r="CR8" s="2360"/>
      <c r="CS8" s="2360"/>
      <c r="CT8" s="2360"/>
      <c r="CU8" s="2360"/>
      <c r="CV8" s="2361"/>
      <c r="CW8" s="3359" t="s">
        <v>39</v>
      </c>
      <c r="CX8" s="3357"/>
      <c r="CY8" s="2101">
        <f>SUM(CY12,CY20)</f>
        <v>31193</v>
      </c>
      <c r="CZ8" s="2101"/>
      <c r="DA8" s="2101"/>
      <c r="DB8" s="2101"/>
      <c r="DC8" s="2101"/>
      <c r="DD8" s="2101"/>
      <c r="DE8" s="2101"/>
      <c r="DF8" s="2101"/>
      <c r="DG8" s="2101"/>
      <c r="DH8" s="2101"/>
      <c r="DI8" s="2101"/>
      <c r="DJ8" s="2101"/>
      <c r="DK8" s="2101"/>
      <c r="DL8" s="2101"/>
      <c r="DM8" s="3353" t="s">
        <v>40</v>
      </c>
      <c r="DN8" s="3358"/>
      <c r="DO8" s="3359" t="s">
        <v>39</v>
      </c>
      <c r="DP8" s="3357"/>
      <c r="DQ8" s="2101">
        <f>SUM(DQ12,DQ20)</f>
        <v>0</v>
      </c>
      <c r="DR8" s="2101"/>
      <c r="DS8" s="2101"/>
      <c r="DT8" s="2101"/>
      <c r="DU8" s="2101"/>
      <c r="DV8" s="2101"/>
      <c r="DW8" s="2101"/>
      <c r="DX8" s="2101"/>
      <c r="DY8" s="2101"/>
      <c r="DZ8" s="2101"/>
      <c r="EA8" s="2101"/>
      <c r="EB8" s="2101"/>
      <c r="EC8" s="2101"/>
      <c r="ED8" s="2101"/>
      <c r="EE8" s="3353" t="s">
        <v>40</v>
      </c>
      <c r="EF8" s="3358"/>
      <c r="EG8" s="3357" t="s">
        <v>39</v>
      </c>
      <c r="EH8" s="3357"/>
      <c r="EI8" s="2101">
        <f>SUM(EI12,EI20)</f>
        <v>8496</v>
      </c>
      <c r="EJ8" s="2101"/>
      <c r="EK8" s="2101"/>
      <c r="EL8" s="2101"/>
      <c r="EM8" s="2101"/>
      <c r="EN8" s="2101"/>
      <c r="EO8" s="2101"/>
      <c r="EP8" s="2101"/>
      <c r="EQ8" s="2101"/>
      <c r="ER8" s="2101"/>
      <c r="ES8" s="2101"/>
      <c r="ET8" s="2101"/>
      <c r="EU8" s="2101"/>
      <c r="EV8" s="3353" t="s">
        <v>40</v>
      </c>
      <c r="EW8" s="3353"/>
      <c r="EX8" s="3071">
        <f>AQ8+BG8+CD8-CY8-DQ8-EI8</f>
        <v>320444</v>
      </c>
      <c r="EY8" s="3072"/>
      <c r="EZ8" s="3072"/>
      <c r="FA8" s="3072"/>
      <c r="FB8" s="3072"/>
      <c r="FC8" s="3072"/>
      <c r="FD8" s="3072"/>
      <c r="FE8" s="3072"/>
      <c r="FF8" s="3072"/>
      <c r="FG8" s="3072"/>
      <c r="FH8" s="3072"/>
      <c r="FI8" s="3072"/>
      <c r="FJ8" s="3072"/>
      <c r="FK8" s="3072"/>
      <c r="FL8" s="3072"/>
      <c r="FM8" s="3072"/>
      <c r="FN8" s="3518"/>
      <c r="FP8" s="159">
        <f>EX8-Ф1!DJ116</f>
        <v>0</v>
      </c>
    </row>
    <row r="9" spans="1:172" ht="32.25" customHeight="1">
      <c r="C9" s="182"/>
      <c r="D9" s="3418"/>
      <c r="E9" s="3418"/>
      <c r="F9" s="3418"/>
      <c r="G9" s="3418"/>
      <c r="H9" s="3418"/>
      <c r="I9" s="3418"/>
      <c r="J9" s="3418"/>
      <c r="K9" s="3418"/>
      <c r="L9" s="3418"/>
      <c r="M9" s="3418"/>
      <c r="N9" s="3418"/>
      <c r="O9" s="3418"/>
      <c r="P9" s="3418"/>
      <c r="Q9" s="3418"/>
      <c r="R9" s="3418"/>
      <c r="S9" s="3418"/>
      <c r="T9" s="3418"/>
      <c r="U9" s="3418"/>
      <c r="V9" s="3418"/>
      <c r="W9" s="3418"/>
      <c r="X9" s="3418"/>
      <c r="Y9" s="2820">
        <v>5571</v>
      </c>
      <c r="Z9" s="2821"/>
      <c r="AA9" s="2821"/>
      <c r="AB9" s="2821"/>
      <c r="AC9" s="2822"/>
      <c r="AD9" s="181"/>
      <c r="AE9" s="512"/>
      <c r="AF9" s="512"/>
      <c r="AG9" s="512"/>
      <c r="AH9" s="512"/>
      <c r="AI9" s="511" t="s">
        <v>37</v>
      </c>
      <c r="AJ9" s="2825" t="s">
        <v>1351</v>
      </c>
      <c r="AK9" s="2825"/>
      <c r="AL9" s="2825"/>
      <c r="AM9" s="514" t="s">
        <v>38</v>
      </c>
      <c r="AN9" s="514"/>
      <c r="AO9" s="2844" t="s">
        <v>436</v>
      </c>
      <c r="AP9" s="2945"/>
      <c r="AQ9" s="2357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414">
        <f>SUM(BG13,BG21)</f>
        <v>87886</v>
      </c>
      <c r="BH9" s="2415"/>
      <c r="BI9" s="2415"/>
      <c r="BJ9" s="2415"/>
      <c r="BK9" s="2415"/>
      <c r="BL9" s="2415"/>
      <c r="BM9" s="2415"/>
      <c r="BN9" s="2415"/>
      <c r="BO9" s="2415"/>
      <c r="BP9" s="2415"/>
      <c r="BQ9" s="2415"/>
      <c r="BR9" s="2415"/>
      <c r="BS9" s="2415"/>
      <c r="BT9" s="2415"/>
      <c r="BU9" s="2415"/>
      <c r="BV9" s="2415"/>
      <c r="BW9" s="2415"/>
      <c r="BX9" s="2415"/>
      <c r="BY9" s="2415"/>
      <c r="BZ9" s="2415"/>
      <c r="CA9" s="2415"/>
      <c r="CB9" s="2415"/>
      <c r="CC9" s="2417"/>
      <c r="CD9" s="2414">
        <f>SUM(CD13,CD21)</f>
        <v>0</v>
      </c>
      <c r="CE9" s="2415"/>
      <c r="CF9" s="2415"/>
      <c r="CG9" s="2415"/>
      <c r="CH9" s="2415"/>
      <c r="CI9" s="2415"/>
      <c r="CJ9" s="2415"/>
      <c r="CK9" s="2415"/>
      <c r="CL9" s="2415"/>
      <c r="CM9" s="2415"/>
      <c r="CN9" s="2415"/>
      <c r="CO9" s="2415"/>
      <c r="CP9" s="2415"/>
      <c r="CQ9" s="2415"/>
      <c r="CR9" s="2415"/>
      <c r="CS9" s="2415"/>
      <c r="CT9" s="2415"/>
      <c r="CU9" s="2415"/>
      <c r="CV9" s="2417"/>
      <c r="CW9" s="2940" t="s">
        <v>39</v>
      </c>
      <c r="CX9" s="2941"/>
      <c r="CY9" s="2162">
        <f>SUM(CY13,CY21)</f>
        <v>3086</v>
      </c>
      <c r="CZ9" s="2162"/>
      <c r="DA9" s="2162"/>
      <c r="DB9" s="2162"/>
      <c r="DC9" s="2162"/>
      <c r="DD9" s="2162"/>
      <c r="DE9" s="2162"/>
      <c r="DF9" s="2162"/>
      <c r="DG9" s="2162"/>
      <c r="DH9" s="2162"/>
      <c r="DI9" s="2162"/>
      <c r="DJ9" s="2162"/>
      <c r="DK9" s="2162"/>
      <c r="DL9" s="2162"/>
      <c r="DM9" s="2808" t="s">
        <v>40</v>
      </c>
      <c r="DN9" s="2809"/>
      <c r="DO9" s="2940" t="s">
        <v>39</v>
      </c>
      <c r="DP9" s="2941"/>
      <c r="DQ9" s="2162">
        <f>SUM(DQ13,DQ21)</f>
        <v>189</v>
      </c>
      <c r="DR9" s="2162"/>
      <c r="DS9" s="2162"/>
      <c r="DT9" s="2162"/>
      <c r="DU9" s="2162"/>
      <c r="DV9" s="2162"/>
      <c r="DW9" s="2162"/>
      <c r="DX9" s="2162"/>
      <c r="DY9" s="2162"/>
      <c r="DZ9" s="2162"/>
      <c r="EA9" s="2162"/>
      <c r="EB9" s="2162"/>
      <c r="EC9" s="2162"/>
      <c r="ED9" s="2162"/>
      <c r="EE9" s="2808" t="s">
        <v>40</v>
      </c>
      <c r="EF9" s="2809"/>
      <c r="EG9" s="2941" t="s">
        <v>39</v>
      </c>
      <c r="EH9" s="2941"/>
      <c r="EI9" s="2162">
        <f>SUM(EI13,EI21)</f>
        <v>-3118</v>
      </c>
      <c r="EJ9" s="2162"/>
      <c r="EK9" s="2162"/>
      <c r="EL9" s="2162"/>
      <c r="EM9" s="2162"/>
      <c r="EN9" s="2162"/>
      <c r="EO9" s="2162"/>
      <c r="EP9" s="2162"/>
      <c r="EQ9" s="2162"/>
      <c r="ER9" s="2162"/>
      <c r="ES9" s="2162"/>
      <c r="ET9" s="2162"/>
      <c r="EU9" s="2162"/>
      <c r="EV9" s="2087" t="s">
        <v>40</v>
      </c>
      <c r="EW9" s="2087"/>
      <c r="EX9" s="2811">
        <f>AQ9+BG9+CD9-CY9-DQ9-EI9</f>
        <v>178222</v>
      </c>
      <c r="EY9" s="2402"/>
      <c r="EZ9" s="2402"/>
      <c r="FA9" s="2402"/>
      <c r="FB9" s="2402"/>
      <c r="FC9" s="2402"/>
      <c r="FD9" s="2402"/>
      <c r="FE9" s="2402"/>
      <c r="FF9" s="2402"/>
      <c r="FG9" s="2402"/>
      <c r="FH9" s="2402"/>
      <c r="FI9" s="2402"/>
      <c r="FJ9" s="2402"/>
      <c r="FK9" s="2402"/>
      <c r="FL9" s="2402"/>
      <c r="FM9" s="2402"/>
      <c r="FN9" s="2812"/>
      <c r="FP9" s="159">
        <f>EX9-Ф1!DY116</f>
        <v>0</v>
      </c>
    </row>
    <row r="10" spans="1:172" s="515" customFormat="1" ht="13.5" customHeight="1">
      <c r="A10" s="699"/>
      <c r="C10" s="183"/>
      <c r="D10" s="3569" t="s">
        <v>17</v>
      </c>
      <c r="E10" s="3569"/>
      <c r="F10" s="3569"/>
      <c r="G10" s="3569"/>
      <c r="H10" s="3569"/>
      <c r="I10" s="3569"/>
      <c r="J10" s="3569"/>
      <c r="K10" s="3569"/>
      <c r="L10" s="3569"/>
      <c r="M10" s="3569"/>
      <c r="N10" s="3569"/>
      <c r="O10" s="3569"/>
      <c r="P10" s="3569"/>
      <c r="Q10" s="3569"/>
      <c r="R10" s="3569"/>
      <c r="S10" s="3569"/>
      <c r="T10" s="3569"/>
      <c r="U10" s="3569"/>
      <c r="V10" s="3569"/>
      <c r="W10" s="3569"/>
      <c r="X10" s="3570"/>
      <c r="Y10" s="2820"/>
      <c r="Z10" s="2821"/>
      <c r="AA10" s="2821"/>
      <c r="AB10" s="2821"/>
      <c r="AC10" s="2822"/>
      <c r="AD10" s="2840"/>
      <c r="AE10" s="2841"/>
      <c r="AF10" s="2841"/>
      <c r="AG10" s="2841"/>
      <c r="AH10" s="2841"/>
      <c r="AI10" s="2841"/>
      <c r="AJ10" s="2841"/>
      <c r="AK10" s="2841"/>
      <c r="AL10" s="2841"/>
      <c r="AM10" s="2841"/>
      <c r="AN10" s="2841"/>
      <c r="AO10" s="2841"/>
      <c r="AP10" s="3115"/>
      <c r="AQ10" s="3032"/>
      <c r="AR10" s="3013"/>
      <c r="AS10" s="3013"/>
      <c r="AT10" s="3013"/>
      <c r="AU10" s="3013"/>
      <c r="AV10" s="3013"/>
      <c r="AW10" s="3013"/>
      <c r="AX10" s="3013"/>
      <c r="AY10" s="3013"/>
      <c r="AZ10" s="3013"/>
      <c r="BA10" s="3013"/>
      <c r="BB10" s="3013"/>
      <c r="BC10" s="3013"/>
      <c r="BD10" s="3013"/>
      <c r="BE10" s="3013"/>
      <c r="BF10" s="3013"/>
      <c r="BG10" s="3012"/>
      <c r="BH10" s="3013"/>
      <c r="BI10" s="3013"/>
      <c r="BJ10" s="3013"/>
      <c r="BK10" s="3013"/>
      <c r="BL10" s="3013"/>
      <c r="BM10" s="3013"/>
      <c r="BN10" s="3013"/>
      <c r="BO10" s="3013"/>
      <c r="BP10" s="3013"/>
      <c r="BQ10" s="3013"/>
      <c r="BR10" s="3013"/>
      <c r="BS10" s="3013"/>
      <c r="BT10" s="3013"/>
      <c r="BU10" s="3013"/>
      <c r="BV10" s="3013"/>
      <c r="BW10" s="3013"/>
      <c r="BX10" s="3013"/>
      <c r="BY10" s="3013"/>
      <c r="BZ10" s="3013"/>
      <c r="CA10" s="3013"/>
      <c r="CB10" s="3013"/>
      <c r="CC10" s="3014"/>
      <c r="CD10" s="3012"/>
      <c r="CE10" s="3013"/>
      <c r="CF10" s="3013"/>
      <c r="CG10" s="3013"/>
      <c r="CH10" s="3013"/>
      <c r="CI10" s="3013"/>
      <c r="CJ10" s="3013"/>
      <c r="CK10" s="3013"/>
      <c r="CL10" s="3013"/>
      <c r="CM10" s="3013"/>
      <c r="CN10" s="3013"/>
      <c r="CO10" s="3013"/>
      <c r="CP10" s="3013"/>
      <c r="CQ10" s="3013"/>
      <c r="CR10" s="3013"/>
      <c r="CS10" s="3013"/>
      <c r="CT10" s="3013"/>
      <c r="CU10" s="3013"/>
      <c r="CV10" s="3014"/>
      <c r="CW10" s="2799"/>
      <c r="CX10" s="2083"/>
      <c r="CY10" s="2085"/>
      <c r="CZ10" s="2085"/>
      <c r="DA10" s="2085"/>
      <c r="DB10" s="2085"/>
      <c r="DC10" s="2085"/>
      <c r="DD10" s="2085"/>
      <c r="DE10" s="2085"/>
      <c r="DF10" s="2085"/>
      <c r="DG10" s="2085"/>
      <c r="DH10" s="2085"/>
      <c r="DI10" s="2085"/>
      <c r="DJ10" s="2085"/>
      <c r="DK10" s="2085"/>
      <c r="DL10" s="2085"/>
      <c r="DM10" s="2087"/>
      <c r="DN10" s="2793"/>
      <c r="DO10" s="2799"/>
      <c r="DP10" s="2083"/>
      <c r="DQ10" s="2085"/>
      <c r="DR10" s="2085"/>
      <c r="DS10" s="2085"/>
      <c r="DT10" s="2085"/>
      <c r="DU10" s="2085"/>
      <c r="DV10" s="2085"/>
      <c r="DW10" s="2085"/>
      <c r="DX10" s="2085"/>
      <c r="DY10" s="2085"/>
      <c r="DZ10" s="2085"/>
      <c r="EA10" s="2085"/>
      <c r="EB10" s="2085"/>
      <c r="EC10" s="2085"/>
      <c r="ED10" s="2085"/>
      <c r="EE10" s="2087"/>
      <c r="EF10" s="2793"/>
      <c r="EG10" s="2083"/>
      <c r="EH10" s="2083"/>
      <c r="EI10" s="2085"/>
      <c r="EJ10" s="2085"/>
      <c r="EK10" s="2085"/>
      <c r="EL10" s="2085"/>
      <c r="EM10" s="2085"/>
      <c r="EN10" s="2085"/>
      <c r="EO10" s="2085"/>
      <c r="EP10" s="2085"/>
      <c r="EQ10" s="2085"/>
      <c r="ER10" s="2085"/>
      <c r="ES10" s="2085"/>
      <c r="ET10" s="2085"/>
      <c r="EU10" s="2085"/>
      <c r="EV10" s="2087"/>
      <c r="EW10" s="2087"/>
      <c r="EX10" s="3012"/>
      <c r="EY10" s="3013"/>
      <c r="EZ10" s="3013"/>
      <c r="FA10" s="3013"/>
      <c r="FB10" s="3013"/>
      <c r="FC10" s="3013"/>
      <c r="FD10" s="3013"/>
      <c r="FE10" s="3013"/>
      <c r="FF10" s="3013"/>
      <c r="FG10" s="3013"/>
      <c r="FH10" s="3013"/>
      <c r="FI10" s="3013"/>
      <c r="FJ10" s="3013"/>
      <c r="FK10" s="3013"/>
      <c r="FL10" s="3013"/>
      <c r="FM10" s="3013"/>
      <c r="FN10" s="3576"/>
    </row>
    <row r="11" spans="1:172" ht="2.25" customHeight="1">
      <c r="C11" s="182"/>
      <c r="D11" s="3491"/>
      <c r="E11" s="3491"/>
      <c r="F11" s="3491"/>
      <c r="G11" s="3491"/>
      <c r="H11" s="3491"/>
      <c r="I11" s="3491"/>
      <c r="J11" s="3491"/>
      <c r="K11" s="3491"/>
      <c r="L11" s="3491"/>
      <c r="M11" s="3491"/>
      <c r="N11" s="3491"/>
      <c r="O11" s="3491"/>
      <c r="P11" s="3491"/>
      <c r="Q11" s="3491"/>
      <c r="R11" s="3491"/>
      <c r="S11" s="3491"/>
      <c r="T11" s="3491"/>
      <c r="U11" s="3491"/>
      <c r="V11" s="3491"/>
      <c r="W11" s="3491"/>
      <c r="X11" s="3575"/>
      <c r="Y11" s="2837"/>
      <c r="Z11" s="2838"/>
      <c r="AA11" s="2838"/>
      <c r="AB11" s="2838"/>
      <c r="AC11" s="2839"/>
      <c r="AD11" s="2842"/>
      <c r="AE11" s="2843"/>
      <c r="AF11" s="2843"/>
      <c r="AG11" s="2843"/>
      <c r="AH11" s="2843"/>
      <c r="AI11" s="2843"/>
      <c r="AJ11" s="2843"/>
      <c r="AK11" s="2843"/>
      <c r="AL11" s="2843"/>
      <c r="AM11" s="2843"/>
      <c r="AN11" s="2843"/>
      <c r="AO11" s="2843"/>
      <c r="AP11" s="3572"/>
      <c r="AQ11" s="3033"/>
      <c r="AR11" s="3016"/>
      <c r="AS11" s="3016"/>
      <c r="AT11" s="3016"/>
      <c r="AU11" s="3016"/>
      <c r="AV11" s="3016"/>
      <c r="AW11" s="3016"/>
      <c r="AX11" s="3016"/>
      <c r="AY11" s="3016"/>
      <c r="AZ11" s="3016"/>
      <c r="BA11" s="3016"/>
      <c r="BB11" s="3016"/>
      <c r="BC11" s="3016"/>
      <c r="BD11" s="3016"/>
      <c r="BE11" s="3016"/>
      <c r="BF11" s="3016"/>
      <c r="BG11" s="3015"/>
      <c r="BH11" s="3016"/>
      <c r="BI11" s="3016"/>
      <c r="BJ11" s="3016"/>
      <c r="BK11" s="3016"/>
      <c r="BL11" s="3016"/>
      <c r="BM11" s="3016"/>
      <c r="BN11" s="3016"/>
      <c r="BO11" s="3016"/>
      <c r="BP11" s="3016"/>
      <c r="BQ11" s="3016"/>
      <c r="BR11" s="3016"/>
      <c r="BS11" s="3016"/>
      <c r="BT11" s="3016"/>
      <c r="BU11" s="3016"/>
      <c r="BV11" s="3016"/>
      <c r="BW11" s="3016"/>
      <c r="BX11" s="3016"/>
      <c r="BY11" s="3016"/>
      <c r="BZ11" s="3016"/>
      <c r="CA11" s="3016"/>
      <c r="CB11" s="3016"/>
      <c r="CC11" s="3017"/>
      <c r="CD11" s="3015"/>
      <c r="CE11" s="3016"/>
      <c r="CF11" s="3016"/>
      <c r="CG11" s="3016"/>
      <c r="CH11" s="3016"/>
      <c r="CI11" s="3016"/>
      <c r="CJ11" s="3016"/>
      <c r="CK11" s="3016"/>
      <c r="CL11" s="3016"/>
      <c r="CM11" s="3016"/>
      <c r="CN11" s="3016"/>
      <c r="CO11" s="3016"/>
      <c r="CP11" s="3016"/>
      <c r="CQ11" s="3016"/>
      <c r="CR11" s="3016"/>
      <c r="CS11" s="3016"/>
      <c r="CT11" s="3016"/>
      <c r="CU11" s="3016"/>
      <c r="CV11" s="3017"/>
      <c r="CW11" s="2869"/>
      <c r="CX11" s="2013"/>
      <c r="CY11" s="2018"/>
      <c r="CZ11" s="2018"/>
      <c r="DA11" s="2018"/>
      <c r="DB11" s="2018"/>
      <c r="DC11" s="2018"/>
      <c r="DD11" s="2018"/>
      <c r="DE11" s="2018"/>
      <c r="DF11" s="2018"/>
      <c r="DG11" s="2018"/>
      <c r="DH11" s="2018"/>
      <c r="DI11" s="2018"/>
      <c r="DJ11" s="2018"/>
      <c r="DK11" s="2018"/>
      <c r="DL11" s="2018"/>
      <c r="DM11" s="2014"/>
      <c r="DN11" s="2874"/>
      <c r="DO11" s="2869"/>
      <c r="DP11" s="2013"/>
      <c r="DQ11" s="2018"/>
      <c r="DR11" s="2018"/>
      <c r="DS11" s="2018"/>
      <c r="DT11" s="2018"/>
      <c r="DU11" s="2018"/>
      <c r="DV11" s="2018"/>
      <c r="DW11" s="2018"/>
      <c r="DX11" s="2018"/>
      <c r="DY11" s="2018"/>
      <c r="DZ11" s="2018"/>
      <c r="EA11" s="2018"/>
      <c r="EB11" s="2018"/>
      <c r="EC11" s="2018"/>
      <c r="ED11" s="2018"/>
      <c r="EE11" s="2014"/>
      <c r="EF11" s="2874"/>
      <c r="EG11" s="2013"/>
      <c r="EH11" s="2013"/>
      <c r="EI11" s="2018"/>
      <c r="EJ11" s="2018"/>
      <c r="EK11" s="2018"/>
      <c r="EL11" s="2018"/>
      <c r="EM11" s="2018"/>
      <c r="EN11" s="2018"/>
      <c r="EO11" s="2018"/>
      <c r="EP11" s="2018"/>
      <c r="EQ11" s="2018"/>
      <c r="ER11" s="2018"/>
      <c r="ES11" s="2018"/>
      <c r="ET11" s="2018"/>
      <c r="EU11" s="2018"/>
      <c r="EV11" s="2014"/>
      <c r="EW11" s="2014"/>
      <c r="EX11" s="3015"/>
      <c r="EY11" s="3016"/>
      <c r="EZ11" s="3016"/>
      <c r="FA11" s="3016"/>
      <c r="FB11" s="3016"/>
      <c r="FC11" s="3016"/>
      <c r="FD11" s="3016"/>
      <c r="FE11" s="3016"/>
      <c r="FF11" s="3016"/>
      <c r="FG11" s="3016"/>
      <c r="FH11" s="3016"/>
      <c r="FI11" s="3016"/>
      <c r="FJ11" s="3016"/>
      <c r="FK11" s="3016"/>
      <c r="FL11" s="3016"/>
      <c r="FM11" s="3016"/>
      <c r="FN11" s="3577"/>
    </row>
    <row r="12" spans="1:172" ht="21" customHeight="1">
      <c r="C12" s="180"/>
      <c r="D12" s="2955" t="s">
        <v>232</v>
      </c>
      <c r="E12" s="2955"/>
      <c r="F12" s="2955"/>
      <c r="G12" s="2955"/>
      <c r="H12" s="2955"/>
      <c r="I12" s="2955"/>
      <c r="J12" s="2955"/>
      <c r="K12" s="2955"/>
      <c r="L12" s="2955"/>
      <c r="M12" s="2955"/>
      <c r="N12" s="2955"/>
      <c r="O12" s="2955"/>
      <c r="P12" s="2955"/>
      <c r="Q12" s="2955"/>
      <c r="R12" s="2955"/>
      <c r="S12" s="2955"/>
      <c r="T12" s="2955"/>
      <c r="U12" s="2955"/>
      <c r="V12" s="2955"/>
      <c r="W12" s="2955"/>
      <c r="X12" s="2956"/>
      <c r="Y12" s="2820">
        <v>5552</v>
      </c>
      <c r="Z12" s="2821"/>
      <c r="AA12" s="2821"/>
      <c r="AB12" s="2821"/>
      <c r="AC12" s="2822"/>
      <c r="AD12" s="181"/>
      <c r="AE12" s="512"/>
      <c r="AF12" s="512"/>
      <c r="AG12" s="512"/>
      <c r="AH12" s="512"/>
      <c r="AI12" s="511" t="s">
        <v>37</v>
      </c>
      <c r="AJ12" s="2825" t="s">
        <v>1350</v>
      </c>
      <c r="AK12" s="2825"/>
      <c r="AL12" s="2825"/>
      <c r="AM12" s="514" t="s">
        <v>38</v>
      </c>
      <c r="AN12" s="514"/>
      <c r="AO12" s="2844" t="s">
        <v>435</v>
      </c>
      <c r="AP12" s="2945"/>
      <c r="AQ12" s="2401">
        <f>SUM(AQ16,AQ18)</f>
        <v>8479</v>
      </c>
      <c r="AR12" s="2402"/>
      <c r="AS12" s="2402"/>
      <c r="AT12" s="2402"/>
      <c r="AU12" s="2402"/>
      <c r="AV12" s="2402"/>
      <c r="AW12" s="2402"/>
      <c r="AX12" s="2402"/>
      <c r="AY12" s="2402"/>
      <c r="AZ12" s="2402"/>
      <c r="BA12" s="2402"/>
      <c r="BB12" s="2402"/>
      <c r="BC12" s="2402"/>
      <c r="BD12" s="2402"/>
      <c r="BE12" s="2402"/>
      <c r="BF12" s="2402"/>
      <c r="BG12" s="2811">
        <f>SUM(BG16,BG18)</f>
        <v>0</v>
      </c>
      <c r="BH12" s="2402"/>
      <c r="BI12" s="2402"/>
      <c r="BJ12" s="2402"/>
      <c r="BK12" s="2402"/>
      <c r="BL12" s="2402"/>
      <c r="BM12" s="2402"/>
      <c r="BN12" s="2402"/>
      <c r="BO12" s="2402"/>
      <c r="BP12" s="2402"/>
      <c r="BQ12" s="2402"/>
      <c r="BR12" s="2402"/>
      <c r="BS12" s="2402"/>
      <c r="BT12" s="2402"/>
      <c r="BU12" s="2402"/>
      <c r="BV12" s="2402"/>
      <c r="BW12" s="2402"/>
      <c r="BX12" s="2402"/>
      <c r="BY12" s="2402"/>
      <c r="BZ12" s="2402"/>
      <c r="CA12" s="2402"/>
      <c r="CB12" s="2402"/>
      <c r="CC12" s="2403"/>
      <c r="CD12" s="2811">
        <f>SUM(CD16,CD18)</f>
        <v>0</v>
      </c>
      <c r="CE12" s="2402"/>
      <c r="CF12" s="2402"/>
      <c r="CG12" s="2402"/>
      <c r="CH12" s="2402"/>
      <c r="CI12" s="2402"/>
      <c r="CJ12" s="2402"/>
      <c r="CK12" s="2402"/>
      <c r="CL12" s="2402"/>
      <c r="CM12" s="2402"/>
      <c r="CN12" s="2402"/>
      <c r="CO12" s="2402"/>
      <c r="CP12" s="2402"/>
      <c r="CQ12" s="2402"/>
      <c r="CR12" s="2402"/>
      <c r="CS12" s="2402"/>
      <c r="CT12" s="2402"/>
      <c r="CU12" s="2402"/>
      <c r="CV12" s="2403"/>
      <c r="CW12" s="2868" t="s">
        <v>39</v>
      </c>
      <c r="CX12" s="2044"/>
      <c r="CY12" s="2061">
        <f>SUM(CY16,CY18)</f>
        <v>0</v>
      </c>
      <c r="CZ12" s="2061"/>
      <c r="DA12" s="2061"/>
      <c r="DB12" s="2061"/>
      <c r="DC12" s="2061"/>
      <c r="DD12" s="2061"/>
      <c r="DE12" s="2061"/>
      <c r="DF12" s="2061"/>
      <c r="DG12" s="2061"/>
      <c r="DH12" s="2061"/>
      <c r="DI12" s="2061"/>
      <c r="DJ12" s="2061"/>
      <c r="DK12" s="2061"/>
      <c r="DL12" s="2061"/>
      <c r="DM12" s="2872" t="s">
        <v>40</v>
      </c>
      <c r="DN12" s="2873"/>
      <c r="DO12" s="2868" t="s">
        <v>39</v>
      </c>
      <c r="DP12" s="2044"/>
      <c r="DQ12" s="2061">
        <f>SUM(DQ16,DQ18)</f>
        <v>0</v>
      </c>
      <c r="DR12" s="2061"/>
      <c r="DS12" s="2061"/>
      <c r="DT12" s="2061"/>
      <c r="DU12" s="2061"/>
      <c r="DV12" s="2061"/>
      <c r="DW12" s="2061"/>
      <c r="DX12" s="2061"/>
      <c r="DY12" s="2061"/>
      <c r="DZ12" s="2061"/>
      <c r="EA12" s="2061"/>
      <c r="EB12" s="2061"/>
      <c r="EC12" s="2061"/>
      <c r="ED12" s="2061"/>
      <c r="EE12" s="2872" t="s">
        <v>40</v>
      </c>
      <c r="EF12" s="2873"/>
      <c r="EG12" s="2044" t="s">
        <v>39</v>
      </c>
      <c r="EH12" s="2044"/>
      <c r="EI12" s="2061">
        <f>SUM(EI16,EI18)</f>
        <v>0</v>
      </c>
      <c r="EJ12" s="2061"/>
      <c r="EK12" s="2061"/>
      <c r="EL12" s="2061"/>
      <c r="EM12" s="2061"/>
      <c r="EN12" s="2061"/>
      <c r="EO12" s="2061"/>
      <c r="EP12" s="2061"/>
      <c r="EQ12" s="2061"/>
      <c r="ER12" s="2061"/>
      <c r="ES12" s="2061"/>
      <c r="ET12" s="2061"/>
      <c r="EU12" s="2061"/>
      <c r="EV12" s="2872" t="s">
        <v>40</v>
      </c>
      <c r="EW12" s="2872"/>
      <c r="EX12" s="2811">
        <f>AQ12+BG12+CD12-CY12-DQ12-EI12</f>
        <v>8479</v>
      </c>
      <c r="EY12" s="2402"/>
      <c r="EZ12" s="2402"/>
      <c r="FA12" s="2402"/>
      <c r="FB12" s="2402"/>
      <c r="FC12" s="2402"/>
      <c r="FD12" s="2402"/>
      <c r="FE12" s="2402"/>
      <c r="FF12" s="2402"/>
      <c r="FG12" s="2402"/>
      <c r="FH12" s="2402"/>
      <c r="FI12" s="2402"/>
      <c r="FJ12" s="2402"/>
      <c r="FK12" s="2402"/>
      <c r="FL12" s="2402"/>
      <c r="FM12" s="2402"/>
      <c r="FN12" s="2812"/>
    </row>
    <row r="13" spans="1:172" ht="29.25" customHeight="1">
      <c r="C13" s="182"/>
      <c r="D13" s="3375"/>
      <c r="E13" s="3375"/>
      <c r="F13" s="3375"/>
      <c r="G13" s="3375"/>
      <c r="H13" s="3375"/>
      <c r="I13" s="3375"/>
      <c r="J13" s="3375"/>
      <c r="K13" s="3375"/>
      <c r="L13" s="3375"/>
      <c r="M13" s="3375"/>
      <c r="N13" s="3375"/>
      <c r="O13" s="3375"/>
      <c r="P13" s="3375"/>
      <c r="Q13" s="3375"/>
      <c r="R13" s="3375"/>
      <c r="S13" s="3375"/>
      <c r="T13" s="3375"/>
      <c r="U13" s="3375"/>
      <c r="V13" s="3375"/>
      <c r="W13" s="3375"/>
      <c r="X13" s="3376"/>
      <c r="Y13" s="2820">
        <v>5572</v>
      </c>
      <c r="Z13" s="2821"/>
      <c r="AA13" s="2821"/>
      <c r="AB13" s="2821"/>
      <c r="AC13" s="2822"/>
      <c r="AD13" s="181"/>
      <c r="AE13" s="512"/>
      <c r="AF13" s="512"/>
      <c r="AG13" s="512"/>
      <c r="AH13" s="512"/>
      <c r="AI13" s="511" t="s">
        <v>37</v>
      </c>
      <c r="AJ13" s="2825" t="s">
        <v>1351</v>
      </c>
      <c r="AK13" s="2825"/>
      <c r="AL13" s="2825"/>
      <c r="AM13" s="514" t="s">
        <v>38</v>
      </c>
      <c r="AN13" s="514"/>
      <c r="AO13" s="2844" t="s">
        <v>436</v>
      </c>
      <c r="AP13" s="2945"/>
      <c r="AQ13" s="2418">
        <f>SUM(AQ17,AQ19)</f>
        <v>9585</v>
      </c>
      <c r="AR13" s="2415"/>
      <c r="AS13" s="2415"/>
      <c r="AT13" s="2415"/>
      <c r="AU13" s="2415"/>
      <c r="AV13" s="2415"/>
      <c r="AW13" s="2415"/>
      <c r="AX13" s="2415"/>
      <c r="AY13" s="2415"/>
      <c r="AZ13" s="2415"/>
      <c r="BA13" s="2415"/>
      <c r="BB13" s="2415"/>
      <c r="BC13" s="2415"/>
      <c r="BD13" s="2415"/>
      <c r="BE13" s="2415"/>
      <c r="BF13" s="2415"/>
      <c r="BG13" s="2414">
        <f>SUM(BG17,BG19)</f>
        <v>0</v>
      </c>
      <c r="BH13" s="2415"/>
      <c r="BI13" s="2415"/>
      <c r="BJ13" s="2415"/>
      <c r="BK13" s="2415"/>
      <c r="BL13" s="2415"/>
      <c r="BM13" s="2415"/>
      <c r="BN13" s="2415"/>
      <c r="BO13" s="2415"/>
      <c r="BP13" s="2415"/>
      <c r="BQ13" s="2415"/>
      <c r="BR13" s="2415"/>
      <c r="BS13" s="2415"/>
      <c r="BT13" s="2415"/>
      <c r="BU13" s="2415"/>
      <c r="BV13" s="2415"/>
      <c r="BW13" s="2415"/>
      <c r="BX13" s="2415"/>
      <c r="BY13" s="2415"/>
      <c r="BZ13" s="2415"/>
      <c r="CA13" s="2415"/>
      <c r="CB13" s="2415"/>
      <c r="CC13" s="2417"/>
      <c r="CD13" s="2414">
        <f>SUM(CD17,CD19)</f>
        <v>0</v>
      </c>
      <c r="CE13" s="2415"/>
      <c r="CF13" s="2415"/>
      <c r="CG13" s="2415"/>
      <c r="CH13" s="2415"/>
      <c r="CI13" s="2415"/>
      <c r="CJ13" s="2415"/>
      <c r="CK13" s="2415"/>
      <c r="CL13" s="2415"/>
      <c r="CM13" s="2415"/>
      <c r="CN13" s="2415"/>
      <c r="CO13" s="2415"/>
      <c r="CP13" s="2415"/>
      <c r="CQ13" s="2415"/>
      <c r="CR13" s="2415"/>
      <c r="CS13" s="2415"/>
      <c r="CT13" s="2415"/>
      <c r="CU13" s="2415"/>
      <c r="CV13" s="2417"/>
      <c r="CW13" s="2940" t="s">
        <v>39</v>
      </c>
      <c r="CX13" s="2941"/>
      <c r="CY13" s="2162">
        <f>SUM(CY17,CY19)</f>
        <v>1106</v>
      </c>
      <c r="CZ13" s="2162"/>
      <c r="DA13" s="2162"/>
      <c r="DB13" s="2162"/>
      <c r="DC13" s="2162"/>
      <c r="DD13" s="2162"/>
      <c r="DE13" s="2162"/>
      <c r="DF13" s="2162"/>
      <c r="DG13" s="2162"/>
      <c r="DH13" s="2162"/>
      <c r="DI13" s="2162"/>
      <c r="DJ13" s="2162"/>
      <c r="DK13" s="2162"/>
      <c r="DL13" s="2162"/>
      <c r="DM13" s="2808" t="s">
        <v>40</v>
      </c>
      <c r="DN13" s="2809"/>
      <c r="DO13" s="2940" t="s">
        <v>39</v>
      </c>
      <c r="DP13" s="2941"/>
      <c r="DQ13" s="2162">
        <f>SUM(DQ17,DQ19)</f>
        <v>0</v>
      </c>
      <c r="DR13" s="2162"/>
      <c r="DS13" s="2162"/>
      <c r="DT13" s="2162"/>
      <c r="DU13" s="2162"/>
      <c r="DV13" s="2162"/>
      <c r="DW13" s="2162"/>
      <c r="DX13" s="2162"/>
      <c r="DY13" s="2162"/>
      <c r="DZ13" s="2162"/>
      <c r="EA13" s="2162"/>
      <c r="EB13" s="2162"/>
      <c r="EC13" s="2162"/>
      <c r="ED13" s="2162"/>
      <c r="EE13" s="2808" t="s">
        <v>40</v>
      </c>
      <c r="EF13" s="2809"/>
      <c r="EG13" s="2941" t="s">
        <v>39</v>
      </c>
      <c r="EH13" s="2941"/>
      <c r="EI13" s="2162">
        <f>SUM(EI17,EI19)</f>
        <v>0</v>
      </c>
      <c r="EJ13" s="2162"/>
      <c r="EK13" s="2162"/>
      <c r="EL13" s="2162"/>
      <c r="EM13" s="2162"/>
      <c r="EN13" s="2162"/>
      <c r="EO13" s="2162"/>
      <c r="EP13" s="2162"/>
      <c r="EQ13" s="2162"/>
      <c r="ER13" s="2162"/>
      <c r="ES13" s="2162"/>
      <c r="ET13" s="2162"/>
      <c r="EU13" s="2162"/>
      <c r="EV13" s="2808" t="s">
        <v>40</v>
      </c>
      <c r="EW13" s="2809"/>
      <c r="EX13" s="2414">
        <f>AQ13+BG13+CD13-CY13-DQ13-EI13</f>
        <v>8479</v>
      </c>
      <c r="EY13" s="2415"/>
      <c r="EZ13" s="2415"/>
      <c r="FA13" s="2415"/>
      <c r="FB13" s="2415"/>
      <c r="FC13" s="2415"/>
      <c r="FD13" s="2415"/>
      <c r="FE13" s="2415"/>
      <c r="FF13" s="2415"/>
      <c r="FG13" s="2415"/>
      <c r="FH13" s="2415"/>
      <c r="FI13" s="2415"/>
      <c r="FJ13" s="2415"/>
      <c r="FK13" s="2415"/>
      <c r="FL13" s="2415"/>
      <c r="FM13" s="2415"/>
      <c r="FN13" s="2416"/>
    </row>
    <row r="14" spans="1:172" s="515" customFormat="1" ht="13.5" customHeight="1">
      <c r="A14" s="699" t="s">
        <v>1373</v>
      </c>
      <c r="C14" s="183"/>
      <c r="D14" s="3569" t="s">
        <v>17</v>
      </c>
      <c r="E14" s="3569"/>
      <c r="F14" s="3569"/>
      <c r="G14" s="3569"/>
      <c r="H14" s="3569"/>
      <c r="I14" s="3569"/>
      <c r="J14" s="3569"/>
      <c r="K14" s="3569"/>
      <c r="L14" s="3569"/>
      <c r="M14" s="3569"/>
      <c r="N14" s="3569"/>
      <c r="O14" s="3569"/>
      <c r="P14" s="3569"/>
      <c r="Q14" s="3569"/>
      <c r="R14" s="3569"/>
      <c r="S14" s="3569"/>
      <c r="T14" s="3569"/>
      <c r="U14" s="3569"/>
      <c r="V14" s="3569"/>
      <c r="W14" s="3569"/>
      <c r="X14" s="3570"/>
      <c r="Y14" s="2820"/>
      <c r="Z14" s="2821"/>
      <c r="AA14" s="2821"/>
      <c r="AB14" s="2821"/>
      <c r="AC14" s="2822"/>
      <c r="AD14" s="2840"/>
      <c r="AE14" s="2841"/>
      <c r="AF14" s="2841"/>
      <c r="AG14" s="2841"/>
      <c r="AH14" s="2841"/>
      <c r="AI14" s="2841"/>
      <c r="AJ14" s="2841"/>
      <c r="AK14" s="2841"/>
      <c r="AL14" s="2841"/>
      <c r="AM14" s="2841"/>
      <c r="AN14" s="2841"/>
      <c r="AO14" s="2841"/>
      <c r="AP14" s="3115"/>
      <c r="AQ14" s="2856"/>
      <c r="AR14" s="2803"/>
      <c r="AS14" s="2803"/>
      <c r="AT14" s="2803"/>
      <c r="AU14" s="2803"/>
      <c r="AV14" s="2803"/>
      <c r="AW14" s="2803"/>
      <c r="AX14" s="2803"/>
      <c r="AY14" s="2803"/>
      <c r="AZ14" s="2803"/>
      <c r="BA14" s="2803"/>
      <c r="BB14" s="2803"/>
      <c r="BC14" s="2803"/>
      <c r="BD14" s="2803"/>
      <c r="BE14" s="2803"/>
      <c r="BF14" s="2803"/>
      <c r="BG14" s="2875"/>
      <c r="BH14" s="2803"/>
      <c r="BI14" s="2803"/>
      <c r="BJ14" s="2803"/>
      <c r="BK14" s="2803"/>
      <c r="BL14" s="2803"/>
      <c r="BM14" s="2803"/>
      <c r="BN14" s="2803"/>
      <c r="BO14" s="2803"/>
      <c r="BP14" s="2803"/>
      <c r="BQ14" s="2803"/>
      <c r="BR14" s="2803"/>
      <c r="BS14" s="2803"/>
      <c r="BT14" s="2803"/>
      <c r="BU14" s="2803"/>
      <c r="BV14" s="2803"/>
      <c r="BW14" s="2803"/>
      <c r="BX14" s="2803"/>
      <c r="BY14" s="2803"/>
      <c r="BZ14" s="2803"/>
      <c r="CA14" s="2803"/>
      <c r="CB14" s="2803"/>
      <c r="CC14" s="2804"/>
      <c r="CD14" s="2875"/>
      <c r="CE14" s="2803"/>
      <c r="CF14" s="2803"/>
      <c r="CG14" s="2803"/>
      <c r="CH14" s="2803"/>
      <c r="CI14" s="2803"/>
      <c r="CJ14" s="2803"/>
      <c r="CK14" s="2803"/>
      <c r="CL14" s="2803"/>
      <c r="CM14" s="2803"/>
      <c r="CN14" s="2803"/>
      <c r="CO14" s="2803"/>
      <c r="CP14" s="2803"/>
      <c r="CQ14" s="2803"/>
      <c r="CR14" s="2803"/>
      <c r="CS14" s="2803"/>
      <c r="CT14" s="2803"/>
      <c r="CU14" s="2803"/>
      <c r="CV14" s="2804"/>
      <c r="CW14" s="2799"/>
      <c r="CX14" s="2083"/>
      <c r="CY14" s="1493"/>
      <c r="CZ14" s="1493"/>
      <c r="DA14" s="1493"/>
      <c r="DB14" s="1493"/>
      <c r="DC14" s="1493"/>
      <c r="DD14" s="1493"/>
      <c r="DE14" s="1493"/>
      <c r="DF14" s="1493"/>
      <c r="DG14" s="1493"/>
      <c r="DH14" s="1493"/>
      <c r="DI14" s="1493"/>
      <c r="DJ14" s="1493"/>
      <c r="DK14" s="1493"/>
      <c r="DL14" s="1493"/>
      <c r="DM14" s="2087"/>
      <c r="DN14" s="2793"/>
      <c r="DO14" s="2799"/>
      <c r="DP14" s="2083"/>
      <c r="DQ14" s="1493"/>
      <c r="DR14" s="1493"/>
      <c r="DS14" s="1493"/>
      <c r="DT14" s="1493"/>
      <c r="DU14" s="1493"/>
      <c r="DV14" s="1493"/>
      <c r="DW14" s="1493"/>
      <c r="DX14" s="1493"/>
      <c r="DY14" s="1493"/>
      <c r="DZ14" s="1493"/>
      <c r="EA14" s="1493"/>
      <c r="EB14" s="1493"/>
      <c r="EC14" s="1493"/>
      <c r="ED14" s="1493"/>
      <c r="EE14" s="2087"/>
      <c r="EF14" s="2793"/>
      <c r="EG14" s="2083"/>
      <c r="EH14" s="2083"/>
      <c r="EI14" s="1493"/>
      <c r="EJ14" s="1493"/>
      <c r="EK14" s="1493"/>
      <c r="EL14" s="1493"/>
      <c r="EM14" s="1493"/>
      <c r="EN14" s="1493"/>
      <c r="EO14" s="1493"/>
      <c r="EP14" s="1493"/>
      <c r="EQ14" s="1493"/>
      <c r="ER14" s="1493"/>
      <c r="ES14" s="1493"/>
      <c r="ET14" s="1493"/>
      <c r="EU14" s="1493"/>
      <c r="EV14" s="2087"/>
      <c r="EW14" s="2087"/>
      <c r="EX14" s="2875"/>
      <c r="EY14" s="2803"/>
      <c r="EZ14" s="2803"/>
      <c r="FA14" s="2803"/>
      <c r="FB14" s="2803"/>
      <c r="FC14" s="2803"/>
      <c r="FD14" s="2803"/>
      <c r="FE14" s="2803"/>
      <c r="FF14" s="2803"/>
      <c r="FG14" s="2803"/>
      <c r="FH14" s="2803"/>
      <c r="FI14" s="2803"/>
      <c r="FJ14" s="2803"/>
      <c r="FK14" s="2803"/>
      <c r="FL14" s="2803"/>
      <c r="FM14" s="2803"/>
      <c r="FN14" s="3573"/>
    </row>
    <row r="15" spans="1:172" ht="2.25" customHeight="1">
      <c r="C15" s="182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3575"/>
      <c r="Y15" s="2837"/>
      <c r="Z15" s="2838"/>
      <c r="AA15" s="2838"/>
      <c r="AB15" s="2838"/>
      <c r="AC15" s="2839"/>
      <c r="AD15" s="2842"/>
      <c r="AE15" s="2843"/>
      <c r="AF15" s="2843"/>
      <c r="AG15" s="2843"/>
      <c r="AH15" s="2843"/>
      <c r="AI15" s="2843"/>
      <c r="AJ15" s="2843"/>
      <c r="AK15" s="2843"/>
      <c r="AL15" s="2843"/>
      <c r="AM15" s="2843"/>
      <c r="AN15" s="2843"/>
      <c r="AO15" s="2843"/>
      <c r="AP15" s="3572"/>
      <c r="AQ15" s="2883"/>
      <c r="AR15" s="2880"/>
      <c r="AS15" s="2880"/>
      <c r="AT15" s="2880"/>
      <c r="AU15" s="2880"/>
      <c r="AV15" s="2880"/>
      <c r="AW15" s="2880"/>
      <c r="AX15" s="2880"/>
      <c r="AY15" s="2880"/>
      <c r="AZ15" s="2880"/>
      <c r="BA15" s="2880"/>
      <c r="BB15" s="2880"/>
      <c r="BC15" s="2880"/>
      <c r="BD15" s="2880"/>
      <c r="BE15" s="2880"/>
      <c r="BF15" s="2880"/>
      <c r="BG15" s="2879"/>
      <c r="BH15" s="2880"/>
      <c r="BI15" s="2880"/>
      <c r="BJ15" s="2880"/>
      <c r="BK15" s="2880"/>
      <c r="BL15" s="2880"/>
      <c r="BM15" s="2880"/>
      <c r="BN15" s="2880"/>
      <c r="BO15" s="2880"/>
      <c r="BP15" s="2880"/>
      <c r="BQ15" s="2880"/>
      <c r="BR15" s="2880"/>
      <c r="BS15" s="2880"/>
      <c r="BT15" s="2880"/>
      <c r="BU15" s="2880"/>
      <c r="BV15" s="2880"/>
      <c r="BW15" s="2880"/>
      <c r="BX15" s="2880"/>
      <c r="BY15" s="2880"/>
      <c r="BZ15" s="2880"/>
      <c r="CA15" s="2880"/>
      <c r="CB15" s="2880"/>
      <c r="CC15" s="2881"/>
      <c r="CD15" s="2879"/>
      <c r="CE15" s="2880"/>
      <c r="CF15" s="2880"/>
      <c r="CG15" s="2880"/>
      <c r="CH15" s="2880"/>
      <c r="CI15" s="2880"/>
      <c r="CJ15" s="2880"/>
      <c r="CK15" s="2880"/>
      <c r="CL15" s="2880"/>
      <c r="CM15" s="2880"/>
      <c r="CN15" s="2880"/>
      <c r="CO15" s="2880"/>
      <c r="CP15" s="2880"/>
      <c r="CQ15" s="2880"/>
      <c r="CR15" s="2880"/>
      <c r="CS15" s="2880"/>
      <c r="CT15" s="2880"/>
      <c r="CU15" s="2880"/>
      <c r="CV15" s="2881"/>
      <c r="CW15" s="2869"/>
      <c r="CX15" s="2013"/>
      <c r="CY15" s="1990"/>
      <c r="CZ15" s="1990"/>
      <c r="DA15" s="1990"/>
      <c r="DB15" s="1990"/>
      <c r="DC15" s="1990"/>
      <c r="DD15" s="1990"/>
      <c r="DE15" s="1990"/>
      <c r="DF15" s="1990"/>
      <c r="DG15" s="1990"/>
      <c r="DH15" s="1990"/>
      <c r="DI15" s="1990"/>
      <c r="DJ15" s="1990"/>
      <c r="DK15" s="1990"/>
      <c r="DL15" s="1990"/>
      <c r="DM15" s="2014"/>
      <c r="DN15" s="2874"/>
      <c r="DO15" s="2869"/>
      <c r="DP15" s="2013"/>
      <c r="DQ15" s="1990"/>
      <c r="DR15" s="1990"/>
      <c r="DS15" s="1990"/>
      <c r="DT15" s="1990"/>
      <c r="DU15" s="1990"/>
      <c r="DV15" s="1990"/>
      <c r="DW15" s="1990"/>
      <c r="DX15" s="1990"/>
      <c r="DY15" s="1990"/>
      <c r="DZ15" s="1990"/>
      <c r="EA15" s="1990"/>
      <c r="EB15" s="1990"/>
      <c r="EC15" s="1990"/>
      <c r="ED15" s="1990"/>
      <c r="EE15" s="2014"/>
      <c r="EF15" s="2874"/>
      <c r="EG15" s="2013"/>
      <c r="EH15" s="2013"/>
      <c r="EI15" s="1990"/>
      <c r="EJ15" s="1990"/>
      <c r="EK15" s="1990"/>
      <c r="EL15" s="1990"/>
      <c r="EM15" s="1990"/>
      <c r="EN15" s="1990"/>
      <c r="EO15" s="1990"/>
      <c r="EP15" s="1990"/>
      <c r="EQ15" s="1990"/>
      <c r="ER15" s="1990"/>
      <c r="ES15" s="1990"/>
      <c r="ET15" s="1990"/>
      <c r="EU15" s="1990"/>
      <c r="EV15" s="2014"/>
      <c r="EW15" s="2014"/>
      <c r="EX15" s="2879"/>
      <c r="EY15" s="2880"/>
      <c r="EZ15" s="2880"/>
      <c r="FA15" s="2880"/>
      <c r="FB15" s="2880"/>
      <c r="FC15" s="2880"/>
      <c r="FD15" s="2880"/>
      <c r="FE15" s="2880"/>
      <c r="FF15" s="2880"/>
      <c r="FG15" s="2880"/>
      <c r="FH15" s="2880"/>
      <c r="FI15" s="2880"/>
      <c r="FJ15" s="2880"/>
      <c r="FK15" s="2880"/>
      <c r="FL15" s="2880"/>
      <c r="FM15" s="2880"/>
      <c r="FN15" s="3574"/>
    </row>
    <row r="16" spans="1:172" ht="21" customHeight="1">
      <c r="C16" s="182"/>
      <c r="D16" s="2946" t="s">
        <v>195</v>
      </c>
      <c r="E16" s="2946"/>
      <c r="F16" s="2946"/>
      <c r="G16" s="2946"/>
      <c r="H16" s="2946"/>
      <c r="I16" s="2946"/>
      <c r="J16" s="2946"/>
      <c r="K16" s="2946"/>
      <c r="L16" s="2946"/>
      <c r="M16" s="2946"/>
      <c r="N16" s="2946"/>
      <c r="O16" s="2946"/>
      <c r="P16" s="2946"/>
      <c r="Q16" s="2946"/>
      <c r="R16" s="2946"/>
      <c r="S16" s="2946"/>
      <c r="T16" s="2946"/>
      <c r="U16" s="2946"/>
      <c r="V16" s="2946"/>
      <c r="W16" s="2946"/>
      <c r="X16" s="2947"/>
      <c r="Y16" s="2820">
        <v>55521</v>
      </c>
      <c r="Z16" s="2821"/>
      <c r="AA16" s="2821"/>
      <c r="AB16" s="2821"/>
      <c r="AC16" s="2822"/>
      <c r="AD16" s="181"/>
      <c r="AE16" s="512"/>
      <c r="AF16" s="512"/>
      <c r="AG16" s="512"/>
      <c r="AH16" s="512"/>
      <c r="AI16" s="511" t="s">
        <v>37</v>
      </c>
      <c r="AJ16" s="2825" t="s">
        <v>1350</v>
      </c>
      <c r="AK16" s="2825"/>
      <c r="AL16" s="2825"/>
      <c r="AM16" s="514" t="s">
        <v>38</v>
      </c>
      <c r="AN16" s="514"/>
      <c r="AO16" s="2844" t="s">
        <v>435</v>
      </c>
      <c r="AP16" s="2945"/>
      <c r="AQ16" s="2401">
        <f>EX17</f>
        <v>8479</v>
      </c>
      <c r="AR16" s="2402"/>
      <c r="AS16" s="2402"/>
      <c r="AT16" s="2402"/>
      <c r="AU16" s="2402"/>
      <c r="AV16" s="2402"/>
      <c r="AW16" s="2402"/>
      <c r="AX16" s="2402"/>
      <c r="AY16" s="2402"/>
      <c r="AZ16" s="2402"/>
      <c r="BA16" s="2402"/>
      <c r="BB16" s="2402"/>
      <c r="BC16" s="2402"/>
      <c r="BD16" s="2402"/>
      <c r="BE16" s="2402"/>
      <c r="BF16" s="2402"/>
      <c r="BG16" s="2876"/>
      <c r="BH16" s="2877"/>
      <c r="BI16" s="2877"/>
      <c r="BJ16" s="2877"/>
      <c r="BK16" s="2877"/>
      <c r="BL16" s="2877"/>
      <c r="BM16" s="2877"/>
      <c r="BN16" s="2877"/>
      <c r="BO16" s="2877"/>
      <c r="BP16" s="2877"/>
      <c r="BQ16" s="2877"/>
      <c r="BR16" s="2877"/>
      <c r="BS16" s="2877"/>
      <c r="BT16" s="2877"/>
      <c r="BU16" s="2877"/>
      <c r="BV16" s="2877"/>
      <c r="BW16" s="2877"/>
      <c r="BX16" s="2877"/>
      <c r="BY16" s="2877"/>
      <c r="BZ16" s="2877"/>
      <c r="CA16" s="2877"/>
      <c r="CB16" s="2877"/>
      <c r="CC16" s="2878"/>
      <c r="CD16" s="2876"/>
      <c r="CE16" s="2877"/>
      <c r="CF16" s="2877"/>
      <c r="CG16" s="2877"/>
      <c r="CH16" s="2877"/>
      <c r="CI16" s="2877"/>
      <c r="CJ16" s="2877"/>
      <c r="CK16" s="2877"/>
      <c r="CL16" s="2877"/>
      <c r="CM16" s="2877"/>
      <c r="CN16" s="2877"/>
      <c r="CO16" s="2877"/>
      <c r="CP16" s="2877"/>
      <c r="CQ16" s="2877"/>
      <c r="CR16" s="2877"/>
      <c r="CS16" s="2877"/>
      <c r="CT16" s="2877"/>
      <c r="CU16" s="2877"/>
      <c r="CV16" s="2878"/>
      <c r="CW16" s="2868" t="s">
        <v>39</v>
      </c>
      <c r="CX16" s="2044"/>
      <c r="CY16" s="2134"/>
      <c r="CZ16" s="2134"/>
      <c r="DA16" s="2134"/>
      <c r="DB16" s="2134"/>
      <c r="DC16" s="2134"/>
      <c r="DD16" s="2134"/>
      <c r="DE16" s="2134"/>
      <c r="DF16" s="2134"/>
      <c r="DG16" s="2134"/>
      <c r="DH16" s="2134"/>
      <c r="DI16" s="2134"/>
      <c r="DJ16" s="2134"/>
      <c r="DK16" s="2134"/>
      <c r="DL16" s="2134"/>
      <c r="DM16" s="2872" t="s">
        <v>40</v>
      </c>
      <c r="DN16" s="2873"/>
      <c r="DO16" s="2868" t="s">
        <v>39</v>
      </c>
      <c r="DP16" s="2044"/>
      <c r="DQ16" s="2134"/>
      <c r="DR16" s="2134"/>
      <c r="DS16" s="2134"/>
      <c r="DT16" s="2134"/>
      <c r="DU16" s="2134"/>
      <c r="DV16" s="2134"/>
      <c r="DW16" s="2134"/>
      <c r="DX16" s="2134"/>
      <c r="DY16" s="2134"/>
      <c r="DZ16" s="2134"/>
      <c r="EA16" s="2134"/>
      <c r="EB16" s="2134"/>
      <c r="EC16" s="2134"/>
      <c r="ED16" s="2134"/>
      <c r="EE16" s="2872" t="s">
        <v>40</v>
      </c>
      <c r="EF16" s="2873"/>
      <c r="EG16" s="2044" t="s">
        <v>39</v>
      </c>
      <c r="EH16" s="2044"/>
      <c r="EI16" s="2134"/>
      <c r="EJ16" s="2134"/>
      <c r="EK16" s="2134"/>
      <c r="EL16" s="2134"/>
      <c r="EM16" s="2134"/>
      <c r="EN16" s="2134"/>
      <c r="EO16" s="2134"/>
      <c r="EP16" s="2134"/>
      <c r="EQ16" s="2134"/>
      <c r="ER16" s="2134"/>
      <c r="ES16" s="2134"/>
      <c r="ET16" s="2134"/>
      <c r="EU16" s="2134"/>
      <c r="EV16" s="2872" t="s">
        <v>40</v>
      </c>
      <c r="EW16" s="2872"/>
      <c r="EX16" s="2414">
        <f>AQ16+BG16+CD16-CY16-DQ16-EI16</f>
        <v>8479</v>
      </c>
      <c r="EY16" s="2415"/>
      <c r="EZ16" s="2415"/>
      <c r="FA16" s="2415"/>
      <c r="FB16" s="2415"/>
      <c r="FC16" s="2415"/>
      <c r="FD16" s="2415"/>
      <c r="FE16" s="2415"/>
      <c r="FF16" s="2415"/>
      <c r="FG16" s="2415"/>
      <c r="FH16" s="2415"/>
      <c r="FI16" s="2415"/>
      <c r="FJ16" s="2415"/>
      <c r="FK16" s="2415"/>
      <c r="FL16" s="2415"/>
      <c r="FM16" s="2415"/>
      <c r="FN16" s="2416"/>
    </row>
    <row r="17" spans="1:172" ht="21" customHeight="1">
      <c r="C17" s="182"/>
      <c r="D17" s="2985"/>
      <c r="E17" s="2985"/>
      <c r="F17" s="2985"/>
      <c r="G17" s="2985"/>
      <c r="H17" s="2985"/>
      <c r="I17" s="2985"/>
      <c r="J17" s="2985"/>
      <c r="K17" s="2985"/>
      <c r="L17" s="2985"/>
      <c r="M17" s="2985"/>
      <c r="N17" s="2985"/>
      <c r="O17" s="2985"/>
      <c r="P17" s="2985"/>
      <c r="Q17" s="2985"/>
      <c r="R17" s="2985"/>
      <c r="S17" s="2985"/>
      <c r="T17" s="2985"/>
      <c r="U17" s="2985"/>
      <c r="V17" s="2985"/>
      <c r="W17" s="2985"/>
      <c r="X17" s="2986"/>
      <c r="Y17" s="2820">
        <v>55721</v>
      </c>
      <c r="Z17" s="2821"/>
      <c r="AA17" s="2821"/>
      <c r="AB17" s="2821"/>
      <c r="AC17" s="2822"/>
      <c r="AD17" s="181"/>
      <c r="AE17" s="512"/>
      <c r="AF17" s="512"/>
      <c r="AG17" s="512"/>
      <c r="AH17" s="512"/>
      <c r="AI17" s="511" t="s">
        <v>37</v>
      </c>
      <c r="AJ17" s="2825" t="s">
        <v>1351</v>
      </c>
      <c r="AK17" s="2825"/>
      <c r="AL17" s="2825"/>
      <c r="AM17" s="514" t="s">
        <v>38</v>
      </c>
      <c r="AN17" s="514"/>
      <c r="AO17" s="2844" t="s">
        <v>436</v>
      </c>
      <c r="AP17" s="2945"/>
      <c r="AQ17" s="3096">
        <v>9585</v>
      </c>
      <c r="AR17" s="3035"/>
      <c r="AS17" s="3035"/>
      <c r="AT17" s="3035"/>
      <c r="AU17" s="3035"/>
      <c r="AV17" s="3035"/>
      <c r="AW17" s="3035"/>
      <c r="AX17" s="3035"/>
      <c r="AY17" s="3035"/>
      <c r="AZ17" s="3035"/>
      <c r="BA17" s="3035"/>
      <c r="BB17" s="3035"/>
      <c r="BC17" s="3035"/>
      <c r="BD17" s="3035"/>
      <c r="BE17" s="3035"/>
      <c r="BF17" s="3035"/>
      <c r="BG17" s="3034"/>
      <c r="BH17" s="3035"/>
      <c r="BI17" s="3035"/>
      <c r="BJ17" s="3035"/>
      <c r="BK17" s="3035"/>
      <c r="BL17" s="3035"/>
      <c r="BM17" s="3035"/>
      <c r="BN17" s="3035"/>
      <c r="BO17" s="3035"/>
      <c r="BP17" s="3035"/>
      <c r="BQ17" s="3035"/>
      <c r="BR17" s="3035"/>
      <c r="BS17" s="3035"/>
      <c r="BT17" s="3035"/>
      <c r="BU17" s="3035"/>
      <c r="BV17" s="3035"/>
      <c r="BW17" s="3035"/>
      <c r="BX17" s="3035"/>
      <c r="BY17" s="3035"/>
      <c r="BZ17" s="3035"/>
      <c r="CA17" s="3035"/>
      <c r="CB17" s="3035"/>
      <c r="CC17" s="3091"/>
      <c r="CD17" s="3034"/>
      <c r="CE17" s="3035"/>
      <c r="CF17" s="3035"/>
      <c r="CG17" s="3035"/>
      <c r="CH17" s="3035"/>
      <c r="CI17" s="3035"/>
      <c r="CJ17" s="3035"/>
      <c r="CK17" s="3035"/>
      <c r="CL17" s="3035"/>
      <c r="CM17" s="3035"/>
      <c r="CN17" s="3035"/>
      <c r="CO17" s="3035"/>
      <c r="CP17" s="3035"/>
      <c r="CQ17" s="3035"/>
      <c r="CR17" s="3035"/>
      <c r="CS17" s="3035"/>
      <c r="CT17" s="3035"/>
      <c r="CU17" s="3035"/>
      <c r="CV17" s="3091"/>
      <c r="CW17" s="2940" t="s">
        <v>39</v>
      </c>
      <c r="CX17" s="2941"/>
      <c r="CY17" s="2112">
        <v>1106</v>
      </c>
      <c r="CZ17" s="2112"/>
      <c r="DA17" s="2112"/>
      <c r="DB17" s="2112"/>
      <c r="DC17" s="2112"/>
      <c r="DD17" s="2112"/>
      <c r="DE17" s="2112"/>
      <c r="DF17" s="2112"/>
      <c r="DG17" s="2112"/>
      <c r="DH17" s="2112"/>
      <c r="DI17" s="2112"/>
      <c r="DJ17" s="2112"/>
      <c r="DK17" s="2112"/>
      <c r="DL17" s="2112"/>
      <c r="DM17" s="2808" t="s">
        <v>40</v>
      </c>
      <c r="DN17" s="2809"/>
      <c r="DO17" s="2940" t="s">
        <v>39</v>
      </c>
      <c r="DP17" s="2941"/>
      <c r="DQ17" s="2112"/>
      <c r="DR17" s="2112"/>
      <c r="DS17" s="2112"/>
      <c r="DT17" s="2112"/>
      <c r="DU17" s="2112"/>
      <c r="DV17" s="2112"/>
      <c r="DW17" s="2112"/>
      <c r="DX17" s="2112"/>
      <c r="DY17" s="2112"/>
      <c r="DZ17" s="2112"/>
      <c r="EA17" s="2112"/>
      <c r="EB17" s="2112"/>
      <c r="EC17" s="2112"/>
      <c r="ED17" s="2112"/>
      <c r="EE17" s="2808" t="s">
        <v>40</v>
      </c>
      <c r="EF17" s="2809"/>
      <c r="EG17" s="2941" t="s">
        <v>39</v>
      </c>
      <c r="EH17" s="2941"/>
      <c r="EI17" s="2112"/>
      <c r="EJ17" s="2112"/>
      <c r="EK17" s="2112"/>
      <c r="EL17" s="2112"/>
      <c r="EM17" s="2112"/>
      <c r="EN17" s="2112"/>
      <c r="EO17" s="2112"/>
      <c r="EP17" s="2112"/>
      <c r="EQ17" s="2112"/>
      <c r="ER17" s="2112"/>
      <c r="ES17" s="2112"/>
      <c r="ET17" s="2112"/>
      <c r="EU17" s="2112"/>
      <c r="EV17" s="2808" t="s">
        <v>40</v>
      </c>
      <c r="EW17" s="2808"/>
      <c r="EX17" s="2414">
        <f t="shared" ref="EX17:EX26" si="0">AQ17+BG17+CD17-CY17-DQ17-EI17</f>
        <v>8479</v>
      </c>
      <c r="EY17" s="2415"/>
      <c r="EZ17" s="2415"/>
      <c r="FA17" s="2415"/>
      <c r="FB17" s="2415"/>
      <c r="FC17" s="2415"/>
      <c r="FD17" s="2415"/>
      <c r="FE17" s="2415"/>
      <c r="FF17" s="2415"/>
      <c r="FG17" s="2415"/>
      <c r="FH17" s="2415"/>
      <c r="FI17" s="2415"/>
      <c r="FJ17" s="2415"/>
      <c r="FK17" s="2415"/>
      <c r="FL17" s="2415"/>
      <c r="FM17" s="2415"/>
      <c r="FN17" s="2416"/>
    </row>
    <row r="18" spans="1:172" ht="21" customHeight="1">
      <c r="C18" s="182"/>
      <c r="D18" s="2946" t="s">
        <v>105</v>
      </c>
      <c r="E18" s="2946"/>
      <c r="F18" s="2946"/>
      <c r="G18" s="2946"/>
      <c r="H18" s="2946"/>
      <c r="I18" s="2946"/>
      <c r="J18" s="2946"/>
      <c r="K18" s="2946"/>
      <c r="L18" s="2946"/>
      <c r="M18" s="2946"/>
      <c r="N18" s="2946"/>
      <c r="O18" s="2946"/>
      <c r="P18" s="2946"/>
      <c r="Q18" s="2946"/>
      <c r="R18" s="2946"/>
      <c r="S18" s="2946"/>
      <c r="T18" s="2946"/>
      <c r="U18" s="2946"/>
      <c r="V18" s="2946"/>
      <c r="W18" s="2946"/>
      <c r="X18" s="2947"/>
      <c r="Y18" s="2820">
        <v>55522</v>
      </c>
      <c r="Z18" s="2821"/>
      <c r="AA18" s="2821"/>
      <c r="AB18" s="2821"/>
      <c r="AC18" s="2822"/>
      <c r="AD18" s="181"/>
      <c r="AE18" s="512"/>
      <c r="AF18" s="512"/>
      <c r="AG18" s="512"/>
      <c r="AH18" s="512"/>
      <c r="AI18" s="511" t="s">
        <v>37</v>
      </c>
      <c r="AJ18" s="2825" t="s">
        <v>1350</v>
      </c>
      <c r="AK18" s="2825"/>
      <c r="AL18" s="2825"/>
      <c r="AM18" s="514" t="s">
        <v>38</v>
      </c>
      <c r="AN18" s="514"/>
      <c r="AO18" s="2844" t="s">
        <v>435</v>
      </c>
      <c r="AP18" s="2945"/>
      <c r="AQ18" s="2401">
        <f>EX19</f>
        <v>0</v>
      </c>
      <c r="AR18" s="2402"/>
      <c r="AS18" s="2402"/>
      <c r="AT18" s="2402"/>
      <c r="AU18" s="2402"/>
      <c r="AV18" s="2402"/>
      <c r="AW18" s="2402"/>
      <c r="AX18" s="2402"/>
      <c r="AY18" s="2402"/>
      <c r="AZ18" s="2402"/>
      <c r="BA18" s="2402"/>
      <c r="BB18" s="2402"/>
      <c r="BC18" s="2402"/>
      <c r="BD18" s="2402"/>
      <c r="BE18" s="2402"/>
      <c r="BF18" s="2402"/>
      <c r="BG18" s="2876"/>
      <c r="BH18" s="2877"/>
      <c r="BI18" s="2877"/>
      <c r="BJ18" s="2877"/>
      <c r="BK18" s="2877"/>
      <c r="BL18" s="2877"/>
      <c r="BM18" s="2877"/>
      <c r="BN18" s="2877"/>
      <c r="BO18" s="2877"/>
      <c r="BP18" s="2877"/>
      <c r="BQ18" s="2877"/>
      <c r="BR18" s="2877"/>
      <c r="BS18" s="2877"/>
      <c r="BT18" s="2877"/>
      <c r="BU18" s="2877"/>
      <c r="BV18" s="2877"/>
      <c r="BW18" s="2877"/>
      <c r="BX18" s="2877"/>
      <c r="BY18" s="2877"/>
      <c r="BZ18" s="2877"/>
      <c r="CA18" s="2877"/>
      <c r="CB18" s="2877"/>
      <c r="CC18" s="2878"/>
      <c r="CD18" s="2876"/>
      <c r="CE18" s="2877"/>
      <c r="CF18" s="2877"/>
      <c r="CG18" s="2877"/>
      <c r="CH18" s="2877"/>
      <c r="CI18" s="2877"/>
      <c r="CJ18" s="2877"/>
      <c r="CK18" s="2877"/>
      <c r="CL18" s="2877"/>
      <c r="CM18" s="2877"/>
      <c r="CN18" s="2877"/>
      <c r="CO18" s="2877"/>
      <c r="CP18" s="2877"/>
      <c r="CQ18" s="2877"/>
      <c r="CR18" s="2877"/>
      <c r="CS18" s="2877"/>
      <c r="CT18" s="2877"/>
      <c r="CU18" s="2877"/>
      <c r="CV18" s="2878"/>
      <c r="CW18" s="2868" t="s">
        <v>39</v>
      </c>
      <c r="CX18" s="2044"/>
      <c r="CY18" s="2134"/>
      <c r="CZ18" s="2134"/>
      <c r="DA18" s="2134"/>
      <c r="DB18" s="2134"/>
      <c r="DC18" s="2134"/>
      <c r="DD18" s="2134"/>
      <c r="DE18" s="2134"/>
      <c r="DF18" s="2134"/>
      <c r="DG18" s="2134"/>
      <c r="DH18" s="2134"/>
      <c r="DI18" s="2134"/>
      <c r="DJ18" s="2134"/>
      <c r="DK18" s="2134"/>
      <c r="DL18" s="2134"/>
      <c r="DM18" s="2872" t="s">
        <v>40</v>
      </c>
      <c r="DN18" s="2873"/>
      <c r="DO18" s="2868" t="s">
        <v>39</v>
      </c>
      <c r="DP18" s="2044"/>
      <c r="DQ18" s="2134"/>
      <c r="DR18" s="2134"/>
      <c r="DS18" s="2134"/>
      <c r="DT18" s="2134"/>
      <c r="DU18" s="2134"/>
      <c r="DV18" s="2134"/>
      <c r="DW18" s="2134"/>
      <c r="DX18" s="2134"/>
      <c r="DY18" s="2134"/>
      <c r="DZ18" s="2134"/>
      <c r="EA18" s="2134"/>
      <c r="EB18" s="2134"/>
      <c r="EC18" s="2134"/>
      <c r="ED18" s="2134"/>
      <c r="EE18" s="2872" t="s">
        <v>40</v>
      </c>
      <c r="EF18" s="2873"/>
      <c r="EG18" s="2044" t="s">
        <v>39</v>
      </c>
      <c r="EH18" s="2044"/>
      <c r="EI18" s="2134"/>
      <c r="EJ18" s="2134"/>
      <c r="EK18" s="2134"/>
      <c r="EL18" s="2134"/>
      <c r="EM18" s="2134"/>
      <c r="EN18" s="2134"/>
      <c r="EO18" s="2134"/>
      <c r="EP18" s="2134"/>
      <c r="EQ18" s="2134"/>
      <c r="ER18" s="2134"/>
      <c r="ES18" s="2134"/>
      <c r="ET18" s="2134"/>
      <c r="EU18" s="2134"/>
      <c r="EV18" s="2872" t="s">
        <v>40</v>
      </c>
      <c r="EW18" s="2872"/>
      <c r="EX18" s="2414">
        <f t="shared" si="0"/>
        <v>0</v>
      </c>
      <c r="EY18" s="2415"/>
      <c r="EZ18" s="2415"/>
      <c r="FA18" s="2415"/>
      <c r="FB18" s="2415"/>
      <c r="FC18" s="2415"/>
      <c r="FD18" s="2415"/>
      <c r="FE18" s="2415"/>
      <c r="FF18" s="2415"/>
      <c r="FG18" s="2415"/>
      <c r="FH18" s="2415"/>
      <c r="FI18" s="2415"/>
      <c r="FJ18" s="2415"/>
      <c r="FK18" s="2415"/>
      <c r="FL18" s="2415"/>
      <c r="FM18" s="2415"/>
      <c r="FN18" s="2416"/>
    </row>
    <row r="19" spans="1:172" ht="21" customHeight="1">
      <c r="C19" s="182"/>
      <c r="D19" s="2985"/>
      <c r="E19" s="2985"/>
      <c r="F19" s="2985"/>
      <c r="G19" s="2985"/>
      <c r="H19" s="2985"/>
      <c r="I19" s="2985"/>
      <c r="J19" s="2985"/>
      <c r="K19" s="2985"/>
      <c r="L19" s="2985"/>
      <c r="M19" s="2985"/>
      <c r="N19" s="2985"/>
      <c r="O19" s="2985"/>
      <c r="P19" s="2985"/>
      <c r="Q19" s="2985"/>
      <c r="R19" s="2985"/>
      <c r="S19" s="2985"/>
      <c r="T19" s="2985"/>
      <c r="U19" s="2985"/>
      <c r="V19" s="2985"/>
      <c r="W19" s="2985"/>
      <c r="X19" s="2986"/>
      <c r="Y19" s="2820">
        <v>55722</v>
      </c>
      <c r="Z19" s="2821"/>
      <c r="AA19" s="2821"/>
      <c r="AB19" s="2821"/>
      <c r="AC19" s="2822"/>
      <c r="AD19" s="181"/>
      <c r="AE19" s="512"/>
      <c r="AF19" s="512"/>
      <c r="AG19" s="512"/>
      <c r="AH19" s="512"/>
      <c r="AI19" s="511" t="s">
        <v>37</v>
      </c>
      <c r="AJ19" s="2825" t="s">
        <v>1351</v>
      </c>
      <c r="AK19" s="2825"/>
      <c r="AL19" s="2825"/>
      <c r="AM19" s="514" t="s">
        <v>38</v>
      </c>
      <c r="AN19" s="514"/>
      <c r="AO19" s="2844" t="s">
        <v>436</v>
      </c>
      <c r="AP19" s="2945"/>
      <c r="AQ19" s="3096"/>
      <c r="AR19" s="3035"/>
      <c r="AS19" s="3035"/>
      <c r="AT19" s="3035"/>
      <c r="AU19" s="3035"/>
      <c r="AV19" s="3035"/>
      <c r="AW19" s="3035"/>
      <c r="AX19" s="3035"/>
      <c r="AY19" s="3035"/>
      <c r="AZ19" s="3035"/>
      <c r="BA19" s="3035"/>
      <c r="BB19" s="3035"/>
      <c r="BC19" s="3035"/>
      <c r="BD19" s="3035"/>
      <c r="BE19" s="3035"/>
      <c r="BF19" s="3035"/>
      <c r="BG19" s="3034"/>
      <c r="BH19" s="3035"/>
      <c r="BI19" s="3035"/>
      <c r="BJ19" s="3035"/>
      <c r="BK19" s="3035"/>
      <c r="BL19" s="3035"/>
      <c r="BM19" s="3035"/>
      <c r="BN19" s="3035"/>
      <c r="BO19" s="3035"/>
      <c r="BP19" s="3035"/>
      <c r="BQ19" s="3035"/>
      <c r="BR19" s="3035"/>
      <c r="BS19" s="3035"/>
      <c r="BT19" s="3035"/>
      <c r="BU19" s="3035"/>
      <c r="BV19" s="3035"/>
      <c r="BW19" s="3035"/>
      <c r="BX19" s="3035"/>
      <c r="BY19" s="3035"/>
      <c r="BZ19" s="3035"/>
      <c r="CA19" s="3035"/>
      <c r="CB19" s="3035"/>
      <c r="CC19" s="3091"/>
      <c r="CD19" s="3034"/>
      <c r="CE19" s="3035"/>
      <c r="CF19" s="3035"/>
      <c r="CG19" s="3035"/>
      <c r="CH19" s="3035"/>
      <c r="CI19" s="3035"/>
      <c r="CJ19" s="3035"/>
      <c r="CK19" s="3035"/>
      <c r="CL19" s="3035"/>
      <c r="CM19" s="3035"/>
      <c r="CN19" s="3035"/>
      <c r="CO19" s="3035"/>
      <c r="CP19" s="3035"/>
      <c r="CQ19" s="3035"/>
      <c r="CR19" s="3035"/>
      <c r="CS19" s="3035"/>
      <c r="CT19" s="3035"/>
      <c r="CU19" s="3035"/>
      <c r="CV19" s="3091"/>
      <c r="CW19" s="2940" t="s">
        <v>39</v>
      </c>
      <c r="CX19" s="2941"/>
      <c r="CY19" s="2112"/>
      <c r="CZ19" s="2112"/>
      <c r="DA19" s="2112"/>
      <c r="DB19" s="2112"/>
      <c r="DC19" s="2112"/>
      <c r="DD19" s="2112"/>
      <c r="DE19" s="2112"/>
      <c r="DF19" s="2112"/>
      <c r="DG19" s="2112"/>
      <c r="DH19" s="2112"/>
      <c r="DI19" s="2112"/>
      <c r="DJ19" s="2112"/>
      <c r="DK19" s="2112"/>
      <c r="DL19" s="2112"/>
      <c r="DM19" s="2808" t="s">
        <v>40</v>
      </c>
      <c r="DN19" s="2809"/>
      <c r="DO19" s="2940" t="s">
        <v>39</v>
      </c>
      <c r="DP19" s="2941"/>
      <c r="DQ19" s="2112"/>
      <c r="DR19" s="2112"/>
      <c r="DS19" s="2112"/>
      <c r="DT19" s="2112"/>
      <c r="DU19" s="2112"/>
      <c r="DV19" s="2112"/>
      <c r="DW19" s="2112"/>
      <c r="DX19" s="2112"/>
      <c r="DY19" s="2112"/>
      <c r="DZ19" s="2112"/>
      <c r="EA19" s="2112"/>
      <c r="EB19" s="2112"/>
      <c r="EC19" s="2112"/>
      <c r="ED19" s="2112"/>
      <c r="EE19" s="2808" t="s">
        <v>40</v>
      </c>
      <c r="EF19" s="2809"/>
      <c r="EG19" s="2941" t="s">
        <v>39</v>
      </c>
      <c r="EH19" s="2941"/>
      <c r="EI19" s="2112"/>
      <c r="EJ19" s="2112"/>
      <c r="EK19" s="2112"/>
      <c r="EL19" s="2112"/>
      <c r="EM19" s="2112"/>
      <c r="EN19" s="2112"/>
      <c r="EO19" s="2112"/>
      <c r="EP19" s="2112"/>
      <c r="EQ19" s="2112"/>
      <c r="ER19" s="2112"/>
      <c r="ES19" s="2112"/>
      <c r="ET19" s="2112"/>
      <c r="EU19" s="2112"/>
      <c r="EV19" s="2808" t="s">
        <v>40</v>
      </c>
      <c r="EW19" s="2808"/>
      <c r="EX19" s="2414">
        <f t="shared" si="0"/>
        <v>0</v>
      </c>
      <c r="EY19" s="2415"/>
      <c r="EZ19" s="2415"/>
      <c r="FA19" s="2415"/>
      <c r="FB19" s="2415"/>
      <c r="FC19" s="2415"/>
      <c r="FD19" s="2415"/>
      <c r="FE19" s="2415"/>
      <c r="FF19" s="2415"/>
      <c r="FG19" s="2415"/>
      <c r="FH19" s="2415"/>
      <c r="FI19" s="2415"/>
      <c r="FJ19" s="2415"/>
      <c r="FK19" s="2415"/>
      <c r="FL19" s="2415"/>
      <c r="FM19" s="2415"/>
      <c r="FN19" s="2416"/>
    </row>
    <row r="20" spans="1:172" ht="21" customHeight="1">
      <c r="C20" s="182"/>
      <c r="D20" s="2955" t="s">
        <v>233</v>
      </c>
      <c r="E20" s="2955"/>
      <c r="F20" s="2955"/>
      <c r="G20" s="2955"/>
      <c r="H20" s="2955"/>
      <c r="I20" s="2955"/>
      <c r="J20" s="2955"/>
      <c r="K20" s="2955"/>
      <c r="L20" s="2955"/>
      <c r="M20" s="2955"/>
      <c r="N20" s="2955"/>
      <c r="O20" s="2955"/>
      <c r="P20" s="2955"/>
      <c r="Q20" s="2955"/>
      <c r="R20" s="2955"/>
      <c r="S20" s="2955"/>
      <c r="T20" s="2955"/>
      <c r="U20" s="2955"/>
      <c r="V20" s="2955"/>
      <c r="W20" s="2955"/>
      <c r="X20" s="2956"/>
      <c r="Y20" s="2820">
        <v>5553</v>
      </c>
      <c r="Z20" s="2821"/>
      <c r="AA20" s="2821"/>
      <c r="AB20" s="2821"/>
      <c r="AC20" s="2822"/>
      <c r="AD20" s="181"/>
      <c r="AE20" s="512"/>
      <c r="AF20" s="512"/>
      <c r="AG20" s="512"/>
      <c r="AH20" s="512"/>
      <c r="AI20" s="511" t="s">
        <v>37</v>
      </c>
      <c r="AJ20" s="2825" t="s">
        <v>1350</v>
      </c>
      <c r="AK20" s="2825"/>
      <c r="AL20" s="2825"/>
      <c r="AM20" s="514" t="s">
        <v>38</v>
      </c>
      <c r="AN20" s="514"/>
      <c r="AO20" s="2844" t="s">
        <v>435</v>
      </c>
      <c r="AP20" s="2945"/>
      <c r="AQ20" s="2401">
        <f>EX21</f>
        <v>169743</v>
      </c>
      <c r="AR20" s="2402"/>
      <c r="AS20" s="2402"/>
      <c r="AT20" s="2402"/>
      <c r="AU20" s="2402"/>
      <c r="AV20" s="2402"/>
      <c r="AW20" s="2402"/>
      <c r="AX20" s="2402"/>
      <c r="AY20" s="2402"/>
      <c r="AZ20" s="2402"/>
      <c r="BA20" s="2402"/>
      <c r="BB20" s="2402"/>
      <c r="BC20" s="2402"/>
      <c r="BD20" s="2402"/>
      <c r="BE20" s="2402"/>
      <c r="BF20" s="2402"/>
      <c r="BG20" s="2876">
        <v>181911</v>
      </c>
      <c r="BH20" s="2877"/>
      <c r="BI20" s="2877"/>
      <c r="BJ20" s="2877"/>
      <c r="BK20" s="2877"/>
      <c r="BL20" s="2877"/>
      <c r="BM20" s="2877"/>
      <c r="BN20" s="2877"/>
      <c r="BO20" s="2877"/>
      <c r="BP20" s="2877"/>
      <c r="BQ20" s="2877"/>
      <c r="BR20" s="2877"/>
      <c r="BS20" s="2877"/>
      <c r="BT20" s="2877"/>
      <c r="BU20" s="2877"/>
      <c r="BV20" s="2877"/>
      <c r="BW20" s="2877"/>
      <c r="BX20" s="2877"/>
      <c r="BY20" s="2877"/>
      <c r="BZ20" s="2877"/>
      <c r="CA20" s="2877"/>
      <c r="CB20" s="2877"/>
      <c r="CC20" s="2878"/>
      <c r="CD20" s="2876"/>
      <c r="CE20" s="2877"/>
      <c r="CF20" s="2877"/>
      <c r="CG20" s="2877"/>
      <c r="CH20" s="2877"/>
      <c r="CI20" s="2877"/>
      <c r="CJ20" s="2877"/>
      <c r="CK20" s="2877"/>
      <c r="CL20" s="2877"/>
      <c r="CM20" s="2877"/>
      <c r="CN20" s="2877"/>
      <c r="CO20" s="2877"/>
      <c r="CP20" s="2877"/>
      <c r="CQ20" s="2877"/>
      <c r="CR20" s="2877"/>
      <c r="CS20" s="2877"/>
      <c r="CT20" s="2877"/>
      <c r="CU20" s="2877"/>
      <c r="CV20" s="2878"/>
      <c r="CW20" s="2868" t="s">
        <v>39</v>
      </c>
      <c r="CX20" s="2044"/>
      <c r="CY20" s="2134">
        <v>31193</v>
      </c>
      <c r="CZ20" s="2134"/>
      <c r="DA20" s="2134"/>
      <c r="DB20" s="2134"/>
      <c r="DC20" s="2134"/>
      <c r="DD20" s="2134"/>
      <c r="DE20" s="2134"/>
      <c r="DF20" s="2134"/>
      <c r="DG20" s="2134"/>
      <c r="DH20" s="2134"/>
      <c r="DI20" s="2134"/>
      <c r="DJ20" s="2134"/>
      <c r="DK20" s="2134"/>
      <c r="DL20" s="2134"/>
      <c r="DM20" s="2872" t="s">
        <v>40</v>
      </c>
      <c r="DN20" s="2873"/>
      <c r="DO20" s="2868" t="s">
        <v>39</v>
      </c>
      <c r="DP20" s="2044"/>
      <c r="DQ20" s="2134"/>
      <c r="DR20" s="2134"/>
      <c r="DS20" s="2134"/>
      <c r="DT20" s="2134"/>
      <c r="DU20" s="2134"/>
      <c r="DV20" s="2134"/>
      <c r="DW20" s="2134"/>
      <c r="DX20" s="2134"/>
      <c r="DY20" s="2134"/>
      <c r="DZ20" s="2134"/>
      <c r="EA20" s="2134"/>
      <c r="EB20" s="2134"/>
      <c r="EC20" s="2134"/>
      <c r="ED20" s="2134"/>
      <c r="EE20" s="2872" t="s">
        <v>40</v>
      </c>
      <c r="EF20" s="2873"/>
      <c r="EG20" s="2044" t="s">
        <v>39</v>
      </c>
      <c r="EH20" s="2044"/>
      <c r="EI20" s="2134">
        <v>8496</v>
      </c>
      <c r="EJ20" s="2134"/>
      <c r="EK20" s="2134"/>
      <c r="EL20" s="2134"/>
      <c r="EM20" s="2134"/>
      <c r="EN20" s="2134"/>
      <c r="EO20" s="2134"/>
      <c r="EP20" s="2134"/>
      <c r="EQ20" s="2134"/>
      <c r="ER20" s="2134"/>
      <c r="ES20" s="2134"/>
      <c r="ET20" s="2134"/>
      <c r="EU20" s="2134"/>
      <c r="EV20" s="2872" t="s">
        <v>40</v>
      </c>
      <c r="EW20" s="2872"/>
      <c r="EX20" s="2414">
        <f t="shared" si="0"/>
        <v>311965</v>
      </c>
      <c r="EY20" s="2415"/>
      <c r="EZ20" s="2415"/>
      <c r="FA20" s="2415"/>
      <c r="FB20" s="2415"/>
      <c r="FC20" s="2415"/>
      <c r="FD20" s="2415"/>
      <c r="FE20" s="2415"/>
      <c r="FF20" s="2415"/>
      <c r="FG20" s="2415"/>
      <c r="FH20" s="2415"/>
      <c r="FI20" s="2415"/>
      <c r="FJ20" s="2415"/>
      <c r="FK20" s="2415"/>
      <c r="FL20" s="2415"/>
      <c r="FM20" s="2415"/>
      <c r="FN20" s="2416"/>
    </row>
    <row r="21" spans="1:172" ht="21" customHeight="1">
      <c r="C21" s="182"/>
      <c r="D21" s="3375"/>
      <c r="E21" s="3375"/>
      <c r="F21" s="3375"/>
      <c r="G21" s="3375"/>
      <c r="H21" s="3375"/>
      <c r="I21" s="3375"/>
      <c r="J21" s="3375"/>
      <c r="K21" s="3375"/>
      <c r="L21" s="3375"/>
      <c r="M21" s="3375"/>
      <c r="N21" s="3375"/>
      <c r="O21" s="3375"/>
      <c r="P21" s="3375"/>
      <c r="Q21" s="3375"/>
      <c r="R21" s="3375"/>
      <c r="S21" s="3375"/>
      <c r="T21" s="3375"/>
      <c r="U21" s="3375"/>
      <c r="V21" s="3375"/>
      <c r="W21" s="3375"/>
      <c r="X21" s="3376"/>
      <c r="Y21" s="2820">
        <v>5573</v>
      </c>
      <c r="Z21" s="2821"/>
      <c r="AA21" s="2821"/>
      <c r="AB21" s="2821"/>
      <c r="AC21" s="2822"/>
      <c r="AD21" s="181"/>
      <c r="AE21" s="512"/>
      <c r="AF21" s="512"/>
      <c r="AG21" s="512"/>
      <c r="AH21" s="512"/>
      <c r="AI21" s="511" t="s">
        <v>37</v>
      </c>
      <c r="AJ21" s="2825" t="s">
        <v>1351</v>
      </c>
      <c r="AK21" s="2825"/>
      <c r="AL21" s="2825"/>
      <c r="AM21" s="514" t="s">
        <v>38</v>
      </c>
      <c r="AN21" s="514"/>
      <c r="AO21" s="2844" t="s">
        <v>436</v>
      </c>
      <c r="AP21" s="2945"/>
      <c r="AQ21" s="3096">
        <v>80908</v>
      </c>
      <c r="AR21" s="3035"/>
      <c r="AS21" s="3035"/>
      <c r="AT21" s="3035"/>
      <c r="AU21" s="3035"/>
      <c r="AV21" s="3035"/>
      <c r="AW21" s="3035"/>
      <c r="AX21" s="3035"/>
      <c r="AY21" s="3035"/>
      <c r="AZ21" s="3035"/>
      <c r="BA21" s="3035"/>
      <c r="BB21" s="3035"/>
      <c r="BC21" s="3035"/>
      <c r="BD21" s="3035"/>
      <c r="BE21" s="3035"/>
      <c r="BF21" s="3035"/>
      <c r="BG21" s="3034">
        <v>87886</v>
      </c>
      <c r="BH21" s="3035"/>
      <c r="BI21" s="3035"/>
      <c r="BJ21" s="3035"/>
      <c r="BK21" s="3035"/>
      <c r="BL21" s="3035"/>
      <c r="BM21" s="3035"/>
      <c r="BN21" s="3035"/>
      <c r="BO21" s="3035"/>
      <c r="BP21" s="3035"/>
      <c r="BQ21" s="3035"/>
      <c r="BR21" s="3035"/>
      <c r="BS21" s="3035"/>
      <c r="BT21" s="3035"/>
      <c r="BU21" s="3035"/>
      <c r="BV21" s="3035"/>
      <c r="BW21" s="3035"/>
      <c r="BX21" s="3035"/>
      <c r="BY21" s="3035"/>
      <c r="BZ21" s="3035"/>
      <c r="CA21" s="3035"/>
      <c r="CB21" s="3035"/>
      <c r="CC21" s="3091"/>
      <c r="CD21" s="3034"/>
      <c r="CE21" s="3035"/>
      <c r="CF21" s="3035"/>
      <c r="CG21" s="3035"/>
      <c r="CH21" s="3035"/>
      <c r="CI21" s="3035"/>
      <c r="CJ21" s="3035"/>
      <c r="CK21" s="3035"/>
      <c r="CL21" s="3035"/>
      <c r="CM21" s="3035"/>
      <c r="CN21" s="3035"/>
      <c r="CO21" s="3035"/>
      <c r="CP21" s="3035"/>
      <c r="CQ21" s="3035"/>
      <c r="CR21" s="3035"/>
      <c r="CS21" s="3035"/>
      <c r="CT21" s="3035"/>
      <c r="CU21" s="3035"/>
      <c r="CV21" s="3091"/>
      <c r="CW21" s="2940" t="s">
        <v>39</v>
      </c>
      <c r="CX21" s="2941"/>
      <c r="CY21" s="2112">
        <v>1980</v>
      </c>
      <c r="CZ21" s="2112"/>
      <c r="DA21" s="2112"/>
      <c r="DB21" s="2112"/>
      <c r="DC21" s="2112"/>
      <c r="DD21" s="2112"/>
      <c r="DE21" s="2112"/>
      <c r="DF21" s="2112"/>
      <c r="DG21" s="2112"/>
      <c r="DH21" s="2112"/>
      <c r="DI21" s="2112"/>
      <c r="DJ21" s="2112"/>
      <c r="DK21" s="2112"/>
      <c r="DL21" s="2112"/>
      <c r="DM21" s="2808" t="s">
        <v>40</v>
      </c>
      <c r="DN21" s="2809"/>
      <c r="DO21" s="2940" t="s">
        <v>39</v>
      </c>
      <c r="DP21" s="2941"/>
      <c r="DQ21" s="2112">
        <v>189</v>
      </c>
      <c r="DR21" s="2112"/>
      <c r="DS21" s="2112"/>
      <c r="DT21" s="2112"/>
      <c r="DU21" s="2112"/>
      <c r="DV21" s="2112"/>
      <c r="DW21" s="2112"/>
      <c r="DX21" s="2112"/>
      <c r="DY21" s="2112"/>
      <c r="DZ21" s="2112"/>
      <c r="EA21" s="2112"/>
      <c r="EB21" s="2112"/>
      <c r="EC21" s="2112"/>
      <c r="ED21" s="2112"/>
      <c r="EE21" s="2808" t="s">
        <v>40</v>
      </c>
      <c r="EF21" s="2809"/>
      <c r="EG21" s="2941" t="s">
        <v>39</v>
      </c>
      <c r="EH21" s="2941"/>
      <c r="EI21" s="2112">
        <v>-3118</v>
      </c>
      <c r="EJ21" s="2112"/>
      <c r="EK21" s="2112"/>
      <c r="EL21" s="2112"/>
      <c r="EM21" s="2112"/>
      <c r="EN21" s="2112"/>
      <c r="EO21" s="2112"/>
      <c r="EP21" s="2112"/>
      <c r="EQ21" s="2112"/>
      <c r="ER21" s="2112"/>
      <c r="ES21" s="2112"/>
      <c r="ET21" s="2112"/>
      <c r="EU21" s="2112"/>
      <c r="EV21" s="2808" t="s">
        <v>40</v>
      </c>
      <c r="EW21" s="2808"/>
      <c r="EX21" s="2414">
        <f t="shared" si="0"/>
        <v>169743</v>
      </c>
      <c r="EY21" s="2415"/>
      <c r="EZ21" s="2415"/>
      <c r="FA21" s="2415"/>
      <c r="FB21" s="2415"/>
      <c r="FC21" s="2415"/>
      <c r="FD21" s="2415"/>
      <c r="FE21" s="2415"/>
      <c r="FF21" s="2415"/>
      <c r="FG21" s="2415"/>
      <c r="FH21" s="2415"/>
      <c r="FI21" s="2415"/>
      <c r="FJ21" s="2415"/>
      <c r="FK21" s="2415"/>
      <c r="FL21" s="2415"/>
      <c r="FM21" s="2415"/>
      <c r="FN21" s="2416"/>
    </row>
    <row r="22" spans="1:172" ht="23.25" customHeight="1">
      <c r="C22" s="180"/>
      <c r="D22" s="3426" t="s">
        <v>234</v>
      </c>
      <c r="E22" s="3426"/>
      <c r="F22" s="3426"/>
      <c r="G22" s="3426"/>
      <c r="H22" s="3426"/>
      <c r="I22" s="3426"/>
      <c r="J22" s="3426"/>
      <c r="K22" s="3426"/>
      <c r="L22" s="3426"/>
      <c r="M22" s="3426"/>
      <c r="N22" s="3426"/>
      <c r="O22" s="3426"/>
      <c r="P22" s="3426"/>
      <c r="Q22" s="3426"/>
      <c r="R22" s="3426"/>
      <c r="S22" s="3426"/>
      <c r="T22" s="3426"/>
      <c r="U22" s="3426"/>
      <c r="V22" s="3426"/>
      <c r="W22" s="3426"/>
      <c r="X22" s="3427"/>
      <c r="Y22" s="2820">
        <v>5554</v>
      </c>
      <c r="Z22" s="2821"/>
      <c r="AA22" s="2821"/>
      <c r="AB22" s="2821"/>
      <c r="AC22" s="2822"/>
      <c r="AD22" s="181"/>
      <c r="AE22" s="512"/>
      <c r="AF22" s="512"/>
      <c r="AG22" s="512"/>
      <c r="AH22" s="512"/>
      <c r="AI22" s="511" t="s">
        <v>37</v>
      </c>
      <c r="AJ22" s="2825" t="s">
        <v>1350</v>
      </c>
      <c r="AK22" s="2825"/>
      <c r="AL22" s="2825"/>
      <c r="AM22" s="514" t="s">
        <v>38</v>
      </c>
      <c r="AN22" s="514"/>
      <c r="AO22" s="2844" t="s">
        <v>435</v>
      </c>
      <c r="AP22" s="2945"/>
      <c r="AQ22" s="2401">
        <f>EX23</f>
        <v>0</v>
      </c>
      <c r="AR22" s="2402"/>
      <c r="AS22" s="2402"/>
      <c r="AT22" s="2402"/>
      <c r="AU22" s="2402"/>
      <c r="AV22" s="2402"/>
      <c r="AW22" s="2402"/>
      <c r="AX22" s="2402"/>
      <c r="AY22" s="2402"/>
      <c r="AZ22" s="2402"/>
      <c r="BA22" s="2402"/>
      <c r="BB22" s="2402"/>
      <c r="BC22" s="2402"/>
      <c r="BD22" s="2402"/>
      <c r="BE22" s="2402"/>
      <c r="BF22" s="2402"/>
      <c r="BG22" s="2876"/>
      <c r="BH22" s="2877"/>
      <c r="BI22" s="2877"/>
      <c r="BJ22" s="2877"/>
      <c r="BK22" s="2877"/>
      <c r="BL22" s="2877"/>
      <c r="BM22" s="2877"/>
      <c r="BN22" s="2877"/>
      <c r="BO22" s="2877"/>
      <c r="BP22" s="2877"/>
      <c r="BQ22" s="2877"/>
      <c r="BR22" s="2877"/>
      <c r="BS22" s="2877"/>
      <c r="BT22" s="2877"/>
      <c r="BU22" s="2877"/>
      <c r="BV22" s="2877"/>
      <c r="BW22" s="2877"/>
      <c r="BX22" s="2877"/>
      <c r="BY22" s="2877"/>
      <c r="BZ22" s="2877"/>
      <c r="CA22" s="2877"/>
      <c r="CB22" s="2877"/>
      <c r="CC22" s="2878"/>
      <c r="CD22" s="2876"/>
      <c r="CE22" s="2877"/>
      <c r="CF22" s="2877"/>
      <c r="CG22" s="2877"/>
      <c r="CH22" s="2877"/>
      <c r="CI22" s="2877"/>
      <c r="CJ22" s="2877"/>
      <c r="CK22" s="2877"/>
      <c r="CL22" s="2877"/>
      <c r="CM22" s="2877"/>
      <c r="CN22" s="2877"/>
      <c r="CO22" s="2877"/>
      <c r="CP22" s="2877"/>
      <c r="CQ22" s="2877"/>
      <c r="CR22" s="2877"/>
      <c r="CS22" s="2877"/>
      <c r="CT22" s="2877"/>
      <c r="CU22" s="2877"/>
      <c r="CV22" s="2878"/>
      <c r="CW22" s="2868" t="s">
        <v>39</v>
      </c>
      <c r="CX22" s="2044"/>
      <c r="CY22" s="2134"/>
      <c r="CZ22" s="2134"/>
      <c r="DA22" s="2134"/>
      <c r="DB22" s="2134"/>
      <c r="DC22" s="2134"/>
      <c r="DD22" s="2134"/>
      <c r="DE22" s="2134"/>
      <c r="DF22" s="2134"/>
      <c r="DG22" s="2134"/>
      <c r="DH22" s="2134"/>
      <c r="DI22" s="2134"/>
      <c r="DJ22" s="2134"/>
      <c r="DK22" s="2134"/>
      <c r="DL22" s="2134"/>
      <c r="DM22" s="2872" t="s">
        <v>40</v>
      </c>
      <c r="DN22" s="2873"/>
      <c r="DO22" s="2868" t="s">
        <v>39</v>
      </c>
      <c r="DP22" s="2044"/>
      <c r="DQ22" s="2134"/>
      <c r="DR22" s="2134"/>
      <c r="DS22" s="2134"/>
      <c r="DT22" s="2134"/>
      <c r="DU22" s="2134"/>
      <c r="DV22" s="2134"/>
      <c r="DW22" s="2134"/>
      <c r="DX22" s="2134"/>
      <c r="DY22" s="2134"/>
      <c r="DZ22" s="2134"/>
      <c r="EA22" s="2134"/>
      <c r="EB22" s="2134"/>
      <c r="EC22" s="2134"/>
      <c r="ED22" s="2134"/>
      <c r="EE22" s="2872" t="s">
        <v>40</v>
      </c>
      <c r="EF22" s="2873"/>
      <c r="EG22" s="2044" t="s">
        <v>39</v>
      </c>
      <c r="EH22" s="2044"/>
      <c r="EI22" s="2134"/>
      <c r="EJ22" s="2134"/>
      <c r="EK22" s="2134"/>
      <c r="EL22" s="2134"/>
      <c r="EM22" s="2134"/>
      <c r="EN22" s="2134"/>
      <c r="EO22" s="2134"/>
      <c r="EP22" s="2134"/>
      <c r="EQ22" s="2134"/>
      <c r="ER22" s="2134"/>
      <c r="ES22" s="2134"/>
      <c r="ET22" s="2134"/>
      <c r="EU22" s="2134"/>
      <c r="EV22" s="2872" t="s">
        <v>40</v>
      </c>
      <c r="EW22" s="2872"/>
      <c r="EX22" s="2414">
        <f t="shared" si="0"/>
        <v>0</v>
      </c>
      <c r="EY22" s="2415"/>
      <c r="EZ22" s="2415"/>
      <c r="FA22" s="2415"/>
      <c r="FB22" s="2415"/>
      <c r="FC22" s="2415"/>
      <c r="FD22" s="2415"/>
      <c r="FE22" s="2415"/>
      <c r="FF22" s="2415"/>
      <c r="FG22" s="2415"/>
      <c r="FH22" s="2415"/>
      <c r="FI22" s="2415"/>
      <c r="FJ22" s="2415"/>
      <c r="FK22" s="2415"/>
      <c r="FL22" s="2415"/>
      <c r="FM22" s="2415"/>
      <c r="FN22" s="2416"/>
    </row>
    <row r="23" spans="1:172" ht="32.25" customHeight="1">
      <c r="C23" s="182"/>
      <c r="D23" s="2567"/>
      <c r="E23" s="2567"/>
      <c r="F23" s="2567"/>
      <c r="G23" s="2567"/>
      <c r="H23" s="2567"/>
      <c r="I23" s="2567"/>
      <c r="J23" s="2567"/>
      <c r="K23" s="2567"/>
      <c r="L23" s="2567"/>
      <c r="M23" s="2567"/>
      <c r="N23" s="2567"/>
      <c r="O23" s="2567"/>
      <c r="P23" s="2567"/>
      <c r="Q23" s="2567"/>
      <c r="R23" s="2567"/>
      <c r="S23" s="2567"/>
      <c r="T23" s="2567"/>
      <c r="U23" s="2567"/>
      <c r="V23" s="2567"/>
      <c r="W23" s="2567"/>
      <c r="X23" s="2568"/>
      <c r="Y23" s="2820">
        <v>5574</v>
      </c>
      <c r="Z23" s="2821"/>
      <c r="AA23" s="2821"/>
      <c r="AB23" s="2821"/>
      <c r="AC23" s="2822"/>
      <c r="AD23" s="181"/>
      <c r="AE23" s="512"/>
      <c r="AF23" s="512"/>
      <c r="AG23" s="512"/>
      <c r="AH23" s="512"/>
      <c r="AI23" s="511" t="s">
        <v>37</v>
      </c>
      <c r="AJ23" s="2825" t="s">
        <v>1351</v>
      </c>
      <c r="AK23" s="2825"/>
      <c r="AL23" s="2825"/>
      <c r="AM23" s="514" t="s">
        <v>38</v>
      </c>
      <c r="AN23" s="514"/>
      <c r="AO23" s="2844" t="s">
        <v>436</v>
      </c>
      <c r="AP23" s="2945"/>
      <c r="AQ23" s="3096"/>
      <c r="AR23" s="3035"/>
      <c r="AS23" s="3035"/>
      <c r="AT23" s="3035"/>
      <c r="AU23" s="3035"/>
      <c r="AV23" s="3035"/>
      <c r="AW23" s="3035"/>
      <c r="AX23" s="3035"/>
      <c r="AY23" s="3035"/>
      <c r="AZ23" s="3035"/>
      <c r="BA23" s="3035"/>
      <c r="BB23" s="3035"/>
      <c r="BC23" s="3035"/>
      <c r="BD23" s="3035"/>
      <c r="BE23" s="3035"/>
      <c r="BF23" s="3035"/>
      <c r="BG23" s="3034"/>
      <c r="BH23" s="3035"/>
      <c r="BI23" s="3035"/>
      <c r="BJ23" s="3035"/>
      <c r="BK23" s="3035"/>
      <c r="BL23" s="3035"/>
      <c r="BM23" s="3035"/>
      <c r="BN23" s="3035"/>
      <c r="BO23" s="3035"/>
      <c r="BP23" s="3035"/>
      <c r="BQ23" s="3035"/>
      <c r="BR23" s="3035"/>
      <c r="BS23" s="3035"/>
      <c r="BT23" s="3035"/>
      <c r="BU23" s="3035"/>
      <c r="BV23" s="3035"/>
      <c r="BW23" s="3035"/>
      <c r="BX23" s="3035"/>
      <c r="BY23" s="3035"/>
      <c r="BZ23" s="3035"/>
      <c r="CA23" s="3035"/>
      <c r="CB23" s="3035"/>
      <c r="CC23" s="3091"/>
      <c r="CD23" s="3034"/>
      <c r="CE23" s="3035"/>
      <c r="CF23" s="3035"/>
      <c r="CG23" s="3035"/>
      <c r="CH23" s="3035"/>
      <c r="CI23" s="3035"/>
      <c r="CJ23" s="3035"/>
      <c r="CK23" s="3035"/>
      <c r="CL23" s="3035"/>
      <c r="CM23" s="3035"/>
      <c r="CN23" s="3035"/>
      <c r="CO23" s="3035"/>
      <c r="CP23" s="3035"/>
      <c r="CQ23" s="3035"/>
      <c r="CR23" s="3035"/>
      <c r="CS23" s="3035"/>
      <c r="CT23" s="3035"/>
      <c r="CU23" s="3035"/>
      <c r="CV23" s="3091"/>
      <c r="CW23" s="2940" t="s">
        <v>39</v>
      </c>
      <c r="CX23" s="2941"/>
      <c r="CY23" s="2112"/>
      <c r="CZ23" s="2112"/>
      <c r="DA23" s="2112"/>
      <c r="DB23" s="2112"/>
      <c r="DC23" s="2112"/>
      <c r="DD23" s="2112"/>
      <c r="DE23" s="2112"/>
      <c r="DF23" s="2112"/>
      <c r="DG23" s="2112"/>
      <c r="DH23" s="2112"/>
      <c r="DI23" s="2112"/>
      <c r="DJ23" s="2112"/>
      <c r="DK23" s="2112"/>
      <c r="DL23" s="2112"/>
      <c r="DM23" s="2808" t="s">
        <v>40</v>
      </c>
      <c r="DN23" s="2809"/>
      <c r="DO23" s="2940" t="s">
        <v>39</v>
      </c>
      <c r="DP23" s="2941"/>
      <c r="DQ23" s="2112"/>
      <c r="DR23" s="2112"/>
      <c r="DS23" s="2112"/>
      <c r="DT23" s="2112"/>
      <c r="DU23" s="2112"/>
      <c r="DV23" s="2112"/>
      <c r="DW23" s="2112"/>
      <c r="DX23" s="2112"/>
      <c r="DY23" s="2112"/>
      <c r="DZ23" s="2112"/>
      <c r="EA23" s="2112"/>
      <c r="EB23" s="2112"/>
      <c r="EC23" s="2112"/>
      <c r="ED23" s="2112"/>
      <c r="EE23" s="2808" t="s">
        <v>40</v>
      </c>
      <c r="EF23" s="2809"/>
      <c r="EG23" s="2941" t="s">
        <v>39</v>
      </c>
      <c r="EH23" s="2941"/>
      <c r="EI23" s="2112"/>
      <c r="EJ23" s="2112"/>
      <c r="EK23" s="2112"/>
      <c r="EL23" s="2112"/>
      <c r="EM23" s="2112"/>
      <c r="EN23" s="2112"/>
      <c r="EO23" s="2112"/>
      <c r="EP23" s="2112"/>
      <c r="EQ23" s="2112"/>
      <c r="ER23" s="2112"/>
      <c r="ES23" s="2112"/>
      <c r="ET23" s="2112"/>
      <c r="EU23" s="2112"/>
      <c r="EV23" s="2808" t="s">
        <v>40</v>
      </c>
      <c r="EW23" s="2808"/>
      <c r="EX23" s="2414">
        <f t="shared" si="0"/>
        <v>0</v>
      </c>
      <c r="EY23" s="2415"/>
      <c r="EZ23" s="2415"/>
      <c r="FA23" s="2415"/>
      <c r="FB23" s="2415"/>
      <c r="FC23" s="2415"/>
      <c r="FD23" s="2415"/>
      <c r="FE23" s="2415"/>
      <c r="FF23" s="2415"/>
      <c r="FG23" s="2415"/>
      <c r="FH23" s="2415"/>
      <c r="FI23" s="2415"/>
      <c r="FJ23" s="2415"/>
      <c r="FK23" s="2415"/>
      <c r="FL23" s="2415"/>
      <c r="FM23" s="2415"/>
      <c r="FN23" s="2416"/>
    </row>
    <row r="24" spans="1:172" ht="20.100000000000001" customHeight="1">
      <c r="C24" s="180"/>
      <c r="D24" s="2946" t="s">
        <v>235</v>
      </c>
      <c r="E24" s="2946"/>
      <c r="F24" s="2946"/>
      <c r="G24" s="2946"/>
      <c r="H24" s="2946"/>
      <c r="I24" s="2946"/>
      <c r="J24" s="2946"/>
      <c r="K24" s="2946"/>
      <c r="L24" s="2946"/>
      <c r="M24" s="2946"/>
      <c r="N24" s="2946"/>
      <c r="O24" s="2946"/>
      <c r="P24" s="2946"/>
      <c r="Q24" s="2946"/>
      <c r="R24" s="2946"/>
      <c r="S24" s="2946"/>
      <c r="T24" s="2946"/>
      <c r="U24" s="2946"/>
      <c r="V24" s="2946"/>
      <c r="W24" s="2946"/>
      <c r="X24" s="2947"/>
      <c r="Y24" s="2820">
        <v>55541</v>
      </c>
      <c r="Z24" s="2821"/>
      <c r="AA24" s="2821"/>
      <c r="AB24" s="2821"/>
      <c r="AC24" s="2822"/>
      <c r="AD24" s="181"/>
      <c r="AE24" s="512"/>
      <c r="AF24" s="512"/>
      <c r="AG24" s="512"/>
      <c r="AH24" s="512"/>
      <c r="AI24" s="511" t="s">
        <v>37</v>
      </c>
      <c r="AJ24" s="2825" t="s">
        <v>1350</v>
      </c>
      <c r="AK24" s="2825"/>
      <c r="AL24" s="2825"/>
      <c r="AM24" s="514" t="s">
        <v>38</v>
      </c>
      <c r="AN24" s="514"/>
      <c r="AO24" s="2844" t="s">
        <v>435</v>
      </c>
      <c r="AP24" s="2945"/>
      <c r="AQ24" s="2401">
        <f>EX25</f>
        <v>13884</v>
      </c>
      <c r="AR24" s="2402"/>
      <c r="AS24" s="2402"/>
      <c r="AT24" s="2402"/>
      <c r="AU24" s="2402"/>
      <c r="AV24" s="2402"/>
      <c r="AW24" s="2402"/>
      <c r="AX24" s="2402"/>
      <c r="AY24" s="2402"/>
      <c r="AZ24" s="2402"/>
      <c r="BA24" s="2402"/>
      <c r="BB24" s="2402"/>
      <c r="BC24" s="2402"/>
      <c r="BD24" s="2402"/>
      <c r="BE24" s="2402"/>
      <c r="BF24" s="2402"/>
      <c r="BG24" s="2876"/>
      <c r="BH24" s="2877"/>
      <c r="BI24" s="2877"/>
      <c r="BJ24" s="2877"/>
      <c r="BK24" s="2877"/>
      <c r="BL24" s="2877"/>
      <c r="BM24" s="2877"/>
      <c r="BN24" s="2877"/>
      <c r="BO24" s="2877"/>
      <c r="BP24" s="2877"/>
      <c r="BQ24" s="2877"/>
      <c r="BR24" s="2877"/>
      <c r="BS24" s="2877"/>
      <c r="BT24" s="2877"/>
      <c r="BU24" s="2877"/>
      <c r="BV24" s="2877"/>
      <c r="BW24" s="2877"/>
      <c r="BX24" s="2877"/>
      <c r="BY24" s="2877"/>
      <c r="BZ24" s="2877"/>
      <c r="CA24" s="2877"/>
      <c r="CB24" s="2877"/>
      <c r="CC24" s="2878"/>
      <c r="CD24" s="2876"/>
      <c r="CE24" s="2877"/>
      <c r="CF24" s="2877"/>
      <c r="CG24" s="2877"/>
      <c r="CH24" s="2877"/>
      <c r="CI24" s="2877"/>
      <c r="CJ24" s="2877"/>
      <c r="CK24" s="2877"/>
      <c r="CL24" s="2877"/>
      <c r="CM24" s="2877"/>
      <c r="CN24" s="2877"/>
      <c r="CO24" s="2877"/>
      <c r="CP24" s="2877"/>
      <c r="CQ24" s="2877"/>
      <c r="CR24" s="2877"/>
      <c r="CS24" s="2877"/>
      <c r="CT24" s="2877"/>
      <c r="CU24" s="2877"/>
      <c r="CV24" s="2878"/>
      <c r="CW24" s="2868" t="s">
        <v>39</v>
      </c>
      <c r="CX24" s="2044"/>
      <c r="CY24" s="2134">
        <v>191</v>
      </c>
      <c r="CZ24" s="2134"/>
      <c r="DA24" s="2134"/>
      <c r="DB24" s="2134"/>
      <c r="DC24" s="2134"/>
      <c r="DD24" s="2134"/>
      <c r="DE24" s="2134"/>
      <c r="DF24" s="2134"/>
      <c r="DG24" s="2134"/>
      <c r="DH24" s="2134"/>
      <c r="DI24" s="2134"/>
      <c r="DJ24" s="2134"/>
      <c r="DK24" s="2134"/>
      <c r="DL24" s="2134"/>
      <c r="DM24" s="2872" t="s">
        <v>40</v>
      </c>
      <c r="DN24" s="2873"/>
      <c r="DO24" s="2868" t="s">
        <v>39</v>
      </c>
      <c r="DP24" s="2044"/>
      <c r="DQ24" s="2134"/>
      <c r="DR24" s="2134"/>
      <c r="DS24" s="2134"/>
      <c r="DT24" s="2134"/>
      <c r="DU24" s="2134"/>
      <c r="DV24" s="2134"/>
      <c r="DW24" s="2134"/>
      <c r="DX24" s="2134"/>
      <c r="DY24" s="2134"/>
      <c r="DZ24" s="2134"/>
      <c r="EA24" s="2134"/>
      <c r="EB24" s="2134"/>
      <c r="EC24" s="2134"/>
      <c r="ED24" s="2134"/>
      <c r="EE24" s="2872" t="s">
        <v>40</v>
      </c>
      <c r="EF24" s="2873"/>
      <c r="EG24" s="2044" t="s">
        <v>39</v>
      </c>
      <c r="EH24" s="2044"/>
      <c r="EI24" s="2134">
        <v>13693</v>
      </c>
      <c r="EJ24" s="2134"/>
      <c r="EK24" s="2134"/>
      <c r="EL24" s="2134"/>
      <c r="EM24" s="2134"/>
      <c r="EN24" s="2134"/>
      <c r="EO24" s="2134"/>
      <c r="EP24" s="2134"/>
      <c r="EQ24" s="2134"/>
      <c r="ER24" s="2134"/>
      <c r="ES24" s="2134"/>
      <c r="ET24" s="2134"/>
      <c r="EU24" s="2134"/>
      <c r="EV24" s="2872" t="s">
        <v>40</v>
      </c>
      <c r="EW24" s="2872"/>
      <c r="EX24" s="2414">
        <f t="shared" si="0"/>
        <v>0</v>
      </c>
      <c r="EY24" s="2415"/>
      <c r="EZ24" s="2415"/>
      <c r="FA24" s="2415"/>
      <c r="FB24" s="2415"/>
      <c r="FC24" s="2415"/>
      <c r="FD24" s="2415"/>
      <c r="FE24" s="2415"/>
      <c r="FF24" s="2415"/>
      <c r="FG24" s="2415"/>
      <c r="FH24" s="2415"/>
      <c r="FI24" s="2415"/>
      <c r="FJ24" s="2415"/>
      <c r="FK24" s="2415"/>
      <c r="FL24" s="2415"/>
      <c r="FM24" s="2415"/>
      <c r="FN24" s="2416"/>
    </row>
    <row r="25" spans="1:172" ht="20.100000000000001" customHeight="1">
      <c r="C25" s="182"/>
      <c r="D25" s="2985"/>
      <c r="E25" s="2985"/>
      <c r="F25" s="2985"/>
      <c r="G25" s="2985"/>
      <c r="H25" s="2985"/>
      <c r="I25" s="2985"/>
      <c r="J25" s="2985"/>
      <c r="K25" s="2985"/>
      <c r="L25" s="2985"/>
      <c r="M25" s="2985"/>
      <c r="N25" s="2985"/>
      <c r="O25" s="2985"/>
      <c r="P25" s="2985"/>
      <c r="Q25" s="2985"/>
      <c r="R25" s="2985"/>
      <c r="S25" s="2985"/>
      <c r="T25" s="2985"/>
      <c r="U25" s="2985"/>
      <c r="V25" s="2985"/>
      <c r="W25" s="2985"/>
      <c r="X25" s="2986"/>
      <c r="Y25" s="2820">
        <v>55741</v>
      </c>
      <c r="Z25" s="2821"/>
      <c r="AA25" s="2821"/>
      <c r="AB25" s="2821"/>
      <c r="AC25" s="2822"/>
      <c r="AD25" s="181"/>
      <c r="AE25" s="512"/>
      <c r="AF25" s="512"/>
      <c r="AG25" s="512"/>
      <c r="AH25" s="512"/>
      <c r="AI25" s="511" t="s">
        <v>37</v>
      </c>
      <c r="AJ25" s="2825" t="s">
        <v>1351</v>
      </c>
      <c r="AK25" s="2825"/>
      <c r="AL25" s="2825"/>
      <c r="AM25" s="514" t="s">
        <v>38</v>
      </c>
      <c r="AN25" s="514"/>
      <c r="AO25" s="2844" t="s">
        <v>436</v>
      </c>
      <c r="AP25" s="2945"/>
      <c r="AQ25" s="2856"/>
      <c r="AR25" s="2803"/>
      <c r="AS25" s="2803"/>
      <c r="AT25" s="2803"/>
      <c r="AU25" s="2803"/>
      <c r="AV25" s="2803"/>
      <c r="AW25" s="2803"/>
      <c r="AX25" s="2803"/>
      <c r="AY25" s="2803"/>
      <c r="AZ25" s="2803"/>
      <c r="BA25" s="2803"/>
      <c r="BB25" s="2803"/>
      <c r="BC25" s="2803"/>
      <c r="BD25" s="2803"/>
      <c r="BE25" s="2803"/>
      <c r="BF25" s="2803"/>
      <c r="BG25" s="2875">
        <v>13884</v>
      </c>
      <c r="BH25" s="2803"/>
      <c r="BI25" s="2803"/>
      <c r="BJ25" s="2803"/>
      <c r="BK25" s="2803"/>
      <c r="BL25" s="2803"/>
      <c r="BM25" s="2803"/>
      <c r="BN25" s="2803"/>
      <c r="BO25" s="2803"/>
      <c r="BP25" s="2803"/>
      <c r="BQ25" s="2803"/>
      <c r="BR25" s="2803"/>
      <c r="BS25" s="2803"/>
      <c r="BT25" s="2803"/>
      <c r="BU25" s="2803"/>
      <c r="BV25" s="2803"/>
      <c r="BW25" s="2803"/>
      <c r="BX25" s="2803"/>
      <c r="BY25" s="2803"/>
      <c r="BZ25" s="2803"/>
      <c r="CA25" s="2803"/>
      <c r="CB25" s="2803"/>
      <c r="CC25" s="2804"/>
      <c r="CD25" s="2875"/>
      <c r="CE25" s="2803"/>
      <c r="CF25" s="2803"/>
      <c r="CG25" s="2803"/>
      <c r="CH25" s="2803"/>
      <c r="CI25" s="2803"/>
      <c r="CJ25" s="2803"/>
      <c r="CK25" s="2803"/>
      <c r="CL25" s="2803"/>
      <c r="CM25" s="2803"/>
      <c r="CN25" s="2803"/>
      <c r="CO25" s="2803"/>
      <c r="CP25" s="2803"/>
      <c r="CQ25" s="2803"/>
      <c r="CR25" s="2803"/>
      <c r="CS25" s="2803"/>
      <c r="CT25" s="2803"/>
      <c r="CU25" s="2803"/>
      <c r="CV25" s="2804"/>
      <c r="CW25" s="2799" t="s">
        <v>39</v>
      </c>
      <c r="CX25" s="2083"/>
      <c r="CY25" s="1493"/>
      <c r="CZ25" s="1493"/>
      <c r="DA25" s="1493"/>
      <c r="DB25" s="1493"/>
      <c r="DC25" s="1493"/>
      <c r="DD25" s="1493"/>
      <c r="DE25" s="1493"/>
      <c r="DF25" s="1493"/>
      <c r="DG25" s="1493"/>
      <c r="DH25" s="1493"/>
      <c r="DI25" s="1493"/>
      <c r="DJ25" s="1493"/>
      <c r="DK25" s="1493"/>
      <c r="DL25" s="1493"/>
      <c r="DM25" s="2087" t="s">
        <v>40</v>
      </c>
      <c r="DN25" s="2793"/>
      <c r="DO25" s="2799" t="s">
        <v>39</v>
      </c>
      <c r="DP25" s="2083"/>
      <c r="DQ25" s="1493"/>
      <c r="DR25" s="1493"/>
      <c r="DS25" s="1493"/>
      <c r="DT25" s="1493"/>
      <c r="DU25" s="1493"/>
      <c r="DV25" s="1493"/>
      <c r="DW25" s="1493"/>
      <c r="DX25" s="1493"/>
      <c r="DY25" s="1493"/>
      <c r="DZ25" s="1493"/>
      <c r="EA25" s="1493"/>
      <c r="EB25" s="1493"/>
      <c r="EC25" s="1493"/>
      <c r="ED25" s="1493"/>
      <c r="EE25" s="2087" t="s">
        <v>40</v>
      </c>
      <c r="EF25" s="2793"/>
      <c r="EG25" s="2083" t="s">
        <v>39</v>
      </c>
      <c r="EH25" s="2083"/>
      <c r="EI25" s="1493"/>
      <c r="EJ25" s="1493"/>
      <c r="EK25" s="1493"/>
      <c r="EL25" s="1493"/>
      <c r="EM25" s="1493"/>
      <c r="EN25" s="1493"/>
      <c r="EO25" s="1493"/>
      <c r="EP25" s="1493"/>
      <c r="EQ25" s="1493"/>
      <c r="ER25" s="1493"/>
      <c r="ES25" s="1493"/>
      <c r="ET25" s="1493"/>
      <c r="EU25" s="1493"/>
      <c r="EV25" s="2087" t="s">
        <v>40</v>
      </c>
      <c r="EW25" s="2087"/>
      <c r="EX25" s="2414">
        <f t="shared" si="0"/>
        <v>13884</v>
      </c>
      <c r="EY25" s="2415"/>
      <c r="EZ25" s="2415"/>
      <c r="FA25" s="2415"/>
      <c r="FB25" s="2415"/>
      <c r="FC25" s="2415"/>
      <c r="FD25" s="2415"/>
      <c r="FE25" s="2415"/>
      <c r="FF25" s="2415"/>
      <c r="FG25" s="2415"/>
      <c r="FH25" s="2415"/>
      <c r="FI25" s="2415"/>
      <c r="FJ25" s="2415"/>
      <c r="FK25" s="2415"/>
      <c r="FL25" s="2415"/>
      <c r="FM25" s="2415"/>
      <c r="FN25" s="2416"/>
    </row>
    <row r="26" spans="1:172" ht="20.100000000000001" customHeight="1">
      <c r="C26" s="180"/>
      <c r="D26" s="2946" t="s">
        <v>236</v>
      </c>
      <c r="E26" s="2946"/>
      <c r="F26" s="2946"/>
      <c r="G26" s="2946"/>
      <c r="H26" s="2946"/>
      <c r="I26" s="2946"/>
      <c r="J26" s="2946"/>
      <c r="K26" s="2946"/>
      <c r="L26" s="2946"/>
      <c r="M26" s="2946"/>
      <c r="N26" s="2946"/>
      <c r="O26" s="2946"/>
      <c r="P26" s="2946"/>
      <c r="Q26" s="2946"/>
      <c r="R26" s="2946"/>
      <c r="S26" s="2946"/>
      <c r="T26" s="2946"/>
      <c r="U26" s="2946"/>
      <c r="V26" s="2946"/>
      <c r="W26" s="2946"/>
      <c r="X26" s="2947"/>
      <c r="Y26" s="2820">
        <v>55542</v>
      </c>
      <c r="Z26" s="2821"/>
      <c r="AA26" s="2821"/>
      <c r="AB26" s="2821"/>
      <c r="AC26" s="2822"/>
      <c r="AD26" s="181"/>
      <c r="AE26" s="512"/>
      <c r="AF26" s="512"/>
      <c r="AG26" s="512"/>
      <c r="AH26" s="512"/>
      <c r="AI26" s="511" t="s">
        <v>37</v>
      </c>
      <c r="AJ26" s="2825" t="s">
        <v>1350</v>
      </c>
      <c r="AK26" s="2825"/>
      <c r="AL26" s="2825"/>
      <c r="AM26" s="514" t="s">
        <v>38</v>
      </c>
      <c r="AN26" s="514"/>
      <c r="AO26" s="2844" t="s">
        <v>435</v>
      </c>
      <c r="AP26" s="2945"/>
      <c r="AQ26" s="2357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75"/>
      <c r="BH26" s="2803"/>
      <c r="BI26" s="2803"/>
      <c r="BJ26" s="2803"/>
      <c r="BK26" s="2803"/>
      <c r="BL26" s="2803"/>
      <c r="BM26" s="2803"/>
      <c r="BN26" s="2803"/>
      <c r="BO26" s="2803"/>
      <c r="BP26" s="2803"/>
      <c r="BQ26" s="2803"/>
      <c r="BR26" s="2803"/>
      <c r="BS26" s="2803"/>
      <c r="BT26" s="2803"/>
      <c r="BU26" s="2803"/>
      <c r="BV26" s="2803"/>
      <c r="BW26" s="2803"/>
      <c r="BX26" s="2803"/>
      <c r="BY26" s="2803"/>
      <c r="BZ26" s="2803"/>
      <c r="CA26" s="2803"/>
      <c r="CB26" s="2803"/>
      <c r="CC26" s="2804"/>
      <c r="CD26" s="2875"/>
      <c r="CE26" s="2803"/>
      <c r="CF26" s="2803"/>
      <c r="CG26" s="2803"/>
      <c r="CH26" s="2803"/>
      <c r="CI26" s="2803"/>
      <c r="CJ26" s="2803"/>
      <c r="CK26" s="2803"/>
      <c r="CL26" s="2803"/>
      <c r="CM26" s="2803"/>
      <c r="CN26" s="2803"/>
      <c r="CO26" s="2803"/>
      <c r="CP26" s="2803"/>
      <c r="CQ26" s="2803"/>
      <c r="CR26" s="2803"/>
      <c r="CS26" s="2803"/>
      <c r="CT26" s="2803"/>
      <c r="CU26" s="2803"/>
      <c r="CV26" s="2804"/>
      <c r="CW26" s="2799" t="s">
        <v>39</v>
      </c>
      <c r="CX26" s="2083"/>
      <c r="CY26" s="1493"/>
      <c r="CZ26" s="1493"/>
      <c r="DA26" s="1493"/>
      <c r="DB26" s="1493"/>
      <c r="DC26" s="1493"/>
      <c r="DD26" s="1493"/>
      <c r="DE26" s="1493"/>
      <c r="DF26" s="1493"/>
      <c r="DG26" s="1493"/>
      <c r="DH26" s="1493"/>
      <c r="DI26" s="1493"/>
      <c r="DJ26" s="1493"/>
      <c r="DK26" s="1493"/>
      <c r="DL26" s="1493"/>
      <c r="DM26" s="2087" t="s">
        <v>40</v>
      </c>
      <c r="DN26" s="2793"/>
      <c r="DO26" s="2799" t="s">
        <v>39</v>
      </c>
      <c r="DP26" s="2083"/>
      <c r="DQ26" s="1493"/>
      <c r="DR26" s="1493"/>
      <c r="DS26" s="1493"/>
      <c r="DT26" s="1493"/>
      <c r="DU26" s="1493"/>
      <c r="DV26" s="1493"/>
      <c r="DW26" s="1493"/>
      <c r="DX26" s="1493"/>
      <c r="DY26" s="1493"/>
      <c r="DZ26" s="1493"/>
      <c r="EA26" s="1493"/>
      <c r="EB26" s="1493"/>
      <c r="EC26" s="1493"/>
      <c r="ED26" s="1493"/>
      <c r="EE26" s="2087" t="s">
        <v>40</v>
      </c>
      <c r="EF26" s="2793"/>
      <c r="EG26" s="2083" t="s">
        <v>39</v>
      </c>
      <c r="EH26" s="2083"/>
      <c r="EI26" s="1493"/>
      <c r="EJ26" s="1493"/>
      <c r="EK26" s="1493"/>
      <c r="EL26" s="1493"/>
      <c r="EM26" s="1493"/>
      <c r="EN26" s="1493"/>
      <c r="EO26" s="1493"/>
      <c r="EP26" s="1493"/>
      <c r="EQ26" s="1493"/>
      <c r="ER26" s="1493"/>
      <c r="ES26" s="1493"/>
      <c r="ET26" s="1493"/>
      <c r="EU26" s="1493"/>
      <c r="EV26" s="2087" t="s">
        <v>40</v>
      </c>
      <c r="EW26" s="2087"/>
      <c r="EX26" s="2414">
        <f t="shared" si="0"/>
        <v>0</v>
      </c>
      <c r="EY26" s="2415"/>
      <c r="EZ26" s="2415"/>
      <c r="FA26" s="2415"/>
      <c r="FB26" s="2415"/>
      <c r="FC26" s="2415"/>
      <c r="FD26" s="2415"/>
      <c r="FE26" s="2415"/>
      <c r="FF26" s="2415"/>
      <c r="FG26" s="2415"/>
      <c r="FH26" s="2415"/>
      <c r="FI26" s="2415"/>
      <c r="FJ26" s="2415"/>
      <c r="FK26" s="2415"/>
      <c r="FL26" s="2415"/>
      <c r="FM26" s="2415"/>
      <c r="FN26" s="2416"/>
    </row>
    <row r="27" spans="1:172" ht="20.100000000000001" customHeight="1" thickBot="1">
      <c r="C27" s="182"/>
      <c r="D27" s="2985"/>
      <c r="E27" s="2985"/>
      <c r="F27" s="2985"/>
      <c r="G27" s="2985"/>
      <c r="H27" s="2985"/>
      <c r="I27" s="2985"/>
      <c r="J27" s="2985"/>
      <c r="K27" s="2985"/>
      <c r="L27" s="2985"/>
      <c r="M27" s="2985"/>
      <c r="N27" s="2985"/>
      <c r="O27" s="2985"/>
      <c r="P27" s="2985"/>
      <c r="Q27" s="2985"/>
      <c r="R27" s="2985"/>
      <c r="S27" s="2985"/>
      <c r="T27" s="2985"/>
      <c r="U27" s="2985"/>
      <c r="V27" s="2985"/>
      <c r="W27" s="2985"/>
      <c r="X27" s="2986"/>
      <c r="Y27" s="2820">
        <v>55742</v>
      </c>
      <c r="Z27" s="2821"/>
      <c r="AA27" s="2821"/>
      <c r="AB27" s="2821"/>
      <c r="AC27" s="2822"/>
      <c r="AD27" s="181"/>
      <c r="AE27" s="2841" t="s">
        <v>37</v>
      </c>
      <c r="AF27" s="2841"/>
      <c r="AG27" s="2841"/>
      <c r="AH27" s="2841"/>
      <c r="AI27" s="2841"/>
      <c r="AJ27" s="2825" t="s">
        <v>1351</v>
      </c>
      <c r="AK27" s="2825"/>
      <c r="AL27" s="2825"/>
      <c r="AM27" s="2841" t="s">
        <v>38</v>
      </c>
      <c r="AN27" s="2841"/>
      <c r="AO27" s="2844" t="s">
        <v>436</v>
      </c>
      <c r="AP27" s="2945"/>
      <c r="AQ27" s="2856"/>
      <c r="AR27" s="2803"/>
      <c r="AS27" s="2803"/>
      <c r="AT27" s="2803"/>
      <c r="AU27" s="2803"/>
      <c r="AV27" s="2803"/>
      <c r="AW27" s="2803"/>
      <c r="AX27" s="2803"/>
      <c r="AY27" s="2803"/>
      <c r="AZ27" s="2803"/>
      <c r="BA27" s="2803"/>
      <c r="BB27" s="2803"/>
      <c r="BC27" s="2803"/>
      <c r="BD27" s="2803"/>
      <c r="BE27" s="2803"/>
      <c r="BF27" s="2803"/>
      <c r="BG27" s="2875"/>
      <c r="BH27" s="2803"/>
      <c r="BI27" s="2803"/>
      <c r="BJ27" s="2803"/>
      <c r="BK27" s="2803"/>
      <c r="BL27" s="2803"/>
      <c r="BM27" s="2803"/>
      <c r="BN27" s="2803"/>
      <c r="BO27" s="2803"/>
      <c r="BP27" s="2803"/>
      <c r="BQ27" s="2803"/>
      <c r="BR27" s="2803"/>
      <c r="BS27" s="2803"/>
      <c r="BT27" s="2803"/>
      <c r="BU27" s="2803"/>
      <c r="BV27" s="2803"/>
      <c r="BW27" s="2803"/>
      <c r="BX27" s="2803"/>
      <c r="BY27" s="2803"/>
      <c r="BZ27" s="2803"/>
      <c r="CA27" s="2803"/>
      <c r="CB27" s="2803"/>
      <c r="CC27" s="2804"/>
      <c r="CD27" s="2875"/>
      <c r="CE27" s="2803"/>
      <c r="CF27" s="2803"/>
      <c r="CG27" s="2803"/>
      <c r="CH27" s="2803"/>
      <c r="CI27" s="2803"/>
      <c r="CJ27" s="2803"/>
      <c r="CK27" s="2803"/>
      <c r="CL27" s="2803"/>
      <c r="CM27" s="2803"/>
      <c r="CN27" s="2803"/>
      <c r="CO27" s="2803"/>
      <c r="CP27" s="2803"/>
      <c r="CQ27" s="2803"/>
      <c r="CR27" s="2803"/>
      <c r="CS27" s="2803"/>
      <c r="CT27" s="2803"/>
      <c r="CU27" s="2803"/>
      <c r="CV27" s="2804"/>
      <c r="CW27" s="2799" t="s">
        <v>39</v>
      </c>
      <c r="CX27" s="2083"/>
      <c r="CY27" s="1493"/>
      <c r="CZ27" s="1493"/>
      <c r="DA27" s="1493"/>
      <c r="DB27" s="1493"/>
      <c r="DC27" s="1493"/>
      <c r="DD27" s="1493"/>
      <c r="DE27" s="1493"/>
      <c r="DF27" s="1493"/>
      <c r="DG27" s="1493"/>
      <c r="DH27" s="1493"/>
      <c r="DI27" s="1493"/>
      <c r="DJ27" s="1493"/>
      <c r="DK27" s="1493"/>
      <c r="DL27" s="1493"/>
      <c r="DM27" s="2087" t="s">
        <v>40</v>
      </c>
      <c r="DN27" s="2793"/>
      <c r="DO27" s="2799" t="s">
        <v>39</v>
      </c>
      <c r="DP27" s="2083"/>
      <c r="DQ27" s="1493"/>
      <c r="DR27" s="1493"/>
      <c r="DS27" s="1493"/>
      <c r="DT27" s="1493"/>
      <c r="DU27" s="1493"/>
      <c r="DV27" s="1493"/>
      <c r="DW27" s="1493"/>
      <c r="DX27" s="1493"/>
      <c r="DY27" s="1493"/>
      <c r="DZ27" s="1493"/>
      <c r="EA27" s="1493"/>
      <c r="EB27" s="1493"/>
      <c r="EC27" s="1493"/>
      <c r="ED27" s="1493"/>
      <c r="EE27" s="2087" t="s">
        <v>40</v>
      </c>
      <c r="EF27" s="2793"/>
      <c r="EG27" s="2083" t="s">
        <v>39</v>
      </c>
      <c r="EH27" s="2083"/>
      <c r="EI27" s="1493"/>
      <c r="EJ27" s="1493"/>
      <c r="EK27" s="1493"/>
      <c r="EL27" s="1493"/>
      <c r="EM27" s="1493"/>
      <c r="EN27" s="1493"/>
      <c r="EO27" s="1493"/>
      <c r="EP27" s="1493"/>
      <c r="EQ27" s="1493"/>
      <c r="ER27" s="1493"/>
      <c r="ES27" s="1493"/>
      <c r="ET27" s="1493"/>
      <c r="EU27" s="1493"/>
      <c r="EV27" s="2087" t="s">
        <v>40</v>
      </c>
      <c r="EW27" s="2087"/>
      <c r="EX27" s="2404">
        <f>AQ27+BG27+CD27-CY27-DQ27-EI27</f>
        <v>0</v>
      </c>
      <c r="EY27" s="2405"/>
      <c r="EZ27" s="2405"/>
      <c r="FA27" s="2405"/>
      <c r="FB27" s="2405"/>
      <c r="FC27" s="2405"/>
      <c r="FD27" s="2405"/>
      <c r="FE27" s="2405"/>
      <c r="FF27" s="2405"/>
      <c r="FG27" s="2405"/>
      <c r="FH27" s="2405"/>
      <c r="FI27" s="2405"/>
      <c r="FJ27" s="2405"/>
      <c r="FK27" s="2405"/>
      <c r="FL27" s="2405"/>
      <c r="FM27" s="2405"/>
      <c r="FN27" s="2406"/>
    </row>
    <row r="28" spans="1:172" ht="27" customHeight="1">
      <c r="C28" s="180"/>
      <c r="D28" s="2312" t="s">
        <v>237</v>
      </c>
      <c r="E28" s="2312"/>
      <c r="F28" s="2312"/>
      <c r="G28" s="2312"/>
      <c r="H28" s="2312"/>
      <c r="I28" s="2312"/>
      <c r="J28" s="2312"/>
      <c r="K28" s="2312"/>
      <c r="L28" s="2312"/>
      <c r="M28" s="2312"/>
      <c r="N28" s="2312"/>
      <c r="O28" s="2312"/>
      <c r="P28" s="2312"/>
      <c r="Q28" s="2312"/>
      <c r="R28" s="2312"/>
      <c r="S28" s="2312"/>
      <c r="T28" s="2312"/>
      <c r="U28" s="2312"/>
      <c r="V28" s="2312"/>
      <c r="W28" s="2312"/>
      <c r="X28" s="2312"/>
      <c r="Y28" s="2820">
        <v>5560</v>
      </c>
      <c r="Z28" s="2821"/>
      <c r="AA28" s="2821"/>
      <c r="AB28" s="2821"/>
      <c r="AC28" s="2822"/>
      <c r="AD28" s="181"/>
      <c r="AE28" s="512"/>
      <c r="AF28" s="512"/>
      <c r="AG28" s="512"/>
      <c r="AH28" s="512"/>
      <c r="AI28" s="511" t="s">
        <v>37</v>
      </c>
      <c r="AJ28" s="2825" t="s">
        <v>1350</v>
      </c>
      <c r="AK28" s="2825"/>
      <c r="AL28" s="2825"/>
      <c r="AM28" s="514" t="s">
        <v>38</v>
      </c>
      <c r="AN28" s="514"/>
      <c r="AO28" s="2844" t="s">
        <v>435</v>
      </c>
      <c r="AP28" s="2945"/>
      <c r="AQ28" s="2359">
        <f>Ф1!DY123</f>
        <v>6752357</v>
      </c>
      <c r="AR28" s="2360"/>
      <c r="AS28" s="2360"/>
      <c r="AT28" s="2360"/>
      <c r="AU28" s="2360"/>
      <c r="AV28" s="2360"/>
      <c r="AW28" s="2360"/>
      <c r="AX28" s="2360"/>
      <c r="AY28" s="2360"/>
      <c r="AZ28" s="2360"/>
      <c r="BA28" s="2360"/>
      <c r="BB28" s="2360"/>
      <c r="BC28" s="2360"/>
      <c r="BD28" s="2360"/>
      <c r="BE28" s="2360"/>
      <c r="BF28" s="2360"/>
      <c r="BG28" s="2422">
        <f>SUM(BG32,BG40,BG58,BG60,BG62,BG64,BG66,BG68)</f>
        <v>189239322</v>
      </c>
      <c r="BH28" s="2360"/>
      <c r="BI28" s="2360"/>
      <c r="BJ28" s="2360"/>
      <c r="BK28" s="2360"/>
      <c r="BL28" s="2360"/>
      <c r="BM28" s="2360"/>
      <c r="BN28" s="2360"/>
      <c r="BO28" s="2360"/>
      <c r="BP28" s="2360"/>
      <c r="BQ28" s="2360"/>
      <c r="BR28" s="2360"/>
      <c r="BS28" s="2360"/>
      <c r="BT28" s="2360"/>
      <c r="BU28" s="2360"/>
      <c r="BV28" s="2360"/>
      <c r="BW28" s="2360"/>
      <c r="BX28" s="2360"/>
      <c r="BY28" s="2360"/>
      <c r="BZ28" s="2360"/>
      <c r="CA28" s="2360"/>
      <c r="CB28" s="2360"/>
      <c r="CC28" s="2361"/>
      <c r="CD28" s="2422">
        <f>SUM(CD32,CD40,CD58,CD60,CD62,CD64,CD66,CD68)</f>
        <v>7426</v>
      </c>
      <c r="CE28" s="2360"/>
      <c r="CF28" s="2360"/>
      <c r="CG28" s="2360"/>
      <c r="CH28" s="2360"/>
      <c r="CI28" s="2360"/>
      <c r="CJ28" s="2360"/>
      <c r="CK28" s="2360"/>
      <c r="CL28" s="2360"/>
      <c r="CM28" s="2360"/>
      <c r="CN28" s="2360"/>
      <c r="CO28" s="2360"/>
      <c r="CP28" s="2360"/>
      <c r="CQ28" s="2360"/>
      <c r="CR28" s="2360"/>
      <c r="CS28" s="2360"/>
      <c r="CT28" s="2360"/>
      <c r="CU28" s="2360"/>
      <c r="CV28" s="2361"/>
      <c r="CW28" s="3359" t="s">
        <v>39</v>
      </c>
      <c r="CX28" s="3357"/>
      <c r="CY28" s="2101">
        <f>SUM(CY32,CY40,CY58,CY60,CY62,CY64,CY66,CY68)</f>
        <v>188576144</v>
      </c>
      <c r="CZ28" s="2101"/>
      <c r="DA28" s="2101"/>
      <c r="DB28" s="2101"/>
      <c r="DC28" s="2101"/>
      <c r="DD28" s="2101"/>
      <c r="DE28" s="2101"/>
      <c r="DF28" s="2101"/>
      <c r="DG28" s="2101"/>
      <c r="DH28" s="2101"/>
      <c r="DI28" s="2101"/>
      <c r="DJ28" s="2101"/>
      <c r="DK28" s="2101"/>
      <c r="DL28" s="2101"/>
      <c r="DM28" s="3353" t="s">
        <v>40</v>
      </c>
      <c r="DN28" s="3358"/>
      <c r="DO28" s="3359" t="s">
        <v>39</v>
      </c>
      <c r="DP28" s="3357"/>
      <c r="DQ28" s="2101">
        <f>SUM(DQ32,DQ40,DQ58,DQ60,DQ62,DQ64,DQ66,DQ68)</f>
        <v>9661</v>
      </c>
      <c r="DR28" s="2101"/>
      <c r="DS28" s="2101"/>
      <c r="DT28" s="2101"/>
      <c r="DU28" s="2101"/>
      <c r="DV28" s="2101"/>
      <c r="DW28" s="2101"/>
      <c r="DX28" s="2101"/>
      <c r="DY28" s="2101"/>
      <c r="DZ28" s="2101"/>
      <c r="EA28" s="2101"/>
      <c r="EB28" s="2101"/>
      <c r="EC28" s="2101"/>
      <c r="ED28" s="2101"/>
      <c r="EE28" s="3353" t="s">
        <v>40</v>
      </c>
      <c r="EF28" s="3358"/>
      <c r="EG28" s="3357"/>
      <c r="EH28" s="3357"/>
      <c r="EI28" s="2101">
        <f>SUM(EI32,EI40,EI58,EI60,EI62,EI64,EI66,EI68)</f>
        <v>8496</v>
      </c>
      <c r="EJ28" s="2101"/>
      <c r="EK28" s="2101"/>
      <c r="EL28" s="2101"/>
      <c r="EM28" s="2101"/>
      <c r="EN28" s="2101"/>
      <c r="EO28" s="2101"/>
      <c r="EP28" s="2101"/>
      <c r="EQ28" s="2101"/>
      <c r="ER28" s="2101"/>
      <c r="ES28" s="2101"/>
      <c r="ET28" s="2101"/>
      <c r="EU28" s="2101"/>
      <c r="EV28" s="3353"/>
      <c r="EW28" s="3353"/>
      <c r="EX28" s="2414">
        <f>AQ28+BG28+CD28-CY28-DQ28+EI28</f>
        <v>7421796</v>
      </c>
      <c r="EY28" s="2415"/>
      <c r="EZ28" s="2415"/>
      <c r="FA28" s="2415"/>
      <c r="FB28" s="2415"/>
      <c r="FC28" s="2415"/>
      <c r="FD28" s="2415"/>
      <c r="FE28" s="2415"/>
      <c r="FF28" s="2415"/>
      <c r="FG28" s="2415"/>
      <c r="FH28" s="2415"/>
      <c r="FI28" s="2415"/>
      <c r="FJ28" s="2415"/>
      <c r="FK28" s="2415"/>
      <c r="FL28" s="2415"/>
      <c r="FM28" s="2415"/>
      <c r="FN28" s="2416"/>
      <c r="FP28" s="159">
        <f>AQ28+BG28+CD28-CY28-DQ28+EI28-Ф1!DJ123</f>
        <v>0</v>
      </c>
    </row>
    <row r="29" spans="1:172" ht="24" customHeight="1">
      <c r="C29" s="182"/>
      <c r="D29" s="3418"/>
      <c r="E29" s="3418"/>
      <c r="F29" s="3418"/>
      <c r="G29" s="3418"/>
      <c r="H29" s="3418"/>
      <c r="I29" s="3418"/>
      <c r="J29" s="3418"/>
      <c r="K29" s="3418"/>
      <c r="L29" s="3418"/>
      <c r="M29" s="3418"/>
      <c r="N29" s="3418"/>
      <c r="O29" s="3418"/>
      <c r="P29" s="3418"/>
      <c r="Q29" s="3418"/>
      <c r="R29" s="3418"/>
      <c r="S29" s="3418"/>
      <c r="T29" s="3418"/>
      <c r="U29" s="3418"/>
      <c r="V29" s="3418"/>
      <c r="W29" s="3418"/>
      <c r="X29" s="3418"/>
      <c r="Y29" s="2820">
        <v>5580</v>
      </c>
      <c r="Z29" s="2821"/>
      <c r="AA29" s="2821"/>
      <c r="AB29" s="2821"/>
      <c r="AC29" s="2822"/>
      <c r="AD29" s="181"/>
      <c r="AE29" s="512"/>
      <c r="AF29" s="512"/>
      <c r="AG29" s="512"/>
      <c r="AH29" s="512"/>
      <c r="AI29" s="511" t="s">
        <v>37</v>
      </c>
      <c r="AJ29" s="2825" t="s">
        <v>1351</v>
      </c>
      <c r="AK29" s="2825"/>
      <c r="AL29" s="2825"/>
      <c r="AM29" s="514" t="s">
        <v>38</v>
      </c>
      <c r="AN29" s="514"/>
      <c r="AO29" s="2844" t="s">
        <v>436</v>
      </c>
      <c r="AP29" s="2945"/>
      <c r="AQ29" s="2357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414">
        <f>SUM(BG33,BG41,BG59,BG61,BG63,BG65,BG67,BG69)</f>
        <v>164134599</v>
      </c>
      <c r="BH29" s="2415"/>
      <c r="BI29" s="2415"/>
      <c r="BJ29" s="2415"/>
      <c r="BK29" s="2415"/>
      <c r="BL29" s="2415"/>
      <c r="BM29" s="2415"/>
      <c r="BN29" s="2415"/>
      <c r="BO29" s="2415"/>
      <c r="BP29" s="2415"/>
      <c r="BQ29" s="2415"/>
      <c r="BR29" s="2415"/>
      <c r="BS29" s="2415"/>
      <c r="BT29" s="2415"/>
      <c r="BU29" s="2415"/>
      <c r="BV29" s="2415"/>
      <c r="BW29" s="2415"/>
      <c r="BX29" s="2415"/>
      <c r="BY29" s="2415"/>
      <c r="BZ29" s="2415"/>
      <c r="CA29" s="2415"/>
      <c r="CB29" s="2415"/>
      <c r="CC29" s="2417"/>
      <c r="CD29" s="2414">
        <f>SUM(CD33,CD41,CD59,CD61,CD63,CD65,CD67,CD69)</f>
        <v>35694</v>
      </c>
      <c r="CE29" s="2415"/>
      <c r="CF29" s="2415"/>
      <c r="CG29" s="2415"/>
      <c r="CH29" s="2415"/>
      <c r="CI29" s="2415"/>
      <c r="CJ29" s="2415"/>
      <c r="CK29" s="2415"/>
      <c r="CL29" s="2415"/>
      <c r="CM29" s="2415"/>
      <c r="CN29" s="2415"/>
      <c r="CO29" s="2415"/>
      <c r="CP29" s="2415"/>
      <c r="CQ29" s="2415"/>
      <c r="CR29" s="2415"/>
      <c r="CS29" s="2415"/>
      <c r="CT29" s="2415"/>
      <c r="CU29" s="2415"/>
      <c r="CV29" s="2417"/>
      <c r="CW29" s="2799" t="s">
        <v>39</v>
      </c>
      <c r="CX29" s="2083"/>
      <c r="CY29" s="2162">
        <f>SUM(CY33,CY41,CY59,CY61,CY63,CY65,CY67,CY69)</f>
        <v>163989322</v>
      </c>
      <c r="CZ29" s="2162"/>
      <c r="DA29" s="2162"/>
      <c r="DB29" s="2162"/>
      <c r="DC29" s="2162"/>
      <c r="DD29" s="2162"/>
      <c r="DE29" s="2162"/>
      <c r="DF29" s="2162"/>
      <c r="DG29" s="2162"/>
      <c r="DH29" s="2162"/>
      <c r="DI29" s="2162"/>
      <c r="DJ29" s="2162"/>
      <c r="DK29" s="2162"/>
      <c r="DL29" s="2162"/>
      <c r="DM29" s="2087" t="s">
        <v>40</v>
      </c>
      <c r="DN29" s="2793"/>
      <c r="DO29" s="2799" t="s">
        <v>39</v>
      </c>
      <c r="DP29" s="2083"/>
      <c r="DQ29" s="2162">
        <f>SUM(DQ33,DQ41,DQ59,DQ61,DQ63,DQ65,DQ67,DQ69)</f>
        <v>36078</v>
      </c>
      <c r="DR29" s="2162"/>
      <c r="DS29" s="2162"/>
      <c r="DT29" s="2162"/>
      <c r="DU29" s="2162"/>
      <c r="DV29" s="2162"/>
      <c r="DW29" s="2162"/>
      <c r="DX29" s="2162"/>
      <c r="DY29" s="2162"/>
      <c r="DZ29" s="2162"/>
      <c r="EA29" s="2162"/>
      <c r="EB29" s="2162"/>
      <c r="EC29" s="2162"/>
      <c r="ED29" s="2162"/>
      <c r="EE29" s="2087" t="s">
        <v>40</v>
      </c>
      <c r="EF29" s="2793"/>
      <c r="EG29" s="2083"/>
      <c r="EH29" s="2083"/>
      <c r="EI29" s="2162">
        <f>SUM(EI33,EI41,EI59,EI61,EI63,EI65,EI67,EI69)</f>
        <v>-3118</v>
      </c>
      <c r="EJ29" s="2162"/>
      <c r="EK29" s="2162"/>
      <c r="EL29" s="2162"/>
      <c r="EM29" s="2162"/>
      <c r="EN29" s="2162"/>
      <c r="EO29" s="2162"/>
      <c r="EP29" s="2162"/>
      <c r="EQ29" s="2162"/>
      <c r="ER29" s="2162"/>
      <c r="ES29" s="2162"/>
      <c r="ET29" s="2162"/>
      <c r="EU29" s="2162"/>
      <c r="EV29" s="2087"/>
      <c r="EW29" s="2087"/>
      <c r="EX29" s="2414">
        <f>AQ29+BG29+CD29-CY29-DQ29+EI29</f>
        <v>6752357</v>
      </c>
      <c r="EY29" s="2415"/>
      <c r="EZ29" s="2415"/>
      <c r="FA29" s="2415"/>
      <c r="FB29" s="2415"/>
      <c r="FC29" s="2415"/>
      <c r="FD29" s="2415"/>
      <c r="FE29" s="2415"/>
      <c r="FF29" s="2415"/>
      <c r="FG29" s="2415"/>
      <c r="FH29" s="2415"/>
      <c r="FI29" s="2415"/>
      <c r="FJ29" s="2415"/>
      <c r="FK29" s="2415"/>
      <c r="FL29" s="2415"/>
      <c r="FM29" s="2415"/>
      <c r="FN29" s="2416"/>
      <c r="FP29" s="159">
        <f>AQ29+BG29+CD29-CY29-DQ29+EI29-Ф1!DY123</f>
        <v>0</v>
      </c>
    </row>
    <row r="30" spans="1:172" s="515" customFormat="1" ht="13.5" customHeight="1">
      <c r="A30" s="699"/>
      <c r="C30" s="183"/>
      <c r="D30" s="3569" t="s">
        <v>17</v>
      </c>
      <c r="E30" s="3569"/>
      <c r="F30" s="3569"/>
      <c r="G30" s="3569"/>
      <c r="H30" s="3569"/>
      <c r="I30" s="3569"/>
      <c r="J30" s="3569"/>
      <c r="K30" s="3569"/>
      <c r="L30" s="3569"/>
      <c r="M30" s="3569"/>
      <c r="N30" s="3569"/>
      <c r="O30" s="3569"/>
      <c r="P30" s="3569"/>
      <c r="Q30" s="3569"/>
      <c r="R30" s="3569"/>
      <c r="S30" s="3569"/>
      <c r="T30" s="3569"/>
      <c r="U30" s="3569"/>
      <c r="V30" s="3569"/>
      <c r="W30" s="3569"/>
      <c r="X30" s="3570"/>
      <c r="Y30" s="2820"/>
      <c r="Z30" s="2821"/>
      <c r="AA30" s="2821"/>
      <c r="AB30" s="2821"/>
      <c r="AC30" s="2822"/>
      <c r="AD30" s="2840"/>
      <c r="AE30" s="2841"/>
      <c r="AF30" s="2841"/>
      <c r="AG30" s="2841"/>
      <c r="AH30" s="2841"/>
      <c r="AI30" s="2841"/>
      <c r="AJ30" s="2841"/>
      <c r="AK30" s="2841"/>
      <c r="AL30" s="2841"/>
      <c r="AM30" s="2841"/>
      <c r="AN30" s="2841"/>
      <c r="AO30" s="2841"/>
      <c r="AP30" s="3115"/>
      <c r="AQ30" s="3032"/>
      <c r="AR30" s="3013"/>
      <c r="AS30" s="3013"/>
      <c r="AT30" s="3013"/>
      <c r="AU30" s="3013"/>
      <c r="AV30" s="3013"/>
      <c r="AW30" s="3013"/>
      <c r="AX30" s="3013"/>
      <c r="AY30" s="3013"/>
      <c r="AZ30" s="3013"/>
      <c r="BA30" s="3013"/>
      <c r="BB30" s="3013"/>
      <c r="BC30" s="3013"/>
      <c r="BD30" s="3013"/>
      <c r="BE30" s="3013"/>
      <c r="BF30" s="3013"/>
      <c r="BG30" s="3012"/>
      <c r="BH30" s="3013"/>
      <c r="BI30" s="3013"/>
      <c r="BJ30" s="3013"/>
      <c r="BK30" s="3013"/>
      <c r="BL30" s="3013"/>
      <c r="BM30" s="3013"/>
      <c r="BN30" s="3013"/>
      <c r="BO30" s="3013"/>
      <c r="BP30" s="3013"/>
      <c r="BQ30" s="3013"/>
      <c r="BR30" s="3013"/>
      <c r="BS30" s="3013"/>
      <c r="BT30" s="3013"/>
      <c r="BU30" s="3013"/>
      <c r="BV30" s="3013"/>
      <c r="BW30" s="3013"/>
      <c r="BX30" s="3013"/>
      <c r="BY30" s="3013"/>
      <c r="BZ30" s="3013"/>
      <c r="CA30" s="3013"/>
      <c r="CB30" s="3013"/>
      <c r="CC30" s="3014"/>
      <c r="CD30" s="3012"/>
      <c r="CE30" s="3013"/>
      <c r="CF30" s="3013"/>
      <c r="CG30" s="3013"/>
      <c r="CH30" s="3013"/>
      <c r="CI30" s="3013"/>
      <c r="CJ30" s="3013"/>
      <c r="CK30" s="3013"/>
      <c r="CL30" s="3013"/>
      <c r="CM30" s="3013"/>
      <c r="CN30" s="3013"/>
      <c r="CO30" s="3013"/>
      <c r="CP30" s="3013"/>
      <c r="CQ30" s="3013"/>
      <c r="CR30" s="3013"/>
      <c r="CS30" s="3013"/>
      <c r="CT30" s="3013"/>
      <c r="CU30" s="3013"/>
      <c r="CV30" s="3014"/>
      <c r="CW30" s="2799"/>
      <c r="CX30" s="2083"/>
      <c r="CY30" s="2085"/>
      <c r="CZ30" s="2085"/>
      <c r="DA30" s="2085"/>
      <c r="DB30" s="2085"/>
      <c r="DC30" s="2085"/>
      <c r="DD30" s="2085"/>
      <c r="DE30" s="2085"/>
      <c r="DF30" s="2085"/>
      <c r="DG30" s="2085"/>
      <c r="DH30" s="2085"/>
      <c r="DI30" s="2085"/>
      <c r="DJ30" s="2085"/>
      <c r="DK30" s="2085"/>
      <c r="DL30" s="2085"/>
      <c r="DM30" s="2087"/>
      <c r="DN30" s="2793"/>
      <c r="DO30" s="2799"/>
      <c r="DP30" s="2083"/>
      <c r="DQ30" s="2085"/>
      <c r="DR30" s="2085"/>
      <c r="DS30" s="2085"/>
      <c r="DT30" s="2085"/>
      <c r="DU30" s="2085"/>
      <c r="DV30" s="2085"/>
      <c r="DW30" s="2085"/>
      <c r="DX30" s="2085"/>
      <c r="DY30" s="2085"/>
      <c r="DZ30" s="2085"/>
      <c r="EA30" s="2085"/>
      <c r="EB30" s="2085"/>
      <c r="EC30" s="2085"/>
      <c r="ED30" s="2085"/>
      <c r="EE30" s="2087"/>
      <c r="EF30" s="2793"/>
      <c r="EG30" s="2083"/>
      <c r="EH30" s="2083"/>
      <c r="EI30" s="2085"/>
      <c r="EJ30" s="2085"/>
      <c r="EK30" s="2085"/>
      <c r="EL30" s="2085"/>
      <c r="EM30" s="2085"/>
      <c r="EN30" s="2085"/>
      <c r="EO30" s="2085"/>
      <c r="EP30" s="2085"/>
      <c r="EQ30" s="2085"/>
      <c r="ER30" s="2085"/>
      <c r="ES30" s="2085"/>
      <c r="ET30" s="2085"/>
      <c r="EU30" s="2085"/>
      <c r="EV30" s="2087"/>
      <c r="EW30" s="2087"/>
      <c r="EX30" s="3012"/>
      <c r="EY30" s="3013"/>
      <c r="EZ30" s="3013"/>
      <c r="FA30" s="3013"/>
      <c r="FB30" s="3013"/>
      <c r="FC30" s="3013"/>
      <c r="FD30" s="3013"/>
      <c r="FE30" s="3013"/>
      <c r="FF30" s="3013"/>
      <c r="FG30" s="3013"/>
      <c r="FH30" s="3013"/>
      <c r="FI30" s="3013"/>
      <c r="FJ30" s="3013"/>
      <c r="FK30" s="3013"/>
      <c r="FL30" s="3013"/>
      <c r="FM30" s="3013"/>
      <c r="FN30" s="3576"/>
    </row>
    <row r="31" spans="1:172" ht="2.25" customHeight="1">
      <c r="C31" s="182"/>
      <c r="D31" s="3491"/>
      <c r="E31" s="3491"/>
      <c r="F31" s="3491"/>
      <c r="G31" s="3491"/>
      <c r="H31" s="3491"/>
      <c r="I31" s="3491"/>
      <c r="J31" s="3491"/>
      <c r="K31" s="3491"/>
      <c r="L31" s="3491"/>
      <c r="M31" s="3491"/>
      <c r="N31" s="3491"/>
      <c r="O31" s="3491"/>
      <c r="P31" s="3491"/>
      <c r="Q31" s="3491"/>
      <c r="R31" s="3491"/>
      <c r="S31" s="3491"/>
      <c r="T31" s="3491"/>
      <c r="U31" s="3491"/>
      <c r="V31" s="3491"/>
      <c r="W31" s="3491"/>
      <c r="X31" s="3575"/>
      <c r="Y31" s="2837"/>
      <c r="Z31" s="2838"/>
      <c r="AA31" s="2838"/>
      <c r="AB31" s="2838"/>
      <c r="AC31" s="2839"/>
      <c r="AD31" s="2842"/>
      <c r="AE31" s="2843"/>
      <c r="AF31" s="2843"/>
      <c r="AG31" s="2843"/>
      <c r="AH31" s="2843"/>
      <c r="AI31" s="2843"/>
      <c r="AJ31" s="2843"/>
      <c r="AK31" s="2843"/>
      <c r="AL31" s="2843"/>
      <c r="AM31" s="2843"/>
      <c r="AN31" s="2843"/>
      <c r="AO31" s="2843"/>
      <c r="AP31" s="3572"/>
      <c r="AQ31" s="3033"/>
      <c r="AR31" s="3016"/>
      <c r="AS31" s="3016"/>
      <c r="AT31" s="3016"/>
      <c r="AU31" s="3016"/>
      <c r="AV31" s="3016"/>
      <c r="AW31" s="3016"/>
      <c r="AX31" s="3016"/>
      <c r="AY31" s="3016"/>
      <c r="AZ31" s="3016"/>
      <c r="BA31" s="3016"/>
      <c r="BB31" s="3016"/>
      <c r="BC31" s="3016"/>
      <c r="BD31" s="3016"/>
      <c r="BE31" s="3016"/>
      <c r="BF31" s="3016"/>
      <c r="BG31" s="3015"/>
      <c r="BH31" s="3016"/>
      <c r="BI31" s="3016"/>
      <c r="BJ31" s="3016"/>
      <c r="BK31" s="3016"/>
      <c r="BL31" s="3016"/>
      <c r="BM31" s="3016"/>
      <c r="BN31" s="3016"/>
      <c r="BO31" s="3016"/>
      <c r="BP31" s="3016"/>
      <c r="BQ31" s="3016"/>
      <c r="BR31" s="3016"/>
      <c r="BS31" s="3016"/>
      <c r="BT31" s="3016"/>
      <c r="BU31" s="3016"/>
      <c r="BV31" s="3016"/>
      <c r="BW31" s="3016"/>
      <c r="BX31" s="3016"/>
      <c r="BY31" s="3016"/>
      <c r="BZ31" s="3016"/>
      <c r="CA31" s="3016"/>
      <c r="CB31" s="3016"/>
      <c r="CC31" s="3017"/>
      <c r="CD31" s="3015"/>
      <c r="CE31" s="3016"/>
      <c r="CF31" s="3016"/>
      <c r="CG31" s="3016"/>
      <c r="CH31" s="3016"/>
      <c r="CI31" s="3016"/>
      <c r="CJ31" s="3016"/>
      <c r="CK31" s="3016"/>
      <c r="CL31" s="3016"/>
      <c r="CM31" s="3016"/>
      <c r="CN31" s="3016"/>
      <c r="CO31" s="3016"/>
      <c r="CP31" s="3016"/>
      <c r="CQ31" s="3016"/>
      <c r="CR31" s="3016"/>
      <c r="CS31" s="3016"/>
      <c r="CT31" s="3016"/>
      <c r="CU31" s="3016"/>
      <c r="CV31" s="3017"/>
      <c r="CW31" s="2869"/>
      <c r="CX31" s="2013"/>
      <c r="CY31" s="2018"/>
      <c r="CZ31" s="2018"/>
      <c r="DA31" s="2018"/>
      <c r="DB31" s="2018"/>
      <c r="DC31" s="2018"/>
      <c r="DD31" s="2018"/>
      <c r="DE31" s="2018"/>
      <c r="DF31" s="2018"/>
      <c r="DG31" s="2018"/>
      <c r="DH31" s="2018"/>
      <c r="DI31" s="2018"/>
      <c r="DJ31" s="2018"/>
      <c r="DK31" s="2018"/>
      <c r="DL31" s="2018"/>
      <c r="DM31" s="2014"/>
      <c r="DN31" s="2874"/>
      <c r="DO31" s="2869"/>
      <c r="DP31" s="2013"/>
      <c r="DQ31" s="2018"/>
      <c r="DR31" s="2018"/>
      <c r="DS31" s="2018"/>
      <c r="DT31" s="2018"/>
      <c r="DU31" s="2018"/>
      <c r="DV31" s="2018"/>
      <c r="DW31" s="2018"/>
      <c r="DX31" s="2018"/>
      <c r="DY31" s="2018"/>
      <c r="DZ31" s="2018"/>
      <c r="EA31" s="2018"/>
      <c r="EB31" s="2018"/>
      <c r="EC31" s="2018"/>
      <c r="ED31" s="2018"/>
      <c r="EE31" s="2014"/>
      <c r="EF31" s="2874"/>
      <c r="EG31" s="2013"/>
      <c r="EH31" s="2013"/>
      <c r="EI31" s="2018"/>
      <c r="EJ31" s="2018"/>
      <c r="EK31" s="2018"/>
      <c r="EL31" s="2018"/>
      <c r="EM31" s="2018"/>
      <c r="EN31" s="2018"/>
      <c r="EO31" s="2018"/>
      <c r="EP31" s="2018"/>
      <c r="EQ31" s="2018"/>
      <c r="ER31" s="2018"/>
      <c r="ES31" s="2018"/>
      <c r="ET31" s="2018"/>
      <c r="EU31" s="2018"/>
      <c r="EV31" s="2014"/>
      <c r="EW31" s="2014"/>
      <c r="EX31" s="3015"/>
      <c r="EY31" s="3016"/>
      <c r="EZ31" s="3016"/>
      <c r="FA31" s="3016"/>
      <c r="FB31" s="3016"/>
      <c r="FC31" s="3016"/>
      <c r="FD31" s="3016"/>
      <c r="FE31" s="3016"/>
      <c r="FF31" s="3016"/>
      <c r="FG31" s="3016"/>
      <c r="FH31" s="3016"/>
      <c r="FI31" s="3016"/>
      <c r="FJ31" s="3016"/>
      <c r="FK31" s="3016"/>
      <c r="FL31" s="3016"/>
      <c r="FM31" s="3016"/>
      <c r="FN31" s="3577"/>
    </row>
    <row r="32" spans="1:172" ht="18" customHeight="1">
      <c r="C32" s="180"/>
      <c r="D32" s="2955" t="s">
        <v>238</v>
      </c>
      <c r="E32" s="2955"/>
      <c r="F32" s="2955"/>
      <c r="G32" s="2955"/>
      <c r="H32" s="2955"/>
      <c r="I32" s="2955"/>
      <c r="J32" s="2955"/>
      <c r="K32" s="2955"/>
      <c r="L32" s="2955"/>
      <c r="M32" s="2955"/>
      <c r="N32" s="2955"/>
      <c r="O32" s="2955"/>
      <c r="P32" s="2955"/>
      <c r="Q32" s="2955"/>
      <c r="R32" s="2955"/>
      <c r="S32" s="2955"/>
      <c r="T32" s="2955"/>
      <c r="U32" s="2955"/>
      <c r="V32" s="2955"/>
      <c r="W32" s="2955"/>
      <c r="X32" s="2956"/>
      <c r="Y32" s="2820">
        <v>5561</v>
      </c>
      <c r="Z32" s="2821"/>
      <c r="AA32" s="2821"/>
      <c r="AB32" s="2821"/>
      <c r="AC32" s="2822"/>
      <c r="AD32" s="181"/>
      <c r="AE32" s="512"/>
      <c r="AF32" s="512"/>
      <c r="AG32" s="512"/>
      <c r="AH32" s="512"/>
      <c r="AI32" s="511" t="s">
        <v>37</v>
      </c>
      <c r="AJ32" s="2825" t="s">
        <v>1350</v>
      </c>
      <c r="AK32" s="2825"/>
      <c r="AL32" s="2825"/>
      <c r="AM32" s="514" t="s">
        <v>38</v>
      </c>
      <c r="AN32" s="514"/>
      <c r="AO32" s="2844" t="s">
        <v>435</v>
      </c>
      <c r="AP32" s="2945"/>
      <c r="AQ32" s="2401">
        <f>Ф1!DY124</f>
        <v>3860303</v>
      </c>
      <c r="AR32" s="2402"/>
      <c r="AS32" s="2402"/>
      <c r="AT32" s="2402"/>
      <c r="AU32" s="2402"/>
      <c r="AV32" s="2402"/>
      <c r="AW32" s="2402"/>
      <c r="AX32" s="2402"/>
      <c r="AY32" s="2402"/>
      <c r="AZ32" s="2402"/>
      <c r="BA32" s="2402"/>
      <c r="BB32" s="2402"/>
      <c r="BC32" s="2402"/>
      <c r="BD32" s="2402"/>
      <c r="BE32" s="2402"/>
      <c r="BF32" s="2402"/>
      <c r="BG32" s="2811">
        <f>SUM(BG36,BG38)</f>
        <v>63901935</v>
      </c>
      <c r="BH32" s="2402"/>
      <c r="BI32" s="2402"/>
      <c r="BJ32" s="2402"/>
      <c r="BK32" s="2402"/>
      <c r="BL32" s="2402"/>
      <c r="BM32" s="2402"/>
      <c r="BN32" s="2402"/>
      <c r="BO32" s="2402"/>
      <c r="BP32" s="2402"/>
      <c r="BQ32" s="2402"/>
      <c r="BR32" s="2402"/>
      <c r="BS32" s="2402"/>
      <c r="BT32" s="2402"/>
      <c r="BU32" s="2402"/>
      <c r="BV32" s="2402"/>
      <c r="BW32" s="2402"/>
      <c r="BX32" s="2402"/>
      <c r="BY32" s="2402"/>
      <c r="BZ32" s="2402"/>
      <c r="CA32" s="2402"/>
      <c r="CB32" s="2402"/>
      <c r="CC32" s="2403"/>
      <c r="CD32" s="2811">
        <f>SUM(CD36,CD38)</f>
        <v>222</v>
      </c>
      <c r="CE32" s="2402"/>
      <c r="CF32" s="2402"/>
      <c r="CG32" s="2402"/>
      <c r="CH32" s="2402"/>
      <c r="CI32" s="2402"/>
      <c r="CJ32" s="2402"/>
      <c r="CK32" s="2402"/>
      <c r="CL32" s="2402"/>
      <c r="CM32" s="2402"/>
      <c r="CN32" s="2402"/>
      <c r="CO32" s="2402"/>
      <c r="CP32" s="2402"/>
      <c r="CQ32" s="2402"/>
      <c r="CR32" s="2402"/>
      <c r="CS32" s="2402"/>
      <c r="CT32" s="2402"/>
      <c r="CU32" s="2402"/>
      <c r="CV32" s="2403"/>
      <c r="CW32" s="2868" t="s">
        <v>39</v>
      </c>
      <c r="CX32" s="2044"/>
      <c r="CY32" s="2061">
        <f>SUM(CY36,CY38)</f>
        <v>63158944</v>
      </c>
      <c r="CZ32" s="2061"/>
      <c r="DA32" s="2061"/>
      <c r="DB32" s="2061"/>
      <c r="DC32" s="2061"/>
      <c r="DD32" s="2061"/>
      <c r="DE32" s="2061"/>
      <c r="DF32" s="2061"/>
      <c r="DG32" s="2061"/>
      <c r="DH32" s="2061"/>
      <c r="DI32" s="2061"/>
      <c r="DJ32" s="2061"/>
      <c r="DK32" s="2061"/>
      <c r="DL32" s="2061"/>
      <c r="DM32" s="2872" t="s">
        <v>40</v>
      </c>
      <c r="DN32" s="2873"/>
      <c r="DO32" s="2868" t="s">
        <v>39</v>
      </c>
      <c r="DP32" s="2044"/>
      <c r="DQ32" s="2061">
        <f>SUM(DQ36,DQ38)</f>
        <v>2712</v>
      </c>
      <c r="DR32" s="2061"/>
      <c r="DS32" s="2061"/>
      <c r="DT32" s="2061"/>
      <c r="DU32" s="2061"/>
      <c r="DV32" s="2061"/>
      <c r="DW32" s="2061"/>
      <c r="DX32" s="2061"/>
      <c r="DY32" s="2061"/>
      <c r="DZ32" s="2061"/>
      <c r="EA32" s="2061"/>
      <c r="EB32" s="2061"/>
      <c r="EC32" s="2061"/>
      <c r="ED32" s="2061"/>
      <c r="EE32" s="2872" t="s">
        <v>40</v>
      </c>
      <c r="EF32" s="2873"/>
      <c r="EG32" s="2044"/>
      <c r="EH32" s="2044"/>
      <c r="EI32" s="2061">
        <f>SUM(EI36,EI38)</f>
        <v>0</v>
      </c>
      <c r="EJ32" s="2061"/>
      <c r="EK32" s="2061"/>
      <c r="EL32" s="2061"/>
      <c r="EM32" s="2061"/>
      <c r="EN32" s="2061"/>
      <c r="EO32" s="2061"/>
      <c r="EP32" s="2061"/>
      <c r="EQ32" s="2061"/>
      <c r="ER32" s="2061"/>
      <c r="ES32" s="2061"/>
      <c r="ET32" s="2061"/>
      <c r="EU32" s="2061"/>
      <c r="EV32" s="2872"/>
      <c r="EW32" s="2872"/>
      <c r="EX32" s="2414">
        <f>AQ32+BG32+CD32-CY32-DQ32+EI32</f>
        <v>4600804</v>
      </c>
      <c r="EY32" s="2415"/>
      <c r="EZ32" s="2415"/>
      <c r="FA32" s="2415"/>
      <c r="FB32" s="2415"/>
      <c r="FC32" s="2415"/>
      <c r="FD32" s="2415"/>
      <c r="FE32" s="2415"/>
      <c r="FF32" s="2415"/>
      <c r="FG32" s="2415"/>
      <c r="FH32" s="2415"/>
      <c r="FI32" s="2415"/>
      <c r="FJ32" s="2415"/>
      <c r="FK32" s="2415"/>
      <c r="FL32" s="2415"/>
      <c r="FM32" s="2415"/>
      <c r="FN32" s="2416"/>
      <c r="FP32" s="159">
        <f>AQ32+BG32+CD32-CY32-DQ32+EI32-Ф1!DJ124</f>
        <v>0</v>
      </c>
    </row>
    <row r="33" spans="1:172" ht="18" customHeight="1">
      <c r="C33" s="182"/>
      <c r="D33" s="3375"/>
      <c r="E33" s="3375"/>
      <c r="F33" s="3375"/>
      <c r="G33" s="3375"/>
      <c r="H33" s="3375"/>
      <c r="I33" s="3375"/>
      <c r="J33" s="3375"/>
      <c r="K33" s="3375"/>
      <c r="L33" s="3375"/>
      <c r="M33" s="3375"/>
      <c r="N33" s="3375"/>
      <c r="O33" s="3375"/>
      <c r="P33" s="3375"/>
      <c r="Q33" s="3375"/>
      <c r="R33" s="3375"/>
      <c r="S33" s="3375"/>
      <c r="T33" s="3375"/>
      <c r="U33" s="3375"/>
      <c r="V33" s="3375"/>
      <c r="W33" s="3375"/>
      <c r="X33" s="3376"/>
      <c r="Y33" s="2820">
        <v>5581</v>
      </c>
      <c r="Z33" s="2821"/>
      <c r="AA33" s="2821"/>
      <c r="AB33" s="2821"/>
      <c r="AC33" s="2822"/>
      <c r="AD33" s="181"/>
      <c r="AE33" s="512"/>
      <c r="AF33" s="512"/>
      <c r="AG33" s="512"/>
      <c r="AH33" s="512"/>
      <c r="AI33" s="511" t="s">
        <v>37</v>
      </c>
      <c r="AJ33" s="2825" t="s">
        <v>1351</v>
      </c>
      <c r="AK33" s="2825"/>
      <c r="AL33" s="2825"/>
      <c r="AM33" s="514" t="s">
        <v>38</v>
      </c>
      <c r="AN33" s="514"/>
      <c r="AO33" s="2844" t="s">
        <v>436</v>
      </c>
      <c r="AP33" s="2945"/>
      <c r="AQ33" s="2357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414">
        <f>SUM(BG37,BG39)</f>
        <v>56599481</v>
      </c>
      <c r="BH33" s="2415"/>
      <c r="BI33" s="2415"/>
      <c r="BJ33" s="2415"/>
      <c r="BK33" s="2415"/>
      <c r="BL33" s="2415"/>
      <c r="BM33" s="2415"/>
      <c r="BN33" s="2415"/>
      <c r="BO33" s="2415"/>
      <c r="BP33" s="2415"/>
      <c r="BQ33" s="2415"/>
      <c r="BR33" s="2415"/>
      <c r="BS33" s="2415"/>
      <c r="BT33" s="2415"/>
      <c r="BU33" s="2415"/>
      <c r="BV33" s="2415"/>
      <c r="BW33" s="2415"/>
      <c r="BX33" s="2415"/>
      <c r="BY33" s="2415"/>
      <c r="BZ33" s="2415"/>
      <c r="CA33" s="2415"/>
      <c r="CB33" s="2415"/>
      <c r="CC33" s="2417"/>
      <c r="CD33" s="2414">
        <f>SUM(CD37,CD39)</f>
        <v>207</v>
      </c>
      <c r="CE33" s="2415"/>
      <c r="CF33" s="2415"/>
      <c r="CG33" s="2415"/>
      <c r="CH33" s="2415"/>
      <c r="CI33" s="2415"/>
      <c r="CJ33" s="2415"/>
      <c r="CK33" s="2415"/>
      <c r="CL33" s="2415"/>
      <c r="CM33" s="2415"/>
      <c r="CN33" s="2415"/>
      <c r="CO33" s="2415"/>
      <c r="CP33" s="2415"/>
      <c r="CQ33" s="2415"/>
      <c r="CR33" s="2415"/>
      <c r="CS33" s="2415"/>
      <c r="CT33" s="2415"/>
      <c r="CU33" s="2415"/>
      <c r="CV33" s="2417"/>
      <c r="CW33" s="2940" t="s">
        <v>39</v>
      </c>
      <c r="CX33" s="2941"/>
      <c r="CY33" s="2162">
        <f>SUM(CY37,CY39)</f>
        <v>56632522</v>
      </c>
      <c r="CZ33" s="2162"/>
      <c r="DA33" s="2162"/>
      <c r="DB33" s="2162"/>
      <c r="DC33" s="2162"/>
      <c r="DD33" s="2162"/>
      <c r="DE33" s="2162"/>
      <c r="DF33" s="2162"/>
      <c r="DG33" s="2162"/>
      <c r="DH33" s="2162"/>
      <c r="DI33" s="2162"/>
      <c r="DJ33" s="2162"/>
      <c r="DK33" s="2162"/>
      <c r="DL33" s="2162"/>
      <c r="DM33" s="2808" t="s">
        <v>40</v>
      </c>
      <c r="DN33" s="2809"/>
      <c r="DO33" s="2940" t="s">
        <v>39</v>
      </c>
      <c r="DP33" s="2941"/>
      <c r="DQ33" s="2162">
        <f>SUM(DQ37,DQ39)</f>
        <v>2021</v>
      </c>
      <c r="DR33" s="2162"/>
      <c r="DS33" s="2162"/>
      <c r="DT33" s="2162"/>
      <c r="DU33" s="2162"/>
      <c r="DV33" s="2162"/>
      <c r="DW33" s="2162"/>
      <c r="DX33" s="2162"/>
      <c r="DY33" s="2162"/>
      <c r="DZ33" s="2162"/>
      <c r="EA33" s="2162"/>
      <c r="EB33" s="2162"/>
      <c r="EC33" s="2162"/>
      <c r="ED33" s="2162"/>
      <c r="EE33" s="2808" t="s">
        <v>40</v>
      </c>
      <c r="EF33" s="2809"/>
      <c r="EG33" s="2941"/>
      <c r="EH33" s="2941"/>
      <c r="EI33" s="2162">
        <f>SUM(EI37,EI39)</f>
        <v>0</v>
      </c>
      <c r="EJ33" s="2162"/>
      <c r="EK33" s="2162"/>
      <c r="EL33" s="2162"/>
      <c r="EM33" s="2162"/>
      <c r="EN33" s="2162"/>
      <c r="EO33" s="2162"/>
      <c r="EP33" s="2162"/>
      <c r="EQ33" s="2162"/>
      <c r="ER33" s="2162"/>
      <c r="ES33" s="2162"/>
      <c r="ET33" s="2162"/>
      <c r="EU33" s="2162"/>
      <c r="EV33" s="2808"/>
      <c r="EW33" s="2809"/>
      <c r="EX33" s="2414">
        <f>AQ33+BG33+CD33-CY33-DQ33+EI33</f>
        <v>3860303</v>
      </c>
      <c r="EY33" s="2415"/>
      <c r="EZ33" s="2415"/>
      <c r="FA33" s="2415"/>
      <c r="FB33" s="2415"/>
      <c r="FC33" s="2415"/>
      <c r="FD33" s="2415"/>
      <c r="FE33" s="2415"/>
      <c r="FF33" s="2415"/>
      <c r="FG33" s="2415"/>
      <c r="FH33" s="2415"/>
      <c r="FI33" s="2415"/>
      <c r="FJ33" s="2415"/>
      <c r="FK33" s="2415"/>
      <c r="FL33" s="2415"/>
      <c r="FM33" s="2415"/>
      <c r="FN33" s="2416"/>
      <c r="FP33" s="159">
        <f>AQ33+BG33+CD33-CY33-DQ33+EI33-Ф1!DY124</f>
        <v>0</v>
      </c>
    </row>
    <row r="34" spans="1:172" s="515" customFormat="1" ht="13.5" customHeight="1">
      <c r="A34" s="699"/>
      <c r="C34" s="183"/>
      <c r="D34" s="3569" t="s">
        <v>17</v>
      </c>
      <c r="E34" s="3569"/>
      <c r="F34" s="3569"/>
      <c r="G34" s="3569"/>
      <c r="H34" s="3569"/>
      <c r="I34" s="3569"/>
      <c r="J34" s="3569"/>
      <c r="K34" s="3569"/>
      <c r="L34" s="3569"/>
      <c r="M34" s="3569"/>
      <c r="N34" s="3569"/>
      <c r="O34" s="3569"/>
      <c r="P34" s="3569"/>
      <c r="Q34" s="3569"/>
      <c r="R34" s="3569"/>
      <c r="S34" s="3569"/>
      <c r="T34" s="3569"/>
      <c r="U34" s="3569"/>
      <c r="V34" s="3569"/>
      <c r="W34" s="3569"/>
      <c r="X34" s="3570"/>
      <c r="Y34" s="2820"/>
      <c r="Z34" s="2821"/>
      <c r="AA34" s="2821"/>
      <c r="AB34" s="2821"/>
      <c r="AC34" s="2822"/>
      <c r="AD34" s="2840"/>
      <c r="AE34" s="2841"/>
      <c r="AF34" s="2841"/>
      <c r="AG34" s="2841"/>
      <c r="AH34" s="2841"/>
      <c r="AI34" s="2841"/>
      <c r="AJ34" s="2841"/>
      <c r="AK34" s="2841"/>
      <c r="AL34" s="2841"/>
      <c r="AM34" s="2841"/>
      <c r="AN34" s="2841"/>
      <c r="AO34" s="2841"/>
      <c r="AP34" s="3115"/>
      <c r="AQ34" s="2856"/>
      <c r="AR34" s="2803"/>
      <c r="AS34" s="2803"/>
      <c r="AT34" s="2803"/>
      <c r="AU34" s="2803"/>
      <c r="AV34" s="2803"/>
      <c r="AW34" s="2803"/>
      <c r="AX34" s="2803"/>
      <c r="AY34" s="2803"/>
      <c r="AZ34" s="2803"/>
      <c r="BA34" s="2803"/>
      <c r="BB34" s="2803"/>
      <c r="BC34" s="2803"/>
      <c r="BD34" s="2803"/>
      <c r="BE34" s="2803"/>
      <c r="BF34" s="2803"/>
      <c r="BG34" s="2875"/>
      <c r="BH34" s="2803"/>
      <c r="BI34" s="2803"/>
      <c r="BJ34" s="2803"/>
      <c r="BK34" s="2803"/>
      <c r="BL34" s="2803"/>
      <c r="BM34" s="2803"/>
      <c r="BN34" s="2803"/>
      <c r="BO34" s="2803"/>
      <c r="BP34" s="2803"/>
      <c r="BQ34" s="2803"/>
      <c r="BR34" s="2803"/>
      <c r="BS34" s="2803"/>
      <c r="BT34" s="2803"/>
      <c r="BU34" s="2803"/>
      <c r="BV34" s="2803"/>
      <c r="BW34" s="2803"/>
      <c r="BX34" s="2803"/>
      <c r="BY34" s="2803"/>
      <c r="BZ34" s="2803"/>
      <c r="CA34" s="2803"/>
      <c r="CB34" s="2803"/>
      <c r="CC34" s="2804"/>
      <c r="CD34" s="2875"/>
      <c r="CE34" s="2803"/>
      <c r="CF34" s="2803"/>
      <c r="CG34" s="2803"/>
      <c r="CH34" s="2803"/>
      <c r="CI34" s="2803"/>
      <c r="CJ34" s="2803"/>
      <c r="CK34" s="2803"/>
      <c r="CL34" s="2803"/>
      <c r="CM34" s="2803"/>
      <c r="CN34" s="2803"/>
      <c r="CO34" s="2803"/>
      <c r="CP34" s="2803"/>
      <c r="CQ34" s="2803"/>
      <c r="CR34" s="2803"/>
      <c r="CS34" s="2803"/>
      <c r="CT34" s="2803"/>
      <c r="CU34" s="2803"/>
      <c r="CV34" s="2804"/>
      <c r="CW34" s="2799"/>
      <c r="CX34" s="2083"/>
      <c r="CY34" s="1493"/>
      <c r="CZ34" s="1493"/>
      <c r="DA34" s="1493"/>
      <c r="DB34" s="1493"/>
      <c r="DC34" s="1493"/>
      <c r="DD34" s="1493"/>
      <c r="DE34" s="1493"/>
      <c r="DF34" s="1493"/>
      <c r="DG34" s="1493"/>
      <c r="DH34" s="1493"/>
      <c r="DI34" s="1493"/>
      <c r="DJ34" s="1493"/>
      <c r="DK34" s="1493"/>
      <c r="DL34" s="1493"/>
      <c r="DM34" s="2087"/>
      <c r="DN34" s="2793"/>
      <c r="DO34" s="2799"/>
      <c r="DP34" s="2083"/>
      <c r="DQ34" s="1493"/>
      <c r="DR34" s="1493"/>
      <c r="DS34" s="1493"/>
      <c r="DT34" s="1493"/>
      <c r="DU34" s="1493"/>
      <c r="DV34" s="1493"/>
      <c r="DW34" s="1493"/>
      <c r="DX34" s="1493"/>
      <c r="DY34" s="1493"/>
      <c r="DZ34" s="1493"/>
      <c r="EA34" s="1493"/>
      <c r="EB34" s="1493"/>
      <c r="EC34" s="1493"/>
      <c r="ED34" s="1493"/>
      <c r="EE34" s="2087"/>
      <c r="EF34" s="2793"/>
      <c r="EG34" s="2083"/>
      <c r="EH34" s="2083"/>
      <c r="EI34" s="1493"/>
      <c r="EJ34" s="1493"/>
      <c r="EK34" s="1493"/>
      <c r="EL34" s="1493"/>
      <c r="EM34" s="1493"/>
      <c r="EN34" s="1493"/>
      <c r="EO34" s="1493"/>
      <c r="EP34" s="1493"/>
      <c r="EQ34" s="1493"/>
      <c r="ER34" s="1493"/>
      <c r="ES34" s="1493"/>
      <c r="ET34" s="1493"/>
      <c r="EU34" s="1493"/>
      <c r="EV34" s="2087"/>
      <c r="EW34" s="2087"/>
      <c r="EX34" s="2875"/>
      <c r="EY34" s="2803"/>
      <c r="EZ34" s="2803"/>
      <c r="FA34" s="2803"/>
      <c r="FB34" s="2803"/>
      <c r="FC34" s="2803"/>
      <c r="FD34" s="2803"/>
      <c r="FE34" s="2803"/>
      <c r="FF34" s="2803"/>
      <c r="FG34" s="2803"/>
      <c r="FH34" s="2803"/>
      <c r="FI34" s="2803"/>
      <c r="FJ34" s="2803"/>
      <c r="FK34" s="2803"/>
      <c r="FL34" s="2803"/>
      <c r="FM34" s="2803"/>
      <c r="FN34" s="3573"/>
    </row>
    <row r="35" spans="1:172" ht="2.25" customHeight="1">
      <c r="C35" s="184"/>
      <c r="D35" s="3493"/>
      <c r="E35" s="3493"/>
      <c r="F35" s="3493"/>
      <c r="G35" s="3493"/>
      <c r="H35" s="3493"/>
      <c r="I35" s="3493"/>
      <c r="J35" s="3493"/>
      <c r="K35" s="3493"/>
      <c r="L35" s="3493"/>
      <c r="M35" s="3493"/>
      <c r="N35" s="3493"/>
      <c r="O35" s="3493"/>
      <c r="P35" s="3493"/>
      <c r="Q35" s="3493"/>
      <c r="R35" s="3493"/>
      <c r="S35" s="3493"/>
      <c r="T35" s="3493"/>
      <c r="U35" s="3493"/>
      <c r="V35" s="3493"/>
      <c r="W35" s="3493"/>
      <c r="X35" s="3571"/>
      <c r="Y35" s="2837"/>
      <c r="Z35" s="2838"/>
      <c r="AA35" s="2838"/>
      <c r="AB35" s="2838"/>
      <c r="AC35" s="2839"/>
      <c r="AD35" s="2842"/>
      <c r="AE35" s="2843"/>
      <c r="AF35" s="2843"/>
      <c r="AG35" s="2843"/>
      <c r="AH35" s="2843"/>
      <c r="AI35" s="2843"/>
      <c r="AJ35" s="2843"/>
      <c r="AK35" s="2843"/>
      <c r="AL35" s="2843"/>
      <c r="AM35" s="2843"/>
      <c r="AN35" s="2843"/>
      <c r="AO35" s="2843"/>
      <c r="AP35" s="3572"/>
      <c r="AQ35" s="2883"/>
      <c r="AR35" s="2880"/>
      <c r="AS35" s="2880"/>
      <c r="AT35" s="2880"/>
      <c r="AU35" s="2880"/>
      <c r="AV35" s="2880"/>
      <c r="AW35" s="2880"/>
      <c r="AX35" s="2880"/>
      <c r="AY35" s="2880"/>
      <c r="AZ35" s="2880"/>
      <c r="BA35" s="2880"/>
      <c r="BB35" s="2880"/>
      <c r="BC35" s="2880"/>
      <c r="BD35" s="2880"/>
      <c r="BE35" s="2880"/>
      <c r="BF35" s="2880"/>
      <c r="BG35" s="2879"/>
      <c r="BH35" s="2880"/>
      <c r="BI35" s="2880"/>
      <c r="BJ35" s="2880"/>
      <c r="BK35" s="2880"/>
      <c r="BL35" s="2880"/>
      <c r="BM35" s="2880"/>
      <c r="BN35" s="2880"/>
      <c r="BO35" s="2880"/>
      <c r="BP35" s="2880"/>
      <c r="BQ35" s="2880"/>
      <c r="BR35" s="2880"/>
      <c r="BS35" s="2880"/>
      <c r="BT35" s="2880"/>
      <c r="BU35" s="2880"/>
      <c r="BV35" s="2880"/>
      <c r="BW35" s="2880"/>
      <c r="BX35" s="2880"/>
      <c r="BY35" s="2880"/>
      <c r="BZ35" s="2880"/>
      <c r="CA35" s="2880"/>
      <c r="CB35" s="2880"/>
      <c r="CC35" s="2881"/>
      <c r="CD35" s="2879"/>
      <c r="CE35" s="2880"/>
      <c r="CF35" s="2880"/>
      <c r="CG35" s="2880"/>
      <c r="CH35" s="2880"/>
      <c r="CI35" s="2880"/>
      <c r="CJ35" s="2880"/>
      <c r="CK35" s="2880"/>
      <c r="CL35" s="2880"/>
      <c r="CM35" s="2880"/>
      <c r="CN35" s="2880"/>
      <c r="CO35" s="2880"/>
      <c r="CP35" s="2880"/>
      <c r="CQ35" s="2880"/>
      <c r="CR35" s="2880"/>
      <c r="CS35" s="2880"/>
      <c r="CT35" s="2880"/>
      <c r="CU35" s="2880"/>
      <c r="CV35" s="2881"/>
      <c r="CW35" s="2869"/>
      <c r="CX35" s="2013"/>
      <c r="CY35" s="1990"/>
      <c r="CZ35" s="1990"/>
      <c r="DA35" s="1990"/>
      <c r="DB35" s="1990"/>
      <c r="DC35" s="1990"/>
      <c r="DD35" s="1990"/>
      <c r="DE35" s="1990"/>
      <c r="DF35" s="1990"/>
      <c r="DG35" s="1990"/>
      <c r="DH35" s="1990"/>
      <c r="DI35" s="1990"/>
      <c r="DJ35" s="1990"/>
      <c r="DK35" s="1990"/>
      <c r="DL35" s="1990"/>
      <c r="DM35" s="2014"/>
      <c r="DN35" s="2874"/>
      <c r="DO35" s="2869"/>
      <c r="DP35" s="2013"/>
      <c r="DQ35" s="1990"/>
      <c r="DR35" s="1990"/>
      <c r="DS35" s="1990"/>
      <c r="DT35" s="1990"/>
      <c r="DU35" s="1990"/>
      <c r="DV35" s="1990"/>
      <c r="DW35" s="1990"/>
      <c r="DX35" s="1990"/>
      <c r="DY35" s="1990"/>
      <c r="DZ35" s="1990"/>
      <c r="EA35" s="1990"/>
      <c r="EB35" s="1990"/>
      <c r="EC35" s="1990"/>
      <c r="ED35" s="1990"/>
      <c r="EE35" s="2014"/>
      <c r="EF35" s="2874"/>
      <c r="EG35" s="2013"/>
      <c r="EH35" s="2013"/>
      <c r="EI35" s="1990"/>
      <c r="EJ35" s="1990"/>
      <c r="EK35" s="1990"/>
      <c r="EL35" s="1990"/>
      <c r="EM35" s="1990"/>
      <c r="EN35" s="1990"/>
      <c r="EO35" s="1990"/>
      <c r="EP35" s="1990"/>
      <c r="EQ35" s="1990"/>
      <c r="ER35" s="1990"/>
      <c r="ES35" s="1990"/>
      <c r="ET35" s="1990"/>
      <c r="EU35" s="1990"/>
      <c r="EV35" s="2014"/>
      <c r="EW35" s="2014"/>
      <c r="EX35" s="2879"/>
      <c r="EY35" s="2880"/>
      <c r="EZ35" s="2880"/>
      <c r="FA35" s="2880"/>
      <c r="FB35" s="2880"/>
      <c r="FC35" s="2880"/>
      <c r="FD35" s="2880"/>
      <c r="FE35" s="2880"/>
      <c r="FF35" s="2880"/>
      <c r="FG35" s="2880"/>
      <c r="FH35" s="2880"/>
      <c r="FI35" s="2880"/>
      <c r="FJ35" s="2880"/>
      <c r="FK35" s="2880"/>
      <c r="FL35" s="2880"/>
      <c r="FM35" s="2880"/>
      <c r="FN35" s="3574"/>
    </row>
    <row r="36" spans="1:172" ht="19.5" customHeight="1">
      <c r="C36" s="182"/>
      <c r="D36" s="2985" t="s">
        <v>195</v>
      </c>
      <c r="E36" s="2985"/>
      <c r="F36" s="2985"/>
      <c r="G36" s="2985"/>
      <c r="H36" s="2985"/>
      <c r="I36" s="2985"/>
      <c r="J36" s="2985"/>
      <c r="K36" s="2985"/>
      <c r="L36" s="2985"/>
      <c r="M36" s="2985"/>
      <c r="N36" s="2985"/>
      <c r="O36" s="2985"/>
      <c r="P36" s="2985"/>
      <c r="Q36" s="2985"/>
      <c r="R36" s="2985"/>
      <c r="S36" s="2985"/>
      <c r="T36" s="2985"/>
      <c r="U36" s="2985"/>
      <c r="V36" s="2985"/>
      <c r="W36" s="2985"/>
      <c r="X36" s="2986"/>
      <c r="Y36" s="2820">
        <v>55611</v>
      </c>
      <c r="Z36" s="2821"/>
      <c r="AA36" s="2821"/>
      <c r="AB36" s="2821"/>
      <c r="AC36" s="2822"/>
      <c r="AD36" s="181"/>
      <c r="AE36" s="512"/>
      <c r="AF36" s="512"/>
      <c r="AG36" s="512"/>
      <c r="AH36" s="512"/>
      <c r="AI36" s="511" t="s">
        <v>37</v>
      </c>
      <c r="AJ36" s="2825" t="s">
        <v>1350</v>
      </c>
      <c r="AK36" s="2825"/>
      <c r="AL36" s="2825"/>
      <c r="AM36" s="514" t="s">
        <v>38</v>
      </c>
      <c r="AN36" s="514"/>
      <c r="AO36" s="2844" t="s">
        <v>435</v>
      </c>
      <c r="AP36" s="2945"/>
      <c r="AQ36" s="2401">
        <f>EX37</f>
        <v>2405508</v>
      </c>
      <c r="AR36" s="2402"/>
      <c r="AS36" s="2402"/>
      <c r="AT36" s="2402"/>
      <c r="AU36" s="2402"/>
      <c r="AV36" s="2402"/>
      <c r="AW36" s="2402"/>
      <c r="AX36" s="2402"/>
      <c r="AY36" s="2402"/>
      <c r="AZ36" s="2402"/>
      <c r="BA36" s="2402"/>
      <c r="BB36" s="2402"/>
      <c r="BC36" s="2402"/>
      <c r="BD36" s="2402"/>
      <c r="BE36" s="2402"/>
      <c r="BF36" s="2402"/>
      <c r="BG36" s="2876">
        <v>17958821</v>
      </c>
      <c r="BH36" s="2877"/>
      <c r="BI36" s="2877"/>
      <c r="BJ36" s="2877"/>
      <c r="BK36" s="2877"/>
      <c r="BL36" s="2877"/>
      <c r="BM36" s="2877"/>
      <c r="BN36" s="2877"/>
      <c r="BO36" s="2877"/>
      <c r="BP36" s="2877"/>
      <c r="BQ36" s="2877"/>
      <c r="BR36" s="2877"/>
      <c r="BS36" s="2877"/>
      <c r="BT36" s="2877"/>
      <c r="BU36" s="2877"/>
      <c r="BV36" s="2877"/>
      <c r="BW36" s="2877"/>
      <c r="BX36" s="2877"/>
      <c r="BY36" s="2877"/>
      <c r="BZ36" s="2877"/>
      <c r="CA36" s="2877"/>
      <c r="CB36" s="2877"/>
      <c r="CC36" s="2878"/>
      <c r="CD36" s="2876"/>
      <c r="CE36" s="2877"/>
      <c r="CF36" s="2877"/>
      <c r="CG36" s="2877"/>
      <c r="CH36" s="2877"/>
      <c r="CI36" s="2877"/>
      <c r="CJ36" s="2877"/>
      <c r="CK36" s="2877"/>
      <c r="CL36" s="2877"/>
      <c r="CM36" s="2877"/>
      <c r="CN36" s="2877"/>
      <c r="CO36" s="2877"/>
      <c r="CP36" s="2877"/>
      <c r="CQ36" s="2877"/>
      <c r="CR36" s="2877"/>
      <c r="CS36" s="2877"/>
      <c r="CT36" s="2877"/>
      <c r="CU36" s="2877"/>
      <c r="CV36" s="2878"/>
      <c r="CW36" s="2868" t="s">
        <v>39</v>
      </c>
      <c r="CX36" s="2044"/>
      <c r="CY36" s="2134">
        <v>17170216</v>
      </c>
      <c r="CZ36" s="2134"/>
      <c r="DA36" s="2134"/>
      <c r="DB36" s="2134"/>
      <c r="DC36" s="2134"/>
      <c r="DD36" s="2134"/>
      <c r="DE36" s="2134"/>
      <c r="DF36" s="2134"/>
      <c r="DG36" s="2134"/>
      <c r="DH36" s="2134"/>
      <c r="DI36" s="2134"/>
      <c r="DJ36" s="2134"/>
      <c r="DK36" s="2134"/>
      <c r="DL36" s="2134"/>
      <c r="DM36" s="2872" t="s">
        <v>40</v>
      </c>
      <c r="DN36" s="2873"/>
      <c r="DO36" s="2868" t="s">
        <v>39</v>
      </c>
      <c r="DP36" s="2044"/>
      <c r="DQ36" s="2134">
        <v>1756</v>
      </c>
      <c r="DR36" s="2134"/>
      <c r="DS36" s="2134"/>
      <c r="DT36" s="2134"/>
      <c r="DU36" s="2134"/>
      <c r="DV36" s="2134"/>
      <c r="DW36" s="2134"/>
      <c r="DX36" s="2134"/>
      <c r="DY36" s="2134"/>
      <c r="DZ36" s="2134"/>
      <c r="EA36" s="2134"/>
      <c r="EB36" s="2134"/>
      <c r="EC36" s="2134"/>
      <c r="ED36" s="2134"/>
      <c r="EE36" s="2872" t="s">
        <v>40</v>
      </c>
      <c r="EF36" s="2873"/>
      <c r="EG36" s="2044"/>
      <c r="EH36" s="2044"/>
      <c r="EI36" s="2134"/>
      <c r="EJ36" s="2134"/>
      <c r="EK36" s="2134"/>
      <c r="EL36" s="2134"/>
      <c r="EM36" s="2134"/>
      <c r="EN36" s="2134"/>
      <c r="EO36" s="2134"/>
      <c r="EP36" s="2134"/>
      <c r="EQ36" s="2134"/>
      <c r="ER36" s="2134"/>
      <c r="ES36" s="2134"/>
      <c r="ET36" s="2134"/>
      <c r="EU36" s="2134"/>
      <c r="EV36" s="2872"/>
      <c r="EW36" s="2872"/>
      <c r="EX36" s="2414">
        <f>AQ36+BG36+CD36-CY36-DQ36+EI36</f>
        <v>3192357</v>
      </c>
      <c r="EY36" s="2415"/>
      <c r="EZ36" s="2415"/>
      <c r="FA36" s="2415"/>
      <c r="FB36" s="2415"/>
      <c r="FC36" s="2415"/>
      <c r="FD36" s="2415"/>
      <c r="FE36" s="2415"/>
      <c r="FF36" s="2415"/>
      <c r="FG36" s="2415"/>
      <c r="FH36" s="2415"/>
      <c r="FI36" s="2415"/>
      <c r="FJ36" s="2415"/>
      <c r="FK36" s="2415"/>
      <c r="FL36" s="2415"/>
      <c r="FM36" s="2415"/>
      <c r="FN36" s="2416"/>
    </row>
    <row r="37" spans="1:172" ht="18" customHeight="1">
      <c r="C37" s="180"/>
      <c r="D37" s="2985"/>
      <c r="E37" s="2985"/>
      <c r="F37" s="2985"/>
      <c r="G37" s="2985"/>
      <c r="H37" s="2985"/>
      <c r="I37" s="2985"/>
      <c r="J37" s="2985"/>
      <c r="K37" s="2985"/>
      <c r="L37" s="2985"/>
      <c r="M37" s="2985"/>
      <c r="N37" s="2985"/>
      <c r="O37" s="2985"/>
      <c r="P37" s="2985"/>
      <c r="Q37" s="2985"/>
      <c r="R37" s="2985"/>
      <c r="S37" s="2985"/>
      <c r="T37" s="2985"/>
      <c r="U37" s="2985"/>
      <c r="V37" s="2985"/>
      <c r="W37" s="2985"/>
      <c r="X37" s="2986"/>
      <c r="Y37" s="2820">
        <v>55811</v>
      </c>
      <c r="Z37" s="2821"/>
      <c r="AA37" s="2821"/>
      <c r="AB37" s="2821"/>
      <c r="AC37" s="2822"/>
      <c r="AD37" s="181"/>
      <c r="AE37" s="512"/>
      <c r="AF37" s="512"/>
      <c r="AG37" s="512"/>
      <c r="AH37" s="512"/>
      <c r="AI37" s="511" t="s">
        <v>37</v>
      </c>
      <c r="AJ37" s="2825" t="s">
        <v>1351</v>
      </c>
      <c r="AK37" s="2825"/>
      <c r="AL37" s="2825"/>
      <c r="AM37" s="514" t="s">
        <v>38</v>
      </c>
      <c r="AN37" s="514"/>
      <c r="AO37" s="2844" t="s">
        <v>436</v>
      </c>
      <c r="AP37" s="2945"/>
      <c r="AQ37" s="3096">
        <v>1589099</v>
      </c>
      <c r="AR37" s="3035"/>
      <c r="AS37" s="3035"/>
      <c r="AT37" s="3035"/>
      <c r="AU37" s="3035"/>
      <c r="AV37" s="3035"/>
      <c r="AW37" s="3035"/>
      <c r="AX37" s="3035"/>
      <c r="AY37" s="3035"/>
      <c r="AZ37" s="3035"/>
      <c r="BA37" s="3035"/>
      <c r="BB37" s="3035"/>
      <c r="BC37" s="3035"/>
      <c r="BD37" s="3035"/>
      <c r="BE37" s="3035"/>
      <c r="BF37" s="3035"/>
      <c r="BG37" s="3034">
        <v>12352264</v>
      </c>
      <c r="BH37" s="3035"/>
      <c r="BI37" s="3035"/>
      <c r="BJ37" s="3035"/>
      <c r="BK37" s="3035"/>
      <c r="BL37" s="3035"/>
      <c r="BM37" s="3035"/>
      <c r="BN37" s="3035"/>
      <c r="BO37" s="3035"/>
      <c r="BP37" s="3035"/>
      <c r="BQ37" s="3035"/>
      <c r="BR37" s="3035"/>
      <c r="BS37" s="3035"/>
      <c r="BT37" s="3035"/>
      <c r="BU37" s="3035"/>
      <c r="BV37" s="3035"/>
      <c r="BW37" s="3035"/>
      <c r="BX37" s="3035"/>
      <c r="BY37" s="3035"/>
      <c r="BZ37" s="3035"/>
      <c r="CA37" s="3035"/>
      <c r="CB37" s="3035"/>
      <c r="CC37" s="3091"/>
      <c r="CD37" s="3034">
        <v>6</v>
      </c>
      <c r="CE37" s="3035"/>
      <c r="CF37" s="3035"/>
      <c r="CG37" s="3035"/>
      <c r="CH37" s="3035"/>
      <c r="CI37" s="3035"/>
      <c r="CJ37" s="3035"/>
      <c r="CK37" s="3035"/>
      <c r="CL37" s="3035"/>
      <c r="CM37" s="3035"/>
      <c r="CN37" s="3035"/>
      <c r="CO37" s="3035"/>
      <c r="CP37" s="3035"/>
      <c r="CQ37" s="3035"/>
      <c r="CR37" s="3035"/>
      <c r="CS37" s="3035"/>
      <c r="CT37" s="3035"/>
      <c r="CU37" s="3035"/>
      <c r="CV37" s="3091"/>
      <c r="CW37" s="2940" t="s">
        <v>39</v>
      </c>
      <c r="CX37" s="2941"/>
      <c r="CY37" s="2112">
        <v>11535516</v>
      </c>
      <c r="CZ37" s="2112"/>
      <c r="DA37" s="2112"/>
      <c r="DB37" s="2112"/>
      <c r="DC37" s="2112"/>
      <c r="DD37" s="2112"/>
      <c r="DE37" s="2112"/>
      <c r="DF37" s="2112"/>
      <c r="DG37" s="2112"/>
      <c r="DH37" s="2112"/>
      <c r="DI37" s="2112"/>
      <c r="DJ37" s="2112"/>
      <c r="DK37" s="2112"/>
      <c r="DL37" s="2112"/>
      <c r="DM37" s="2808" t="s">
        <v>40</v>
      </c>
      <c r="DN37" s="2809"/>
      <c r="DO37" s="2940" t="s">
        <v>39</v>
      </c>
      <c r="DP37" s="2941"/>
      <c r="DQ37" s="2112">
        <v>345</v>
      </c>
      <c r="DR37" s="2112"/>
      <c r="DS37" s="2112"/>
      <c r="DT37" s="2112"/>
      <c r="DU37" s="2112"/>
      <c r="DV37" s="2112"/>
      <c r="DW37" s="2112"/>
      <c r="DX37" s="2112"/>
      <c r="DY37" s="2112"/>
      <c r="DZ37" s="2112"/>
      <c r="EA37" s="2112"/>
      <c r="EB37" s="2112"/>
      <c r="EC37" s="2112"/>
      <c r="ED37" s="2112"/>
      <c r="EE37" s="2808" t="s">
        <v>40</v>
      </c>
      <c r="EF37" s="2809"/>
      <c r="EG37" s="2941"/>
      <c r="EH37" s="2941"/>
      <c r="EI37" s="2112"/>
      <c r="EJ37" s="2112"/>
      <c r="EK37" s="2112"/>
      <c r="EL37" s="2112"/>
      <c r="EM37" s="2112"/>
      <c r="EN37" s="2112"/>
      <c r="EO37" s="2112"/>
      <c r="EP37" s="2112"/>
      <c r="EQ37" s="2112"/>
      <c r="ER37" s="2112"/>
      <c r="ES37" s="2112"/>
      <c r="ET37" s="2112"/>
      <c r="EU37" s="2112"/>
      <c r="EV37" s="2808"/>
      <c r="EW37" s="2808"/>
      <c r="EX37" s="2414">
        <f>AQ37+BG37+CD37-CY37-DQ37+EI37</f>
        <v>2405508</v>
      </c>
      <c r="EY37" s="2415"/>
      <c r="EZ37" s="2415"/>
      <c r="FA37" s="2415"/>
      <c r="FB37" s="2415"/>
      <c r="FC37" s="2415"/>
      <c r="FD37" s="2415"/>
      <c r="FE37" s="2415"/>
      <c r="FF37" s="2415"/>
      <c r="FG37" s="2415"/>
      <c r="FH37" s="2415"/>
      <c r="FI37" s="2415"/>
      <c r="FJ37" s="2415"/>
      <c r="FK37" s="2415"/>
      <c r="FL37" s="2415"/>
      <c r="FM37" s="2415"/>
      <c r="FN37" s="2416"/>
    </row>
    <row r="38" spans="1:172" ht="18" customHeight="1">
      <c r="C38" s="182"/>
      <c r="D38" s="2946" t="s">
        <v>105</v>
      </c>
      <c r="E38" s="2946"/>
      <c r="F38" s="2946"/>
      <c r="G38" s="2946"/>
      <c r="H38" s="2946"/>
      <c r="I38" s="2946"/>
      <c r="J38" s="2946"/>
      <c r="K38" s="2946"/>
      <c r="L38" s="2946"/>
      <c r="M38" s="2946"/>
      <c r="N38" s="2946"/>
      <c r="O38" s="2946"/>
      <c r="P38" s="2946"/>
      <c r="Q38" s="2946"/>
      <c r="R38" s="2946"/>
      <c r="S38" s="2946"/>
      <c r="T38" s="2946"/>
      <c r="U38" s="2946"/>
      <c r="V38" s="2946"/>
      <c r="W38" s="2946"/>
      <c r="X38" s="2947"/>
      <c r="Y38" s="2820">
        <v>55612</v>
      </c>
      <c r="Z38" s="2821"/>
      <c r="AA38" s="2821"/>
      <c r="AB38" s="2821"/>
      <c r="AC38" s="2822"/>
      <c r="AD38" s="181"/>
      <c r="AE38" s="512"/>
      <c r="AF38" s="512"/>
      <c r="AG38" s="512"/>
      <c r="AH38" s="512"/>
      <c r="AI38" s="511" t="s">
        <v>37</v>
      </c>
      <c r="AJ38" s="2825" t="s">
        <v>1350</v>
      </c>
      <c r="AK38" s="2825"/>
      <c r="AL38" s="2825"/>
      <c r="AM38" s="514" t="s">
        <v>38</v>
      </c>
      <c r="AN38" s="514"/>
      <c r="AO38" s="2844" t="s">
        <v>435</v>
      </c>
      <c r="AP38" s="2945"/>
      <c r="AQ38" s="2401">
        <f>EX39</f>
        <v>1454795</v>
      </c>
      <c r="AR38" s="2402"/>
      <c r="AS38" s="2402"/>
      <c r="AT38" s="2402"/>
      <c r="AU38" s="2402"/>
      <c r="AV38" s="2402"/>
      <c r="AW38" s="2402"/>
      <c r="AX38" s="2402"/>
      <c r="AY38" s="2402"/>
      <c r="AZ38" s="2402"/>
      <c r="BA38" s="2402"/>
      <c r="BB38" s="2402"/>
      <c r="BC38" s="2402"/>
      <c r="BD38" s="2402"/>
      <c r="BE38" s="2402"/>
      <c r="BF38" s="2402"/>
      <c r="BG38" s="2876">
        <v>45943114</v>
      </c>
      <c r="BH38" s="2877"/>
      <c r="BI38" s="2877"/>
      <c r="BJ38" s="2877"/>
      <c r="BK38" s="2877"/>
      <c r="BL38" s="2877"/>
      <c r="BM38" s="2877"/>
      <c r="BN38" s="2877"/>
      <c r="BO38" s="2877"/>
      <c r="BP38" s="2877"/>
      <c r="BQ38" s="2877"/>
      <c r="BR38" s="2877"/>
      <c r="BS38" s="2877"/>
      <c r="BT38" s="2877"/>
      <c r="BU38" s="2877"/>
      <c r="BV38" s="2877"/>
      <c r="BW38" s="2877"/>
      <c r="BX38" s="2877"/>
      <c r="BY38" s="2877"/>
      <c r="BZ38" s="2877"/>
      <c r="CA38" s="2877"/>
      <c r="CB38" s="2877"/>
      <c r="CC38" s="2878"/>
      <c r="CD38" s="2876">
        <v>222</v>
      </c>
      <c r="CE38" s="2877"/>
      <c r="CF38" s="2877"/>
      <c r="CG38" s="2877"/>
      <c r="CH38" s="2877"/>
      <c r="CI38" s="2877"/>
      <c r="CJ38" s="2877"/>
      <c r="CK38" s="2877"/>
      <c r="CL38" s="2877"/>
      <c r="CM38" s="2877"/>
      <c r="CN38" s="2877"/>
      <c r="CO38" s="2877"/>
      <c r="CP38" s="2877"/>
      <c r="CQ38" s="2877"/>
      <c r="CR38" s="2877"/>
      <c r="CS38" s="2877"/>
      <c r="CT38" s="2877"/>
      <c r="CU38" s="2877"/>
      <c r="CV38" s="2878"/>
      <c r="CW38" s="2868" t="s">
        <v>39</v>
      </c>
      <c r="CX38" s="2044"/>
      <c r="CY38" s="2134">
        <v>45988728</v>
      </c>
      <c r="CZ38" s="2134"/>
      <c r="DA38" s="2134"/>
      <c r="DB38" s="2134"/>
      <c r="DC38" s="2134"/>
      <c r="DD38" s="2134"/>
      <c r="DE38" s="2134"/>
      <c r="DF38" s="2134"/>
      <c r="DG38" s="2134"/>
      <c r="DH38" s="2134"/>
      <c r="DI38" s="2134"/>
      <c r="DJ38" s="2134"/>
      <c r="DK38" s="2134"/>
      <c r="DL38" s="2134"/>
      <c r="DM38" s="2872" t="s">
        <v>40</v>
      </c>
      <c r="DN38" s="2873"/>
      <c r="DO38" s="2868" t="s">
        <v>39</v>
      </c>
      <c r="DP38" s="2044"/>
      <c r="DQ38" s="2134">
        <v>956</v>
      </c>
      <c r="DR38" s="2134"/>
      <c r="DS38" s="2134"/>
      <c r="DT38" s="2134"/>
      <c r="DU38" s="2134"/>
      <c r="DV38" s="2134"/>
      <c r="DW38" s="2134"/>
      <c r="DX38" s="2134"/>
      <c r="DY38" s="2134"/>
      <c r="DZ38" s="2134"/>
      <c r="EA38" s="2134"/>
      <c r="EB38" s="2134"/>
      <c r="EC38" s="2134"/>
      <c r="ED38" s="2134"/>
      <c r="EE38" s="2872" t="s">
        <v>40</v>
      </c>
      <c r="EF38" s="2873"/>
      <c r="EG38" s="2044"/>
      <c r="EH38" s="2044"/>
      <c r="EI38" s="2134"/>
      <c r="EJ38" s="2134"/>
      <c r="EK38" s="2134"/>
      <c r="EL38" s="2134"/>
      <c r="EM38" s="2134"/>
      <c r="EN38" s="2134"/>
      <c r="EO38" s="2134"/>
      <c r="EP38" s="2134"/>
      <c r="EQ38" s="2134"/>
      <c r="ER38" s="2134"/>
      <c r="ES38" s="2134"/>
      <c r="ET38" s="2134"/>
      <c r="EU38" s="2134"/>
      <c r="EV38" s="2872"/>
      <c r="EW38" s="2872"/>
      <c r="EX38" s="2414">
        <f>AQ38+BG38+CD38-CY38-DQ38+EI38</f>
        <v>1408447</v>
      </c>
      <c r="EY38" s="2415"/>
      <c r="EZ38" s="2415"/>
      <c r="FA38" s="2415"/>
      <c r="FB38" s="2415"/>
      <c r="FC38" s="2415"/>
      <c r="FD38" s="2415"/>
      <c r="FE38" s="2415"/>
      <c r="FF38" s="2415"/>
      <c r="FG38" s="2415"/>
      <c r="FH38" s="2415"/>
      <c r="FI38" s="2415"/>
      <c r="FJ38" s="2415"/>
      <c r="FK38" s="2415"/>
      <c r="FL38" s="2415"/>
      <c r="FM38" s="2415"/>
      <c r="FN38" s="2416"/>
    </row>
    <row r="39" spans="1:172" ht="18" customHeight="1">
      <c r="C39" s="182"/>
      <c r="D39" s="2985"/>
      <c r="E39" s="2985"/>
      <c r="F39" s="2985"/>
      <c r="G39" s="2985"/>
      <c r="H39" s="2985"/>
      <c r="I39" s="2985"/>
      <c r="J39" s="2985"/>
      <c r="K39" s="2985"/>
      <c r="L39" s="2985"/>
      <c r="M39" s="2985"/>
      <c r="N39" s="2985"/>
      <c r="O39" s="2985"/>
      <c r="P39" s="2985"/>
      <c r="Q39" s="2985"/>
      <c r="R39" s="2985"/>
      <c r="S39" s="2985"/>
      <c r="T39" s="2985"/>
      <c r="U39" s="2985"/>
      <c r="V39" s="2985"/>
      <c r="W39" s="2985"/>
      <c r="X39" s="2986"/>
      <c r="Y39" s="2820">
        <v>55812</v>
      </c>
      <c r="Z39" s="2821"/>
      <c r="AA39" s="2821"/>
      <c r="AB39" s="2821"/>
      <c r="AC39" s="2822"/>
      <c r="AD39" s="181"/>
      <c r="AE39" s="512"/>
      <c r="AF39" s="512"/>
      <c r="AG39" s="512"/>
      <c r="AH39" s="512"/>
      <c r="AI39" s="511" t="s">
        <v>37</v>
      </c>
      <c r="AJ39" s="2825" t="s">
        <v>1351</v>
      </c>
      <c r="AK39" s="2825"/>
      <c r="AL39" s="2825"/>
      <c r="AM39" s="514" t="s">
        <v>38</v>
      </c>
      <c r="AN39" s="514"/>
      <c r="AO39" s="2844" t="s">
        <v>436</v>
      </c>
      <c r="AP39" s="2945"/>
      <c r="AQ39" s="3096">
        <v>2306059</v>
      </c>
      <c r="AR39" s="3035"/>
      <c r="AS39" s="3035"/>
      <c r="AT39" s="3035"/>
      <c r="AU39" s="3035"/>
      <c r="AV39" s="3035"/>
      <c r="AW39" s="3035"/>
      <c r="AX39" s="3035"/>
      <c r="AY39" s="3035"/>
      <c r="AZ39" s="3035"/>
      <c r="BA39" s="3035"/>
      <c r="BB39" s="3035"/>
      <c r="BC39" s="3035"/>
      <c r="BD39" s="3035"/>
      <c r="BE39" s="3035"/>
      <c r="BF39" s="3035"/>
      <c r="BG39" s="3034">
        <v>44247217</v>
      </c>
      <c r="BH39" s="3035"/>
      <c r="BI39" s="3035"/>
      <c r="BJ39" s="3035"/>
      <c r="BK39" s="3035"/>
      <c r="BL39" s="3035"/>
      <c r="BM39" s="3035"/>
      <c r="BN39" s="3035"/>
      <c r="BO39" s="3035"/>
      <c r="BP39" s="3035"/>
      <c r="BQ39" s="3035"/>
      <c r="BR39" s="3035"/>
      <c r="BS39" s="3035"/>
      <c r="BT39" s="3035"/>
      <c r="BU39" s="3035"/>
      <c r="BV39" s="3035"/>
      <c r="BW39" s="3035"/>
      <c r="BX39" s="3035"/>
      <c r="BY39" s="3035"/>
      <c r="BZ39" s="3035"/>
      <c r="CA39" s="3035"/>
      <c r="CB39" s="3035"/>
      <c r="CC39" s="3091"/>
      <c r="CD39" s="3034">
        <v>201</v>
      </c>
      <c r="CE39" s="3035"/>
      <c r="CF39" s="3035"/>
      <c r="CG39" s="3035"/>
      <c r="CH39" s="3035"/>
      <c r="CI39" s="3035"/>
      <c r="CJ39" s="3035"/>
      <c r="CK39" s="3035"/>
      <c r="CL39" s="3035"/>
      <c r="CM39" s="3035"/>
      <c r="CN39" s="3035"/>
      <c r="CO39" s="3035"/>
      <c r="CP39" s="3035"/>
      <c r="CQ39" s="3035"/>
      <c r="CR39" s="3035"/>
      <c r="CS39" s="3035"/>
      <c r="CT39" s="3035"/>
      <c r="CU39" s="3035"/>
      <c r="CV39" s="3091"/>
      <c r="CW39" s="2940" t="s">
        <v>39</v>
      </c>
      <c r="CX39" s="2941"/>
      <c r="CY39" s="2112">
        <v>45097006</v>
      </c>
      <c r="CZ39" s="2112"/>
      <c r="DA39" s="2112"/>
      <c r="DB39" s="2112"/>
      <c r="DC39" s="2112"/>
      <c r="DD39" s="2112"/>
      <c r="DE39" s="2112"/>
      <c r="DF39" s="2112"/>
      <c r="DG39" s="2112"/>
      <c r="DH39" s="2112"/>
      <c r="DI39" s="2112"/>
      <c r="DJ39" s="2112"/>
      <c r="DK39" s="2112"/>
      <c r="DL39" s="2112"/>
      <c r="DM39" s="2808" t="s">
        <v>40</v>
      </c>
      <c r="DN39" s="2809"/>
      <c r="DO39" s="2940" t="s">
        <v>39</v>
      </c>
      <c r="DP39" s="2941"/>
      <c r="DQ39" s="2112">
        <v>1676</v>
      </c>
      <c r="DR39" s="2112"/>
      <c r="DS39" s="2112"/>
      <c r="DT39" s="2112"/>
      <c r="DU39" s="2112"/>
      <c r="DV39" s="2112"/>
      <c r="DW39" s="2112"/>
      <c r="DX39" s="2112"/>
      <c r="DY39" s="2112"/>
      <c r="DZ39" s="2112"/>
      <c r="EA39" s="2112"/>
      <c r="EB39" s="2112"/>
      <c r="EC39" s="2112"/>
      <c r="ED39" s="2112"/>
      <c r="EE39" s="2808" t="s">
        <v>40</v>
      </c>
      <c r="EF39" s="2809"/>
      <c r="EG39" s="2941"/>
      <c r="EH39" s="2941"/>
      <c r="EI39" s="2112"/>
      <c r="EJ39" s="2112"/>
      <c r="EK39" s="2112"/>
      <c r="EL39" s="2112"/>
      <c r="EM39" s="2112"/>
      <c r="EN39" s="2112"/>
      <c r="EO39" s="2112"/>
      <c r="EP39" s="2112"/>
      <c r="EQ39" s="2112"/>
      <c r="ER39" s="2112"/>
      <c r="ES39" s="2112"/>
      <c r="ET39" s="2112"/>
      <c r="EU39" s="2112"/>
      <c r="EV39" s="2808"/>
      <c r="EW39" s="2808"/>
      <c r="EX39" s="2414">
        <f>AQ39+BG39+CD39-CY39-DQ39+EI39</f>
        <v>1454795</v>
      </c>
      <c r="EY39" s="2415"/>
      <c r="EZ39" s="2415"/>
      <c r="FA39" s="2415"/>
      <c r="FB39" s="2415"/>
      <c r="FC39" s="2415"/>
      <c r="FD39" s="2415"/>
      <c r="FE39" s="2415"/>
      <c r="FF39" s="2415"/>
      <c r="FG39" s="2415"/>
      <c r="FH39" s="2415"/>
      <c r="FI39" s="2415"/>
      <c r="FJ39" s="2415"/>
      <c r="FK39" s="2415"/>
      <c r="FL39" s="2415"/>
      <c r="FM39" s="2415"/>
      <c r="FN39" s="2416"/>
    </row>
    <row r="40" spans="1:172" ht="18" customHeight="1">
      <c r="C40" s="182"/>
      <c r="D40" s="2955" t="s">
        <v>239</v>
      </c>
      <c r="E40" s="2955"/>
      <c r="F40" s="2955"/>
      <c r="G40" s="2955"/>
      <c r="H40" s="2955"/>
      <c r="I40" s="2955"/>
      <c r="J40" s="2955"/>
      <c r="K40" s="2955"/>
      <c r="L40" s="2955"/>
      <c r="M40" s="2955"/>
      <c r="N40" s="2955"/>
      <c r="O40" s="2955"/>
      <c r="P40" s="2955"/>
      <c r="Q40" s="2955"/>
      <c r="R40" s="2955"/>
      <c r="S40" s="2955"/>
      <c r="T40" s="2955"/>
      <c r="U40" s="2955"/>
      <c r="V40" s="2955"/>
      <c r="W40" s="2955"/>
      <c r="X40" s="2956"/>
      <c r="Y40" s="2820">
        <v>5562</v>
      </c>
      <c r="Z40" s="2821"/>
      <c r="AA40" s="2821"/>
      <c r="AB40" s="2821"/>
      <c r="AC40" s="2822"/>
      <c r="AD40" s="181"/>
      <c r="AE40" s="512"/>
      <c r="AF40" s="512"/>
      <c r="AG40" s="512"/>
      <c r="AH40" s="512"/>
      <c r="AI40" s="511" t="s">
        <v>37</v>
      </c>
      <c r="AJ40" s="2825" t="s">
        <v>1350</v>
      </c>
      <c r="AK40" s="2825"/>
      <c r="AL40" s="2825"/>
      <c r="AM40" s="514" t="s">
        <v>38</v>
      </c>
      <c r="AN40" s="514"/>
      <c r="AO40" s="2844" t="s">
        <v>435</v>
      </c>
      <c r="AP40" s="2945"/>
      <c r="AQ40" s="2401">
        <f>EX41</f>
        <v>2224596</v>
      </c>
      <c r="AR40" s="2402"/>
      <c r="AS40" s="2402"/>
      <c r="AT40" s="2402"/>
      <c r="AU40" s="2402"/>
      <c r="AV40" s="2402"/>
      <c r="AW40" s="2402"/>
      <c r="AX40" s="2402"/>
      <c r="AY40" s="2402"/>
      <c r="AZ40" s="2402"/>
      <c r="BA40" s="2402"/>
      <c r="BB40" s="2402"/>
      <c r="BC40" s="2402"/>
      <c r="BD40" s="2402"/>
      <c r="BE40" s="2402"/>
      <c r="BF40" s="2402"/>
      <c r="BG40" s="3278">
        <f>BG44+BG46+BG48+BG50+BG52+BG54+BG56</f>
        <v>78845164</v>
      </c>
      <c r="BH40" s="3275"/>
      <c r="BI40" s="3275"/>
      <c r="BJ40" s="3275"/>
      <c r="BK40" s="3275"/>
      <c r="BL40" s="3275"/>
      <c r="BM40" s="3275"/>
      <c r="BN40" s="3275"/>
      <c r="BO40" s="3275"/>
      <c r="BP40" s="3275"/>
      <c r="BQ40" s="3275"/>
      <c r="BR40" s="3275"/>
      <c r="BS40" s="3275"/>
      <c r="BT40" s="3275"/>
      <c r="BU40" s="3275"/>
      <c r="BV40" s="3275"/>
      <c r="BW40" s="3275"/>
      <c r="BX40" s="3275"/>
      <c r="BY40" s="3275"/>
      <c r="BZ40" s="3275"/>
      <c r="CA40" s="3275"/>
      <c r="CB40" s="3275"/>
      <c r="CC40" s="3276"/>
      <c r="CD40" s="3278">
        <f>CD44+CD46+CD48+CD50+CD52+CD54+CD56</f>
        <v>0</v>
      </c>
      <c r="CE40" s="3275"/>
      <c r="CF40" s="3275"/>
      <c r="CG40" s="3275"/>
      <c r="CH40" s="3275"/>
      <c r="CI40" s="3275"/>
      <c r="CJ40" s="3275"/>
      <c r="CK40" s="3275"/>
      <c r="CL40" s="3275"/>
      <c r="CM40" s="3275"/>
      <c r="CN40" s="3275"/>
      <c r="CO40" s="3275"/>
      <c r="CP40" s="3275"/>
      <c r="CQ40" s="3275"/>
      <c r="CR40" s="3275"/>
      <c r="CS40" s="3275"/>
      <c r="CT40" s="3275"/>
      <c r="CU40" s="3275"/>
      <c r="CV40" s="3276"/>
      <c r="CW40" s="2868" t="s">
        <v>39</v>
      </c>
      <c r="CX40" s="2044"/>
      <c r="CY40" s="1501">
        <f>CY44+CY46+CY48+CY50+CY52+CY54+CY56</f>
        <v>79290003</v>
      </c>
      <c r="CZ40" s="1501"/>
      <c r="DA40" s="1501"/>
      <c r="DB40" s="1501"/>
      <c r="DC40" s="1501"/>
      <c r="DD40" s="1501"/>
      <c r="DE40" s="1501"/>
      <c r="DF40" s="1501"/>
      <c r="DG40" s="1501"/>
      <c r="DH40" s="1501"/>
      <c r="DI40" s="1501"/>
      <c r="DJ40" s="1501"/>
      <c r="DK40" s="1501"/>
      <c r="DL40" s="1501"/>
      <c r="DM40" s="2872" t="s">
        <v>40</v>
      </c>
      <c r="DN40" s="2873"/>
      <c r="DO40" s="2868" t="s">
        <v>39</v>
      </c>
      <c r="DP40" s="2044"/>
      <c r="DQ40" s="1501">
        <f>DQ44+DQ46+DQ48+DQ50+DQ52+DQ54+DQ56</f>
        <v>6226</v>
      </c>
      <c r="DR40" s="1501"/>
      <c r="DS40" s="1501"/>
      <c r="DT40" s="1501"/>
      <c r="DU40" s="1501"/>
      <c r="DV40" s="1501"/>
      <c r="DW40" s="1501"/>
      <c r="DX40" s="1501"/>
      <c r="DY40" s="1501"/>
      <c r="DZ40" s="1501"/>
      <c r="EA40" s="1501"/>
      <c r="EB40" s="1501"/>
      <c r="EC40" s="1501"/>
      <c r="ED40" s="1501"/>
      <c r="EE40" s="2872" t="s">
        <v>40</v>
      </c>
      <c r="EF40" s="2873"/>
      <c r="EG40" s="2044"/>
      <c r="EH40" s="2044"/>
      <c r="EI40" s="1501">
        <f>EI44+EI46+EI48+EI50+EI52+EI54+EI56</f>
        <v>8496</v>
      </c>
      <c r="EJ40" s="1501"/>
      <c r="EK40" s="1501"/>
      <c r="EL40" s="1501"/>
      <c r="EM40" s="1501"/>
      <c r="EN40" s="1501"/>
      <c r="EO40" s="1501"/>
      <c r="EP40" s="1501"/>
      <c r="EQ40" s="1501"/>
      <c r="ER40" s="1501"/>
      <c r="ES40" s="1501"/>
      <c r="ET40" s="1501"/>
      <c r="EU40" s="1501"/>
      <c r="EV40" s="2872"/>
      <c r="EW40" s="2872"/>
      <c r="EX40" s="2414">
        <f t="shared" ref="EX40:EX41" si="1">AQ40+BG40+CD40-CY40-DQ40+EI40</f>
        <v>1782027</v>
      </c>
      <c r="EY40" s="2415"/>
      <c r="EZ40" s="2415"/>
      <c r="FA40" s="2415"/>
      <c r="FB40" s="2415"/>
      <c r="FC40" s="2415"/>
      <c r="FD40" s="2415"/>
      <c r="FE40" s="2415"/>
      <c r="FF40" s="2415"/>
      <c r="FG40" s="2415"/>
      <c r="FH40" s="2415"/>
      <c r="FI40" s="2415"/>
      <c r="FJ40" s="2415"/>
      <c r="FK40" s="2415"/>
      <c r="FL40" s="2415"/>
      <c r="FM40" s="2415"/>
      <c r="FN40" s="2416"/>
      <c r="FP40" s="159">
        <f>AQ40+BG40+CD40-CY40-DQ40+EI40-Ф1!DJ129</f>
        <v>0</v>
      </c>
    </row>
    <row r="41" spans="1:172" ht="18" customHeight="1">
      <c r="C41" s="182"/>
      <c r="D41" s="3375"/>
      <c r="E41" s="3375"/>
      <c r="F41" s="3375"/>
      <c r="G41" s="3375"/>
      <c r="H41" s="3375"/>
      <c r="I41" s="3375"/>
      <c r="J41" s="3375"/>
      <c r="K41" s="3375"/>
      <c r="L41" s="3375"/>
      <c r="M41" s="3375"/>
      <c r="N41" s="3375"/>
      <c r="O41" s="3375"/>
      <c r="P41" s="3375"/>
      <c r="Q41" s="3375"/>
      <c r="R41" s="3375"/>
      <c r="S41" s="3375"/>
      <c r="T41" s="3375"/>
      <c r="U41" s="3375"/>
      <c r="V41" s="3375"/>
      <c r="W41" s="3375"/>
      <c r="X41" s="3376"/>
      <c r="Y41" s="2820">
        <v>5582</v>
      </c>
      <c r="Z41" s="2821"/>
      <c r="AA41" s="2821"/>
      <c r="AB41" s="2821"/>
      <c r="AC41" s="2822"/>
      <c r="AD41" s="181"/>
      <c r="AE41" s="512"/>
      <c r="AF41" s="512"/>
      <c r="AG41" s="512"/>
      <c r="AH41" s="512"/>
      <c r="AI41" s="511" t="s">
        <v>37</v>
      </c>
      <c r="AJ41" s="2825" t="s">
        <v>1351</v>
      </c>
      <c r="AK41" s="2825"/>
      <c r="AL41" s="2825"/>
      <c r="AM41" s="514" t="s">
        <v>38</v>
      </c>
      <c r="AN41" s="514"/>
      <c r="AO41" s="2844" t="s">
        <v>436</v>
      </c>
      <c r="AP41" s="2945"/>
      <c r="AQ41" s="2357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12">
        <f>BG45+BG47+BG49+BG51+BG53+BG55+BG57</f>
        <v>67670040</v>
      </c>
      <c r="BH41" s="3013"/>
      <c r="BI41" s="3013"/>
      <c r="BJ41" s="3013"/>
      <c r="BK41" s="3013"/>
      <c r="BL41" s="3013"/>
      <c r="BM41" s="3013"/>
      <c r="BN41" s="3013"/>
      <c r="BO41" s="3013"/>
      <c r="BP41" s="3013"/>
      <c r="BQ41" s="3013"/>
      <c r="BR41" s="3013"/>
      <c r="BS41" s="3013"/>
      <c r="BT41" s="3013"/>
      <c r="BU41" s="3013"/>
      <c r="BV41" s="3013"/>
      <c r="BW41" s="3013"/>
      <c r="BX41" s="3013"/>
      <c r="BY41" s="3013"/>
      <c r="BZ41" s="3013"/>
      <c r="CA41" s="3013"/>
      <c r="CB41" s="3013"/>
      <c r="CC41" s="3014"/>
      <c r="CD41" s="3012">
        <f>CD45+CD47+CD49+CD51+CD53+CD55+CD57</f>
        <v>0</v>
      </c>
      <c r="CE41" s="3013"/>
      <c r="CF41" s="3013"/>
      <c r="CG41" s="3013"/>
      <c r="CH41" s="3013"/>
      <c r="CI41" s="3013"/>
      <c r="CJ41" s="3013"/>
      <c r="CK41" s="3013"/>
      <c r="CL41" s="3013"/>
      <c r="CM41" s="3013"/>
      <c r="CN41" s="3013"/>
      <c r="CO41" s="3013"/>
      <c r="CP41" s="3013"/>
      <c r="CQ41" s="3013"/>
      <c r="CR41" s="3013"/>
      <c r="CS41" s="3013"/>
      <c r="CT41" s="3013"/>
      <c r="CU41" s="3013"/>
      <c r="CV41" s="3014"/>
      <c r="CW41" s="2799" t="s">
        <v>39</v>
      </c>
      <c r="CX41" s="2083"/>
      <c r="CY41" s="2085">
        <f>CY45+CY47+CY49+CY51+CY53+CY55+CY57</f>
        <v>67068074</v>
      </c>
      <c r="CZ41" s="2085"/>
      <c r="DA41" s="2085"/>
      <c r="DB41" s="2085"/>
      <c r="DC41" s="2085"/>
      <c r="DD41" s="2085"/>
      <c r="DE41" s="2085"/>
      <c r="DF41" s="2085"/>
      <c r="DG41" s="2085"/>
      <c r="DH41" s="2085"/>
      <c r="DI41" s="2085"/>
      <c r="DJ41" s="2085"/>
      <c r="DK41" s="2085"/>
      <c r="DL41" s="2085"/>
      <c r="DM41" s="2087" t="s">
        <v>40</v>
      </c>
      <c r="DN41" s="2793"/>
      <c r="DO41" s="2799" t="s">
        <v>39</v>
      </c>
      <c r="DP41" s="2083"/>
      <c r="DQ41" s="2085">
        <f>DQ45+DQ47+DQ49+DQ51+DQ53+DQ55+DQ57</f>
        <v>14978</v>
      </c>
      <c r="DR41" s="2085"/>
      <c r="DS41" s="2085"/>
      <c r="DT41" s="2085"/>
      <c r="DU41" s="2085"/>
      <c r="DV41" s="2085"/>
      <c r="DW41" s="2085"/>
      <c r="DX41" s="2085"/>
      <c r="DY41" s="2085"/>
      <c r="DZ41" s="2085"/>
      <c r="EA41" s="2085"/>
      <c r="EB41" s="2085"/>
      <c r="EC41" s="2085"/>
      <c r="ED41" s="2085"/>
      <c r="EE41" s="2087" t="s">
        <v>40</v>
      </c>
      <c r="EF41" s="2793"/>
      <c r="EG41" s="2083"/>
      <c r="EH41" s="2083"/>
      <c r="EI41" s="2085">
        <f>EI45+EI47+EI49+EI51+EI53+EI55+EI57</f>
        <v>-3118</v>
      </c>
      <c r="EJ41" s="2085"/>
      <c r="EK41" s="2085"/>
      <c r="EL41" s="2085"/>
      <c r="EM41" s="2085"/>
      <c r="EN41" s="2085"/>
      <c r="EO41" s="2085"/>
      <c r="EP41" s="2085"/>
      <c r="EQ41" s="2085"/>
      <c r="ER41" s="2085"/>
      <c r="ES41" s="2085"/>
      <c r="ET41" s="2085"/>
      <c r="EU41" s="2085"/>
      <c r="EV41" s="2087"/>
      <c r="EW41" s="2087"/>
      <c r="EX41" s="2414">
        <f t="shared" si="1"/>
        <v>2224596</v>
      </c>
      <c r="EY41" s="2415"/>
      <c r="EZ41" s="2415"/>
      <c r="FA41" s="2415"/>
      <c r="FB41" s="2415"/>
      <c r="FC41" s="2415"/>
      <c r="FD41" s="2415"/>
      <c r="FE41" s="2415"/>
      <c r="FF41" s="2415"/>
      <c r="FG41" s="2415"/>
      <c r="FH41" s="2415"/>
      <c r="FI41" s="2415"/>
      <c r="FJ41" s="2415"/>
      <c r="FK41" s="2415"/>
      <c r="FL41" s="2415"/>
      <c r="FM41" s="2415"/>
      <c r="FN41" s="2416"/>
      <c r="FP41" s="159">
        <f>AQ41+BG41+CD41-CY41-DQ41+EI41-Ф1!DY129</f>
        <v>0</v>
      </c>
    </row>
    <row r="42" spans="1:172" s="515" customFormat="1" ht="13.5" customHeight="1">
      <c r="A42" s="699"/>
      <c r="C42" s="183"/>
      <c r="D42" s="3569" t="s">
        <v>17</v>
      </c>
      <c r="E42" s="3569"/>
      <c r="F42" s="3569"/>
      <c r="G42" s="3569"/>
      <c r="H42" s="3569"/>
      <c r="I42" s="3569"/>
      <c r="J42" s="3569"/>
      <c r="K42" s="3569"/>
      <c r="L42" s="3569"/>
      <c r="M42" s="3569"/>
      <c r="N42" s="3569"/>
      <c r="O42" s="3569"/>
      <c r="P42" s="3569"/>
      <c r="Q42" s="3569"/>
      <c r="R42" s="3569"/>
      <c r="S42" s="3569"/>
      <c r="T42" s="3569"/>
      <c r="U42" s="3569"/>
      <c r="V42" s="3569"/>
      <c r="W42" s="3569"/>
      <c r="X42" s="3570"/>
      <c r="Y42" s="2820"/>
      <c r="Z42" s="2821"/>
      <c r="AA42" s="2821"/>
      <c r="AB42" s="2821"/>
      <c r="AC42" s="2822"/>
      <c r="AD42" s="2840"/>
      <c r="AE42" s="2841"/>
      <c r="AF42" s="2841"/>
      <c r="AG42" s="2841"/>
      <c r="AH42" s="2841"/>
      <c r="AI42" s="2841"/>
      <c r="AJ42" s="2841"/>
      <c r="AK42" s="2841"/>
      <c r="AL42" s="2841"/>
      <c r="AM42" s="2841"/>
      <c r="AN42" s="2841"/>
      <c r="AO42" s="2841"/>
      <c r="AP42" s="3115"/>
      <c r="AQ42" s="2856"/>
      <c r="AR42" s="2803"/>
      <c r="AS42" s="2803"/>
      <c r="AT42" s="2803"/>
      <c r="AU42" s="2803"/>
      <c r="AV42" s="2803"/>
      <c r="AW42" s="2803"/>
      <c r="AX42" s="2803"/>
      <c r="AY42" s="2803"/>
      <c r="AZ42" s="2803"/>
      <c r="BA42" s="2803"/>
      <c r="BB42" s="2803"/>
      <c r="BC42" s="2803"/>
      <c r="BD42" s="2803"/>
      <c r="BE42" s="2803"/>
      <c r="BF42" s="2803"/>
      <c r="BG42" s="2875"/>
      <c r="BH42" s="2803"/>
      <c r="BI42" s="2803"/>
      <c r="BJ42" s="2803"/>
      <c r="BK42" s="2803"/>
      <c r="BL42" s="2803"/>
      <c r="BM42" s="2803"/>
      <c r="BN42" s="2803"/>
      <c r="BO42" s="2803"/>
      <c r="BP42" s="2803"/>
      <c r="BQ42" s="2803"/>
      <c r="BR42" s="2803"/>
      <c r="BS42" s="2803"/>
      <c r="BT42" s="2803"/>
      <c r="BU42" s="2803"/>
      <c r="BV42" s="2803"/>
      <c r="BW42" s="2803"/>
      <c r="BX42" s="2803"/>
      <c r="BY42" s="2803"/>
      <c r="BZ42" s="2803"/>
      <c r="CA42" s="2803"/>
      <c r="CB42" s="2803"/>
      <c r="CC42" s="2804"/>
      <c r="CD42" s="2875"/>
      <c r="CE42" s="2803"/>
      <c r="CF42" s="2803"/>
      <c r="CG42" s="2803"/>
      <c r="CH42" s="2803"/>
      <c r="CI42" s="2803"/>
      <c r="CJ42" s="2803"/>
      <c r="CK42" s="2803"/>
      <c r="CL42" s="2803"/>
      <c r="CM42" s="2803"/>
      <c r="CN42" s="2803"/>
      <c r="CO42" s="2803"/>
      <c r="CP42" s="2803"/>
      <c r="CQ42" s="2803"/>
      <c r="CR42" s="2803"/>
      <c r="CS42" s="2803"/>
      <c r="CT42" s="2803"/>
      <c r="CU42" s="2803"/>
      <c r="CV42" s="2804"/>
      <c r="CW42" s="2799"/>
      <c r="CX42" s="2083"/>
      <c r="CY42" s="1493"/>
      <c r="CZ42" s="1493"/>
      <c r="DA42" s="1493"/>
      <c r="DB42" s="1493"/>
      <c r="DC42" s="1493"/>
      <c r="DD42" s="1493"/>
      <c r="DE42" s="1493"/>
      <c r="DF42" s="1493"/>
      <c r="DG42" s="1493"/>
      <c r="DH42" s="1493"/>
      <c r="DI42" s="1493"/>
      <c r="DJ42" s="1493"/>
      <c r="DK42" s="1493"/>
      <c r="DL42" s="1493"/>
      <c r="DM42" s="2087"/>
      <c r="DN42" s="2793"/>
      <c r="DO42" s="2799"/>
      <c r="DP42" s="2083"/>
      <c r="DQ42" s="1493"/>
      <c r="DR42" s="1493"/>
      <c r="DS42" s="1493"/>
      <c r="DT42" s="1493"/>
      <c r="DU42" s="1493"/>
      <c r="DV42" s="1493"/>
      <c r="DW42" s="1493"/>
      <c r="DX42" s="1493"/>
      <c r="DY42" s="1493"/>
      <c r="DZ42" s="1493"/>
      <c r="EA42" s="1493"/>
      <c r="EB42" s="1493"/>
      <c r="EC42" s="1493"/>
      <c r="ED42" s="1493"/>
      <c r="EE42" s="2087"/>
      <c r="EF42" s="2793"/>
      <c r="EG42" s="2083"/>
      <c r="EH42" s="2083"/>
      <c r="EI42" s="1493"/>
      <c r="EJ42" s="1493"/>
      <c r="EK42" s="1493"/>
      <c r="EL42" s="1493"/>
      <c r="EM42" s="1493"/>
      <c r="EN42" s="1493"/>
      <c r="EO42" s="1493"/>
      <c r="EP42" s="1493"/>
      <c r="EQ42" s="1493"/>
      <c r="ER42" s="1493"/>
      <c r="ES42" s="1493"/>
      <c r="ET42" s="1493"/>
      <c r="EU42" s="1493"/>
      <c r="EV42" s="2087"/>
      <c r="EW42" s="2087"/>
      <c r="EX42" s="2875"/>
      <c r="EY42" s="2803"/>
      <c r="EZ42" s="2803"/>
      <c r="FA42" s="2803"/>
      <c r="FB42" s="2803"/>
      <c r="FC42" s="2803"/>
      <c r="FD42" s="2803"/>
      <c r="FE42" s="2803"/>
      <c r="FF42" s="2803"/>
      <c r="FG42" s="2803"/>
      <c r="FH42" s="2803"/>
      <c r="FI42" s="2803"/>
      <c r="FJ42" s="2803"/>
      <c r="FK42" s="2803"/>
      <c r="FL42" s="2803"/>
      <c r="FM42" s="2803"/>
      <c r="FN42" s="3573"/>
    </row>
    <row r="43" spans="1:172" ht="2.25" customHeight="1">
      <c r="C43" s="184"/>
      <c r="D43" s="3493"/>
      <c r="E43" s="3493"/>
      <c r="F43" s="3493"/>
      <c r="G43" s="3493"/>
      <c r="H43" s="3493"/>
      <c r="I43" s="3493"/>
      <c r="J43" s="3493"/>
      <c r="K43" s="3493"/>
      <c r="L43" s="3493"/>
      <c r="M43" s="3493"/>
      <c r="N43" s="3493"/>
      <c r="O43" s="3493"/>
      <c r="P43" s="3493"/>
      <c r="Q43" s="3493"/>
      <c r="R43" s="3493"/>
      <c r="S43" s="3493"/>
      <c r="T43" s="3493"/>
      <c r="U43" s="3493"/>
      <c r="V43" s="3493"/>
      <c r="W43" s="3493"/>
      <c r="X43" s="3571"/>
      <c r="Y43" s="2837"/>
      <c r="Z43" s="2838"/>
      <c r="AA43" s="2838"/>
      <c r="AB43" s="2838"/>
      <c r="AC43" s="2839"/>
      <c r="AD43" s="2842"/>
      <c r="AE43" s="2843"/>
      <c r="AF43" s="2843"/>
      <c r="AG43" s="2843"/>
      <c r="AH43" s="2843"/>
      <c r="AI43" s="2843"/>
      <c r="AJ43" s="2843"/>
      <c r="AK43" s="2843"/>
      <c r="AL43" s="2843"/>
      <c r="AM43" s="2843"/>
      <c r="AN43" s="2843"/>
      <c r="AO43" s="2843"/>
      <c r="AP43" s="3572"/>
      <c r="AQ43" s="2883"/>
      <c r="AR43" s="2880"/>
      <c r="AS43" s="2880"/>
      <c r="AT43" s="2880"/>
      <c r="AU43" s="2880"/>
      <c r="AV43" s="2880"/>
      <c r="AW43" s="2880"/>
      <c r="AX43" s="2880"/>
      <c r="AY43" s="2880"/>
      <c r="AZ43" s="2880"/>
      <c r="BA43" s="2880"/>
      <c r="BB43" s="2880"/>
      <c r="BC43" s="2880"/>
      <c r="BD43" s="2880"/>
      <c r="BE43" s="2880"/>
      <c r="BF43" s="2880"/>
      <c r="BG43" s="2879"/>
      <c r="BH43" s="2880"/>
      <c r="BI43" s="2880"/>
      <c r="BJ43" s="2880"/>
      <c r="BK43" s="2880"/>
      <c r="BL43" s="2880"/>
      <c r="BM43" s="2880"/>
      <c r="BN43" s="2880"/>
      <c r="BO43" s="2880"/>
      <c r="BP43" s="2880"/>
      <c r="BQ43" s="2880"/>
      <c r="BR43" s="2880"/>
      <c r="BS43" s="2880"/>
      <c r="BT43" s="2880"/>
      <c r="BU43" s="2880"/>
      <c r="BV43" s="2880"/>
      <c r="BW43" s="2880"/>
      <c r="BX43" s="2880"/>
      <c r="BY43" s="2880"/>
      <c r="BZ43" s="2880"/>
      <c r="CA43" s="2880"/>
      <c r="CB43" s="2880"/>
      <c r="CC43" s="2881"/>
      <c r="CD43" s="2879"/>
      <c r="CE43" s="2880"/>
      <c r="CF43" s="2880"/>
      <c r="CG43" s="2880"/>
      <c r="CH43" s="2880"/>
      <c r="CI43" s="2880"/>
      <c r="CJ43" s="2880"/>
      <c r="CK43" s="2880"/>
      <c r="CL43" s="2880"/>
      <c r="CM43" s="2880"/>
      <c r="CN43" s="2880"/>
      <c r="CO43" s="2880"/>
      <c r="CP43" s="2880"/>
      <c r="CQ43" s="2880"/>
      <c r="CR43" s="2880"/>
      <c r="CS43" s="2880"/>
      <c r="CT43" s="2880"/>
      <c r="CU43" s="2880"/>
      <c r="CV43" s="2881"/>
      <c r="CW43" s="2869"/>
      <c r="CX43" s="2013"/>
      <c r="CY43" s="1990"/>
      <c r="CZ43" s="1990"/>
      <c r="DA43" s="1990"/>
      <c r="DB43" s="1990"/>
      <c r="DC43" s="1990"/>
      <c r="DD43" s="1990"/>
      <c r="DE43" s="1990"/>
      <c r="DF43" s="1990"/>
      <c r="DG43" s="1990"/>
      <c r="DH43" s="1990"/>
      <c r="DI43" s="1990"/>
      <c r="DJ43" s="1990"/>
      <c r="DK43" s="1990"/>
      <c r="DL43" s="1990"/>
      <c r="DM43" s="2014"/>
      <c r="DN43" s="2874"/>
      <c r="DO43" s="2869"/>
      <c r="DP43" s="2013"/>
      <c r="DQ43" s="1990"/>
      <c r="DR43" s="1990"/>
      <c r="DS43" s="1990"/>
      <c r="DT43" s="1990"/>
      <c r="DU43" s="1990"/>
      <c r="DV43" s="1990"/>
      <c r="DW43" s="1990"/>
      <c r="DX43" s="1990"/>
      <c r="DY43" s="1990"/>
      <c r="DZ43" s="1990"/>
      <c r="EA43" s="1990"/>
      <c r="EB43" s="1990"/>
      <c r="EC43" s="1990"/>
      <c r="ED43" s="1990"/>
      <c r="EE43" s="2014"/>
      <c r="EF43" s="2874"/>
      <c r="EG43" s="2013"/>
      <c r="EH43" s="2013"/>
      <c r="EI43" s="1990"/>
      <c r="EJ43" s="1990"/>
      <c r="EK43" s="1990"/>
      <c r="EL43" s="1990"/>
      <c r="EM43" s="1990"/>
      <c r="EN43" s="1990"/>
      <c r="EO43" s="1990"/>
      <c r="EP43" s="1990"/>
      <c r="EQ43" s="1990"/>
      <c r="ER43" s="1990"/>
      <c r="ES43" s="1990"/>
      <c r="ET43" s="1990"/>
      <c r="EU43" s="1990"/>
      <c r="EV43" s="2014"/>
      <c r="EW43" s="2014"/>
      <c r="EX43" s="2879"/>
      <c r="EY43" s="2880"/>
      <c r="EZ43" s="2880"/>
      <c r="FA43" s="2880"/>
      <c r="FB43" s="2880"/>
      <c r="FC43" s="2880"/>
      <c r="FD43" s="2880"/>
      <c r="FE43" s="2880"/>
      <c r="FF43" s="2880"/>
      <c r="FG43" s="2880"/>
      <c r="FH43" s="2880"/>
      <c r="FI43" s="2880"/>
      <c r="FJ43" s="2880"/>
      <c r="FK43" s="2880"/>
      <c r="FL43" s="2880"/>
      <c r="FM43" s="2880"/>
      <c r="FN43" s="3574"/>
    </row>
    <row r="44" spans="1:172" ht="18" customHeight="1">
      <c r="C44" s="182"/>
      <c r="D44" s="2985" t="s">
        <v>1501</v>
      </c>
      <c r="E44" s="2985"/>
      <c r="F44" s="2985"/>
      <c r="G44" s="2985"/>
      <c r="H44" s="2985"/>
      <c r="I44" s="2985"/>
      <c r="J44" s="2985"/>
      <c r="K44" s="2985"/>
      <c r="L44" s="2985"/>
      <c r="M44" s="2985"/>
      <c r="N44" s="2985"/>
      <c r="O44" s="2985"/>
      <c r="P44" s="2985"/>
      <c r="Q44" s="2985"/>
      <c r="R44" s="2985"/>
      <c r="S44" s="2985"/>
      <c r="T44" s="2985"/>
      <c r="U44" s="2985"/>
      <c r="V44" s="2985"/>
      <c r="W44" s="2985"/>
      <c r="X44" s="2986"/>
      <c r="Y44" s="2820">
        <v>55621</v>
      </c>
      <c r="Z44" s="2821"/>
      <c r="AA44" s="2821"/>
      <c r="AB44" s="2821"/>
      <c r="AC44" s="2822"/>
      <c r="AD44" s="181"/>
      <c r="AE44" s="512"/>
      <c r="AF44" s="512"/>
      <c r="AG44" s="512"/>
      <c r="AH44" s="512"/>
      <c r="AI44" s="511" t="s">
        <v>37</v>
      </c>
      <c r="AJ44" s="2825" t="s">
        <v>1350</v>
      </c>
      <c r="AK44" s="2825"/>
      <c r="AL44" s="2825"/>
      <c r="AM44" s="514" t="s">
        <v>38</v>
      </c>
      <c r="AN44" s="514"/>
      <c r="AO44" s="2844" t="s">
        <v>435</v>
      </c>
      <c r="AP44" s="2945"/>
      <c r="AQ44" s="2401">
        <f>EX45</f>
        <v>2105547</v>
      </c>
      <c r="AR44" s="2402"/>
      <c r="AS44" s="2402"/>
      <c r="AT44" s="2402"/>
      <c r="AU44" s="2402"/>
      <c r="AV44" s="2402"/>
      <c r="AW44" s="2402"/>
      <c r="AX44" s="2402"/>
      <c r="AY44" s="2402"/>
      <c r="AZ44" s="2402"/>
      <c r="BA44" s="2402"/>
      <c r="BB44" s="2402"/>
      <c r="BC44" s="2402"/>
      <c r="BD44" s="2402"/>
      <c r="BE44" s="2402"/>
      <c r="BF44" s="2402"/>
      <c r="BG44" s="2876">
        <v>1427404</v>
      </c>
      <c r="BH44" s="2877"/>
      <c r="BI44" s="2877"/>
      <c r="BJ44" s="2877"/>
      <c r="BK44" s="2877"/>
      <c r="BL44" s="2877"/>
      <c r="BM44" s="2877"/>
      <c r="BN44" s="2877"/>
      <c r="BO44" s="2877"/>
      <c r="BP44" s="2877"/>
      <c r="BQ44" s="2877"/>
      <c r="BR44" s="2877"/>
      <c r="BS44" s="2877"/>
      <c r="BT44" s="2877"/>
      <c r="BU44" s="2877"/>
      <c r="BV44" s="2877"/>
      <c r="BW44" s="2877"/>
      <c r="BX44" s="2877"/>
      <c r="BY44" s="2877"/>
      <c r="BZ44" s="2877"/>
      <c r="CA44" s="2877"/>
      <c r="CB44" s="2877"/>
      <c r="CC44" s="2878"/>
      <c r="CD44" s="2876"/>
      <c r="CE44" s="2877"/>
      <c r="CF44" s="2877"/>
      <c r="CG44" s="2877"/>
      <c r="CH44" s="2877"/>
      <c r="CI44" s="2877"/>
      <c r="CJ44" s="2877"/>
      <c r="CK44" s="2877"/>
      <c r="CL44" s="2877"/>
      <c r="CM44" s="2877"/>
      <c r="CN44" s="2877"/>
      <c r="CO44" s="2877"/>
      <c r="CP44" s="2877"/>
      <c r="CQ44" s="2877"/>
      <c r="CR44" s="2877"/>
      <c r="CS44" s="2877"/>
      <c r="CT44" s="2877"/>
      <c r="CU44" s="2877"/>
      <c r="CV44" s="2878"/>
      <c r="CW44" s="2868" t="s">
        <v>39</v>
      </c>
      <c r="CX44" s="2044"/>
      <c r="CY44" s="2134">
        <v>2145220</v>
      </c>
      <c r="CZ44" s="2134"/>
      <c r="DA44" s="2134"/>
      <c r="DB44" s="2134"/>
      <c r="DC44" s="2134"/>
      <c r="DD44" s="2134"/>
      <c r="DE44" s="2134"/>
      <c r="DF44" s="2134"/>
      <c r="DG44" s="2134"/>
      <c r="DH44" s="2134"/>
      <c r="DI44" s="2134"/>
      <c r="DJ44" s="2134"/>
      <c r="DK44" s="2134"/>
      <c r="DL44" s="2134"/>
      <c r="DM44" s="2872" t="s">
        <v>40</v>
      </c>
      <c r="DN44" s="2873"/>
      <c r="DO44" s="2868" t="s">
        <v>39</v>
      </c>
      <c r="DP44" s="2044"/>
      <c r="DQ44" s="2134"/>
      <c r="DR44" s="2134"/>
      <c r="DS44" s="2134"/>
      <c r="DT44" s="2134"/>
      <c r="DU44" s="2134"/>
      <c r="DV44" s="2134"/>
      <c r="DW44" s="2134"/>
      <c r="DX44" s="2134"/>
      <c r="DY44" s="2134"/>
      <c r="DZ44" s="2134"/>
      <c r="EA44" s="2134"/>
      <c r="EB44" s="2134"/>
      <c r="EC44" s="2134"/>
      <c r="ED44" s="2134"/>
      <c r="EE44" s="2872" t="s">
        <v>40</v>
      </c>
      <c r="EF44" s="2873"/>
      <c r="EG44" s="2044"/>
      <c r="EH44" s="2044"/>
      <c r="EI44" s="2134">
        <v>8496</v>
      </c>
      <c r="EJ44" s="2134"/>
      <c r="EK44" s="2134"/>
      <c r="EL44" s="2134"/>
      <c r="EM44" s="2134"/>
      <c r="EN44" s="2134"/>
      <c r="EO44" s="2134"/>
      <c r="EP44" s="2134"/>
      <c r="EQ44" s="2134"/>
      <c r="ER44" s="2134"/>
      <c r="ES44" s="2134"/>
      <c r="ET44" s="2134"/>
      <c r="EU44" s="2134"/>
      <c r="EV44" s="2872"/>
      <c r="EW44" s="2872"/>
      <c r="EX44" s="2414">
        <f t="shared" ref="EX44:EX50" si="2">AQ44+BG44+CD44-CY44-DQ44+EI44</f>
        <v>1396227</v>
      </c>
      <c r="EY44" s="2415"/>
      <c r="EZ44" s="2415"/>
      <c r="FA44" s="2415"/>
      <c r="FB44" s="2415"/>
      <c r="FC44" s="2415"/>
      <c r="FD44" s="2415"/>
      <c r="FE44" s="2415"/>
      <c r="FF44" s="2415"/>
      <c r="FG44" s="2415"/>
      <c r="FH44" s="2415"/>
      <c r="FI44" s="2415"/>
      <c r="FJ44" s="2415"/>
      <c r="FK44" s="2415"/>
      <c r="FL44" s="2415"/>
      <c r="FM44" s="2415"/>
      <c r="FN44" s="2416"/>
    </row>
    <row r="45" spans="1:172" ht="18" customHeight="1">
      <c r="C45" s="182"/>
      <c r="D45" s="2985"/>
      <c r="E45" s="2985"/>
      <c r="F45" s="2985"/>
      <c r="G45" s="2985"/>
      <c r="H45" s="2985"/>
      <c r="I45" s="2985"/>
      <c r="J45" s="2985"/>
      <c r="K45" s="2985"/>
      <c r="L45" s="2985"/>
      <c r="M45" s="2985"/>
      <c r="N45" s="2985"/>
      <c r="O45" s="2985"/>
      <c r="P45" s="2985"/>
      <c r="Q45" s="2985"/>
      <c r="R45" s="2985"/>
      <c r="S45" s="2985"/>
      <c r="T45" s="2985"/>
      <c r="U45" s="2985"/>
      <c r="V45" s="2985"/>
      <c r="W45" s="2985"/>
      <c r="X45" s="2986"/>
      <c r="Y45" s="2820">
        <v>55821</v>
      </c>
      <c r="Z45" s="2821"/>
      <c r="AA45" s="2821"/>
      <c r="AB45" s="2821"/>
      <c r="AC45" s="2822"/>
      <c r="AD45" s="181"/>
      <c r="AE45" s="512"/>
      <c r="AF45" s="512"/>
      <c r="AG45" s="512"/>
      <c r="AH45" s="512"/>
      <c r="AI45" s="511" t="s">
        <v>37</v>
      </c>
      <c r="AJ45" s="2825" t="s">
        <v>1351</v>
      </c>
      <c r="AK45" s="2825"/>
      <c r="AL45" s="2825"/>
      <c r="AM45" s="514" t="s">
        <v>38</v>
      </c>
      <c r="AN45" s="514"/>
      <c r="AO45" s="2844" t="s">
        <v>436</v>
      </c>
      <c r="AP45" s="2945"/>
      <c r="AQ45" s="3096">
        <v>1517874</v>
      </c>
      <c r="AR45" s="3035"/>
      <c r="AS45" s="3035"/>
      <c r="AT45" s="3035"/>
      <c r="AU45" s="3035"/>
      <c r="AV45" s="3035"/>
      <c r="AW45" s="3035"/>
      <c r="AX45" s="3035"/>
      <c r="AY45" s="3035"/>
      <c r="AZ45" s="3035"/>
      <c r="BA45" s="3035"/>
      <c r="BB45" s="3035"/>
      <c r="BC45" s="3035"/>
      <c r="BD45" s="3035"/>
      <c r="BE45" s="3035"/>
      <c r="BF45" s="3035"/>
      <c r="BG45" s="3034">
        <v>3264558</v>
      </c>
      <c r="BH45" s="3035"/>
      <c r="BI45" s="3035"/>
      <c r="BJ45" s="3035"/>
      <c r="BK45" s="3035"/>
      <c r="BL45" s="3035"/>
      <c r="BM45" s="3035"/>
      <c r="BN45" s="3035"/>
      <c r="BO45" s="3035"/>
      <c r="BP45" s="3035"/>
      <c r="BQ45" s="3035"/>
      <c r="BR45" s="3035"/>
      <c r="BS45" s="3035"/>
      <c r="BT45" s="3035"/>
      <c r="BU45" s="3035"/>
      <c r="BV45" s="3035"/>
      <c r="BW45" s="3035"/>
      <c r="BX45" s="3035"/>
      <c r="BY45" s="3035"/>
      <c r="BZ45" s="3035"/>
      <c r="CA45" s="3035"/>
      <c r="CB45" s="3035"/>
      <c r="CC45" s="3091"/>
      <c r="CD45" s="3034"/>
      <c r="CE45" s="3035"/>
      <c r="CF45" s="3035"/>
      <c r="CG45" s="3035"/>
      <c r="CH45" s="3035"/>
      <c r="CI45" s="3035"/>
      <c r="CJ45" s="3035"/>
      <c r="CK45" s="3035"/>
      <c r="CL45" s="3035"/>
      <c r="CM45" s="3035"/>
      <c r="CN45" s="3035"/>
      <c r="CO45" s="3035"/>
      <c r="CP45" s="3035"/>
      <c r="CQ45" s="3035"/>
      <c r="CR45" s="3035"/>
      <c r="CS45" s="3035"/>
      <c r="CT45" s="3035"/>
      <c r="CU45" s="3035"/>
      <c r="CV45" s="3091"/>
      <c r="CW45" s="2940" t="s">
        <v>39</v>
      </c>
      <c r="CX45" s="2941"/>
      <c r="CY45" s="2112">
        <v>2673767</v>
      </c>
      <c r="CZ45" s="2112"/>
      <c r="DA45" s="2112"/>
      <c r="DB45" s="2112"/>
      <c r="DC45" s="2112"/>
      <c r="DD45" s="2112"/>
      <c r="DE45" s="2112"/>
      <c r="DF45" s="2112"/>
      <c r="DG45" s="2112"/>
      <c r="DH45" s="2112"/>
      <c r="DI45" s="2112"/>
      <c r="DJ45" s="2112"/>
      <c r="DK45" s="2112"/>
      <c r="DL45" s="2112"/>
      <c r="DM45" s="2808" t="s">
        <v>40</v>
      </c>
      <c r="DN45" s="2809"/>
      <c r="DO45" s="2940" t="s">
        <v>39</v>
      </c>
      <c r="DP45" s="2941"/>
      <c r="DQ45" s="2112"/>
      <c r="DR45" s="2112"/>
      <c r="DS45" s="2112"/>
      <c r="DT45" s="2112"/>
      <c r="DU45" s="2112"/>
      <c r="DV45" s="2112"/>
      <c r="DW45" s="2112"/>
      <c r="DX45" s="2112"/>
      <c r="DY45" s="2112"/>
      <c r="DZ45" s="2112"/>
      <c r="EA45" s="2112"/>
      <c r="EB45" s="2112"/>
      <c r="EC45" s="2112"/>
      <c r="ED45" s="2112"/>
      <c r="EE45" s="2808" t="s">
        <v>40</v>
      </c>
      <c r="EF45" s="2809"/>
      <c r="EG45" s="2941"/>
      <c r="EH45" s="2941"/>
      <c r="EI45" s="2112">
        <v>-3118</v>
      </c>
      <c r="EJ45" s="2112"/>
      <c r="EK45" s="2112"/>
      <c r="EL45" s="2112"/>
      <c r="EM45" s="2112"/>
      <c r="EN45" s="2112"/>
      <c r="EO45" s="2112"/>
      <c r="EP45" s="2112"/>
      <c r="EQ45" s="2112"/>
      <c r="ER45" s="2112"/>
      <c r="ES45" s="2112"/>
      <c r="ET45" s="2112"/>
      <c r="EU45" s="2112"/>
      <c r="EV45" s="2808"/>
      <c r="EW45" s="2808"/>
      <c r="EX45" s="2414">
        <f t="shared" si="2"/>
        <v>2105547</v>
      </c>
      <c r="EY45" s="2415"/>
      <c r="EZ45" s="2415"/>
      <c r="FA45" s="2415"/>
      <c r="FB45" s="2415"/>
      <c r="FC45" s="2415"/>
      <c r="FD45" s="2415"/>
      <c r="FE45" s="2415"/>
      <c r="FF45" s="2415"/>
      <c r="FG45" s="2415"/>
      <c r="FH45" s="2415"/>
      <c r="FI45" s="2415"/>
      <c r="FJ45" s="2415"/>
      <c r="FK45" s="2415"/>
      <c r="FL45" s="2415"/>
      <c r="FM45" s="2415"/>
      <c r="FN45" s="2416"/>
    </row>
    <row r="46" spans="1:172" ht="18" customHeight="1">
      <c r="C46" s="182"/>
      <c r="D46" s="2946" t="s">
        <v>190</v>
      </c>
      <c r="E46" s="2946"/>
      <c r="F46" s="2946"/>
      <c r="G46" s="2946"/>
      <c r="H46" s="2946"/>
      <c r="I46" s="2946"/>
      <c r="J46" s="2946"/>
      <c r="K46" s="2946"/>
      <c r="L46" s="2946"/>
      <c r="M46" s="2946"/>
      <c r="N46" s="2946"/>
      <c r="O46" s="2946"/>
      <c r="P46" s="2946"/>
      <c r="Q46" s="2946"/>
      <c r="R46" s="2946"/>
      <c r="S46" s="2946"/>
      <c r="T46" s="2946"/>
      <c r="U46" s="2946"/>
      <c r="V46" s="2946"/>
      <c r="W46" s="2946"/>
      <c r="X46" s="2947"/>
      <c r="Y46" s="2820">
        <v>55622</v>
      </c>
      <c r="Z46" s="2821"/>
      <c r="AA46" s="2821"/>
      <c r="AB46" s="2821"/>
      <c r="AC46" s="2822"/>
      <c r="AD46" s="181"/>
      <c r="AE46" s="512"/>
      <c r="AF46" s="512"/>
      <c r="AG46" s="512"/>
      <c r="AH46" s="512"/>
      <c r="AI46" s="511" t="s">
        <v>37</v>
      </c>
      <c r="AJ46" s="2825" t="s">
        <v>1350</v>
      </c>
      <c r="AK46" s="2825"/>
      <c r="AL46" s="2825"/>
      <c r="AM46" s="514" t="s">
        <v>38</v>
      </c>
      <c r="AN46" s="514"/>
      <c r="AO46" s="2844" t="s">
        <v>435</v>
      </c>
      <c r="AP46" s="2945"/>
      <c r="AQ46" s="2401">
        <f>EX47</f>
        <v>52144</v>
      </c>
      <c r="AR46" s="2402"/>
      <c r="AS46" s="2402"/>
      <c r="AT46" s="2402"/>
      <c r="AU46" s="2402"/>
      <c r="AV46" s="2402"/>
      <c r="AW46" s="2402"/>
      <c r="AX46" s="2402"/>
      <c r="AY46" s="2402"/>
      <c r="AZ46" s="2402"/>
      <c r="BA46" s="2402"/>
      <c r="BB46" s="2402"/>
      <c r="BC46" s="2402"/>
      <c r="BD46" s="2402"/>
      <c r="BE46" s="2402"/>
      <c r="BF46" s="2402"/>
      <c r="BG46" s="2876">
        <v>75967573</v>
      </c>
      <c r="BH46" s="2877"/>
      <c r="BI46" s="2877"/>
      <c r="BJ46" s="2877"/>
      <c r="BK46" s="2877"/>
      <c r="BL46" s="2877"/>
      <c r="BM46" s="2877"/>
      <c r="BN46" s="2877"/>
      <c r="BO46" s="2877"/>
      <c r="BP46" s="2877"/>
      <c r="BQ46" s="2877"/>
      <c r="BR46" s="2877"/>
      <c r="BS46" s="2877"/>
      <c r="BT46" s="2877"/>
      <c r="BU46" s="2877"/>
      <c r="BV46" s="2877"/>
      <c r="BW46" s="2877"/>
      <c r="BX46" s="2877"/>
      <c r="BY46" s="2877"/>
      <c r="BZ46" s="2877"/>
      <c r="CA46" s="2877"/>
      <c r="CB46" s="2877"/>
      <c r="CC46" s="2878"/>
      <c r="CD46" s="2876"/>
      <c r="CE46" s="2877"/>
      <c r="CF46" s="2877"/>
      <c r="CG46" s="2877"/>
      <c r="CH46" s="2877"/>
      <c r="CI46" s="2877"/>
      <c r="CJ46" s="2877"/>
      <c r="CK46" s="2877"/>
      <c r="CL46" s="2877"/>
      <c r="CM46" s="2877"/>
      <c r="CN46" s="2877"/>
      <c r="CO46" s="2877"/>
      <c r="CP46" s="2877"/>
      <c r="CQ46" s="2877"/>
      <c r="CR46" s="2877"/>
      <c r="CS46" s="2877"/>
      <c r="CT46" s="2877"/>
      <c r="CU46" s="2877"/>
      <c r="CV46" s="2878"/>
      <c r="CW46" s="2868" t="s">
        <v>39</v>
      </c>
      <c r="CX46" s="2044"/>
      <c r="CY46" s="2134">
        <f>75899205-5725</f>
        <v>75893480</v>
      </c>
      <c r="CZ46" s="2134"/>
      <c r="DA46" s="2134"/>
      <c r="DB46" s="2134"/>
      <c r="DC46" s="2134"/>
      <c r="DD46" s="2134"/>
      <c r="DE46" s="2134"/>
      <c r="DF46" s="2134"/>
      <c r="DG46" s="2134"/>
      <c r="DH46" s="2134"/>
      <c r="DI46" s="2134"/>
      <c r="DJ46" s="2134"/>
      <c r="DK46" s="2134"/>
      <c r="DL46" s="2134"/>
      <c r="DM46" s="2872" t="s">
        <v>40</v>
      </c>
      <c r="DN46" s="2873"/>
      <c r="DO46" s="2868" t="s">
        <v>39</v>
      </c>
      <c r="DP46" s="2044"/>
      <c r="DQ46" s="2134">
        <v>5725</v>
      </c>
      <c r="DR46" s="2134"/>
      <c r="DS46" s="2134"/>
      <c r="DT46" s="2134"/>
      <c r="DU46" s="2134"/>
      <c r="DV46" s="2134"/>
      <c r="DW46" s="2134"/>
      <c r="DX46" s="2134"/>
      <c r="DY46" s="2134"/>
      <c r="DZ46" s="2134"/>
      <c r="EA46" s="2134"/>
      <c r="EB46" s="2134"/>
      <c r="EC46" s="2134"/>
      <c r="ED46" s="2134"/>
      <c r="EE46" s="2872" t="s">
        <v>40</v>
      </c>
      <c r="EF46" s="2873"/>
      <c r="EG46" s="2044"/>
      <c r="EH46" s="2044"/>
      <c r="EI46" s="2134"/>
      <c r="EJ46" s="2134"/>
      <c r="EK46" s="2134"/>
      <c r="EL46" s="2134"/>
      <c r="EM46" s="2134"/>
      <c r="EN46" s="2134"/>
      <c r="EO46" s="2134"/>
      <c r="EP46" s="2134"/>
      <c r="EQ46" s="2134"/>
      <c r="ER46" s="2134"/>
      <c r="ES46" s="2134"/>
      <c r="ET46" s="2134"/>
      <c r="EU46" s="2134"/>
      <c r="EV46" s="2872"/>
      <c r="EW46" s="2872"/>
      <c r="EX46" s="2414">
        <f t="shared" si="2"/>
        <v>120512</v>
      </c>
      <c r="EY46" s="2415"/>
      <c r="EZ46" s="2415"/>
      <c r="FA46" s="2415"/>
      <c r="FB46" s="2415"/>
      <c r="FC46" s="2415"/>
      <c r="FD46" s="2415"/>
      <c r="FE46" s="2415"/>
      <c r="FF46" s="2415"/>
      <c r="FG46" s="2415"/>
      <c r="FH46" s="2415"/>
      <c r="FI46" s="2415"/>
      <c r="FJ46" s="2415"/>
      <c r="FK46" s="2415"/>
      <c r="FL46" s="2415"/>
      <c r="FM46" s="2415"/>
      <c r="FN46" s="2416"/>
    </row>
    <row r="47" spans="1:172" ht="18" customHeight="1">
      <c r="C47" s="182"/>
      <c r="D47" s="2985"/>
      <c r="E47" s="2985"/>
      <c r="F47" s="2985"/>
      <c r="G47" s="2985"/>
      <c r="H47" s="2985"/>
      <c r="I47" s="2985"/>
      <c r="J47" s="2985"/>
      <c r="K47" s="2985"/>
      <c r="L47" s="2985"/>
      <c r="M47" s="2985"/>
      <c r="N47" s="2985"/>
      <c r="O47" s="2985"/>
      <c r="P47" s="2985"/>
      <c r="Q47" s="2985"/>
      <c r="R47" s="2985"/>
      <c r="S47" s="2985"/>
      <c r="T47" s="2985"/>
      <c r="U47" s="2985"/>
      <c r="V47" s="2985"/>
      <c r="W47" s="2985"/>
      <c r="X47" s="2986"/>
      <c r="Y47" s="2820">
        <v>55822</v>
      </c>
      <c r="Z47" s="2821"/>
      <c r="AA47" s="2821"/>
      <c r="AB47" s="2821"/>
      <c r="AC47" s="2822"/>
      <c r="AD47" s="181"/>
      <c r="AE47" s="512"/>
      <c r="AF47" s="512"/>
      <c r="AG47" s="512"/>
      <c r="AH47" s="512"/>
      <c r="AI47" s="511" t="s">
        <v>37</v>
      </c>
      <c r="AJ47" s="2825" t="s">
        <v>1351</v>
      </c>
      <c r="AK47" s="2825"/>
      <c r="AL47" s="2825"/>
      <c r="AM47" s="514" t="s">
        <v>38</v>
      </c>
      <c r="AN47" s="514"/>
      <c r="AO47" s="2844" t="s">
        <v>436</v>
      </c>
      <c r="AP47" s="2945"/>
      <c r="AQ47" s="3096">
        <v>50651</v>
      </c>
      <c r="AR47" s="3035"/>
      <c r="AS47" s="3035"/>
      <c r="AT47" s="3035"/>
      <c r="AU47" s="3035"/>
      <c r="AV47" s="3035"/>
      <c r="AW47" s="3035"/>
      <c r="AX47" s="3035"/>
      <c r="AY47" s="3035"/>
      <c r="AZ47" s="3035"/>
      <c r="BA47" s="3035"/>
      <c r="BB47" s="3035"/>
      <c r="BC47" s="3035"/>
      <c r="BD47" s="3035"/>
      <c r="BE47" s="3035"/>
      <c r="BF47" s="3035"/>
      <c r="BG47" s="3034">
        <v>63349245</v>
      </c>
      <c r="BH47" s="3035"/>
      <c r="BI47" s="3035"/>
      <c r="BJ47" s="3035"/>
      <c r="BK47" s="3035"/>
      <c r="BL47" s="3035"/>
      <c r="BM47" s="3035"/>
      <c r="BN47" s="3035"/>
      <c r="BO47" s="3035"/>
      <c r="BP47" s="3035"/>
      <c r="BQ47" s="3035"/>
      <c r="BR47" s="3035"/>
      <c r="BS47" s="3035"/>
      <c r="BT47" s="3035"/>
      <c r="BU47" s="3035"/>
      <c r="BV47" s="3035"/>
      <c r="BW47" s="3035"/>
      <c r="BX47" s="3035"/>
      <c r="BY47" s="3035"/>
      <c r="BZ47" s="3035"/>
      <c r="CA47" s="3035"/>
      <c r="CB47" s="3035"/>
      <c r="CC47" s="3091"/>
      <c r="CD47" s="3034"/>
      <c r="CE47" s="3035"/>
      <c r="CF47" s="3035"/>
      <c r="CG47" s="3035"/>
      <c r="CH47" s="3035"/>
      <c r="CI47" s="3035"/>
      <c r="CJ47" s="3035"/>
      <c r="CK47" s="3035"/>
      <c r="CL47" s="3035"/>
      <c r="CM47" s="3035"/>
      <c r="CN47" s="3035"/>
      <c r="CO47" s="3035"/>
      <c r="CP47" s="3035"/>
      <c r="CQ47" s="3035"/>
      <c r="CR47" s="3035"/>
      <c r="CS47" s="3035"/>
      <c r="CT47" s="3035"/>
      <c r="CU47" s="3035"/>
      <c r="CV47" s="3091"/>
      <c r="CW47" s="2940" t="s">
        <v>39</v>
      </c>
      <c r="CX47" s="2941"/>
      <c r="CY47" s="2112">
        <f>63347752-14769</f>
        <v>63332983</v>
      </c>
      <c r="CZ47" s="2112"/>
      <c r="DA47" s="2112"/>
      <c r="DB47" s="2112"/>
      <c r="DC47" s="2112"/>
      <c r="DD47" s="2112"/>
      <c r="DE47" s="2112"/>
      <c r="DF47" s="2112"/>
      <c r="DG47" s="2112"/>
      <c r="DH47" s="2112"/>
      <c r="DI47" s="2112"/>
      <c r="DJ47" s="2112"/>
      <c r="DK47" s="2112"/>
      <c r="DL47" s="2112"/>
      <c r="DM47" s="2808" t="s">
        <v>40</v>
      </c>
      <c r="DN47" s="2809"/>
      <c r="DO47" s="2940" t="s">
        <v>39</v>
      </c>
      <c r="DP47" s="2941"/>
      <c r="DQ47" s="2112">
        <v>14769</v>
      </c>
      <c r="DR47" s="2112"/>
      <c r="DS47" s="2112"/>
      <c r="DT47" s="2112"/>
      <c r="DU47" s="2112"/>
      <c r="DV47" s="2112"/>
      <c r="DW47" s="2112"/>
      <c r="DX47" s="2112"/>
      <c r="DY47" s="2112"/>
      <c r="DZ47" s="2112"/>
      <c r="EA47" s="2112"/>
      <c r="EB47" s="2112"/>
      <c r="EC47" s="2112"/>
      <c r="ED47" s="2112"/>
      <c r="EE47" s="2808" t="s">
        <v>40</v>
      </c>
      <c r="EF47" s="2809"/>
      <c r="EG47" s="2941"/>
      <c r="EH47" s="2941"/>
      <c r="EI47" s="2112"/>
      <c r="EJ47" s="2112"/>
      <c r="EK47" s="2112"/>
      <c r="EL47" s="2112"/>
      <c r="EM47" s="2112"/>
      <c r="EN47" s="2112"/>
      <c r="EO47" s="2112"/>
      <c r="EP47" s="2112"/>
      <c r="EQ47" s="2112"/>
      <c r="ER47" s="2112"/>
      <c r="ES47" s="2112"/>
      <c r="ET47" s="2112"/>
      <c r="EU47" s="2112"/>
      <c r="EV47" s="2808"/>
      <c r="EW47" s="2808"/>
      <c r="EX47" s="2414">
        <f t="shared" si="2"/>
        <v>52144</v>
      </c>
      <c r="EY47" s="2415"/>
      <c r="EZ47" s="2415"/>
      <c r="FA47" s="2415"/>
      <c r="FB47" s="2415"/>
      <c r="FC47" s="2415"/>
      <c r="FD47" s="2415"/>
      <c r="FE47" s="2415"/>
      <c r="FF47" s="2415"/>
      <c r="FG47" s="2415"/>
      <c r="FH47" s="2415"/>
      <c r="FI47" s="2415"/>
      <c r="FJ47" s="2415"/>
      <c r="FK47" s="2415"/>
      <c r="FL47" s="2415"/>
      <c r="FM47" s="2415"/>
      <c r="FN47" s="2416"/>
    </row>
    <row r="48" spans="1:172" ht="43.5" customHeight="1">
      <c r="C48" s="182"/>
      <c r="D48" s="2946" t="s">
        <v>191</v>
      </c>
      <c r="E48" s="2946"/>
      <c r="F48" s="2946"/>
      <c r="G48" s="2946"/>
      <c r="H48" s="2946"/>
      <c r="I48" s="2946"/>
      <c r="J48" s="2946"/>
      <c r="K48" s="2946"/>
      <c r="L48" s="2946"/>
      <c r="M48" s="2946"/>
      <c r="N48" s="2946"/>
      <c r="O48" s="2946"/>
      <c r="P48" s="2946"/>
      <c r="Q48" s="2946"/>
      <c r="R48" s="2946"/>
      <c r="S48" s="2946"/>
      <c r="T48" s="2946"/>
      <c r="U48" s="2946"/>
      <c r="V48" s="2946"/>
      <c r="W48" s="2946"/>
      <c r="X48" s="2947"/>
      <c r="Y48" s="2820">
        <v>55623</v>
      </c>
      <c r="Z48" s="2821"/>
      <c r="AA48" s="2821"/>
      <c r="AB48" s="2821"/>
      <c r="AC48" s="2822"/>
      <c r="AD48" s="181"/>
      <c r="AE48" s="512"/>
      <c r="AF48" s="512"/>
      <c r="AG48" s="512"/>
      <c r="AH48" s="512"/>
      <c r="AI48" s="511" t="s">
        <v>37</v>
      </c>
      <c r="AJ48" s="2825" t="s">
        <v>1350</v>
      </c>
      <c r="AK48" s="2825"/>
      <c r="AL48" s="2825"/>
      <c r="AM48" s="514" t="s">
        <v>38</v>
      </c>
      <c r="AN48" s="514"/>
      <c r="AO48" s="2844" t="s">
        <v>435</v>
      </c>
      <c r="AP48" s="2945"/>
      <c r="AQ48" s="2401">
        <f>EX49</f>
        <v>0</v>
      </c>
      <c r="AR48" s="2402"/>
      <c r="AS48" s="2402"/>
      <c r="AT48" s="2402"/>
      <c r="AU48" s="2402"/>
      <c r="AV48" s="2402"/>
      <c r="AW48" s="2402"/>
      <c r="AX48" s="2402"/>
      <c r="AY48" s="2402"/>
      <c r="AZ48" s="2402"/>
      <c r="BA48" s="2402"/>
      <c r="BB48" s="2402"/>
      <c r="BC48" s="2402"/>
      <c r="BD48" s="2402"/>
      <c r="BE48" s="2402"/>
      <c r="BF48" s="2402"/>
      <c r="BG48" s="2876"/>
      <c r="BH48" s="2877"/>
      <c r="BI48" s="2877"/>
      <c r="BJ48" s="2877"/>
      <c r="BK48" s="2877"/>
      <c r="BL48" s="2877"/>
      <c r="BM48" s="2877"/>
      <c r="BN48" s="2877"/>
      <c r="BO48" s="2877"/>
      <c r="BP48" s="2877"/>
      <c r="BQ48" s="2877"/>
      <c r="BR48" s="2877"/>
      <c r="BS48" s="2877"/>
      <c r="BT48" s="2877"/>
      <c r="BU48" s="2877"/>
      <c r="BV48" s="2877"/>
      <c r="BW48" s="2877"/>
      <c r="BX48" s="2877"/>
      <c r="BY48" s="2877"/>
      <c r="BZ48" s="2877"/>
      <c r="CA48" s="2877"/>
      <c r="CB48" s="2877"/>
      <c r="CC48" s="2878"/>
      <c r="CD48" s="2876"/>
      <c r="CE48" s="2877"/>
      <c r="CF48" s="2877"/>
      <c r="CG48" s="2877"/>
      <c r="CH48" s="2877"/>
      <c r="CI48" s="2877"/>
      <c r="CJ48" s="2877"/>
      <c r="CK48" s="2877"/>
      <c r="CL48" s="2877"/>
      <c r="CM48" s="2877"/>
      <c r="CN48" s="2877"/>
      <c r="CO48" s="2877"/>
      <c r="CP48" s="2877"/>
      <c r="CQ48" s="2877"/>
      <c r="CR48" s="2877"/>
      <c r="CS48" s="2877"/>
      <c r="CT48" s="2877"/>
      <c r="CU48" s="2877"/>
      <c r="CV48" s="2878"/>
      <c r="CW48" s="2868" t="s">
        <v>39</v>
      </c>
      <c r="CX48" s="2044"/>
      <c r="CY48" s="2134"/>
      <c r="CZ48" s="2134"/>
      <c r="DA48" s="2134"/>
      <c r="DB48" s="2134"/>
      <c r="DC48" s="2134"/>
      <c r="DD48" s="2134"/>
      <c r="DE48" s="2134"/>
      <c r="DF48" s="2134"/>
      <c r="DG48" s="2134"/>
      <c r="DH48" s="2134"/>
      <c r="DI48" s="2134"/>
      <c r="DJ48" s="2134"/>
      <c r="DK48" s="2134"/>
      <c r="DL48" s="2134"/>
      <c r="DM48" s="2872" t="s">
        <v>40</v>
      </c>
      <c r="DN48" s="2873"/>
      <c r="DO48" s="2868" t="s">
        <v>39</v>
      </c>
      <c r="DP48" s="2044"/>
      <c r="DQ48" s="2134"/>
      <c r="DR48" s="2134"/>
      <c r="DS48" s="2134"/>
      <c r="DT48" s="2134"/>
      <c r="DU48" s="2134"/>
      <c r="DV48" s="2134"/>
      <c r="DW48" s="2134"/>
      <c r="DX48" s="2134"/>
      <c r="DY48" s="2134"/>
      <c r="DZ48" s="2134"/>
      <c r="EA48" s="2134"/>
      <c r="EB48" s="2134"/>
      <c r="EC48" s="2134"/>
      <c r="ED48" s="2134"/>
      <c r="EE48" s="2872" t="s">
        <v>40</v>
      </c>
      <c r="EF48" s="2873"/>
      <c r="EG48" s="2044"/>
      <c r="EH48" s="2044"/>
      <c r="EI48" s="2134"/>
      <c r="EJ48" s="2134"/>
      <c r="EK48" s="2134"/>
      <c r="EL48" s="2134"/>
      <c r="EM48" s="2134"/>
      <c r="EN48" s="2134"/>
      <c r="EO48" s="2134"/>
      <c r="EP48" s="2134"/>
      <c r="EQ48" s="2134"/>
      <c r="ER48" s="2134"/>
      <c r="ES48" s="2134"/>
      <c r="ET48" s="2134"/>
      <c r="EU48" s="2134"/>
      <c r="EV48" s="2872"/>
      <c r="EW48" s="2872"/>
      <c r="EX48" s="2414">
        <f t="shared" si="2"/>
        <v>0</v>
      </c>
      <c r="EY48" s="2415"/>
      <c r="EZ48" s="2415"/>
      <c r="FA48" s="2415"/>
      <c r="FB48" s="2415"/>
      <c r="FC48" s="2415"/>
      <c r="FD48" s="2415"/>
      <c r="FE48" s="2415"/>
      <c r="FF48" s="2415"/>
      <c r="FG48" s="2415"/>
      <c r="FH48" s="2415"/>
      <c r="FI48" s="2415"/>
      <c r="FJ48" s="2415"/>
      <c r="FK48" s="2415"/>
      <c r="FL48" s="2415"/>
      <c r="FM48" s="2415"/>
      <c r="FN48" s="2416"/>
    </row>
    <row r="49" spans="3:172" ht="43.5" customHeight="1">
      <c r="C49" s="182"/>
      <c r="D49" s="2985"/>
      <c r="E49" s="2985"/>
      <c r="F49" s="2985"/>
      <c r="G49" s="2985"/>
      <c r="H49" s="2985"/>
      <c r="I49" s="2985"/>
      <c r="J49" s="2985"/>
      <c r="K49" s="2985"/>
      <c r="L49" s="2985"/>
      <c r="M49" s="2985"/>
      <c r="N49" s="2985"/>
      <c r="O49" s="2985"/>
      <c r="P49" s="2985"/>
      <c r="Q49" s="2985"/>
      <c r="R49" s="2985"/>
      <c r="S49" s="2985"/>
      <c r="T49" s="2985"/>
      <c r="U49" s="2985"/>
      <c r="V49" s="2985"/>
      <c r="W49" s="2985"/>
      <c r="X49" s="2986"/>
      <c r="Y49" s="2820">
        <v>55823</v>
      </c>
      <c r="Z49" s="2821"/>
      <c r="AA49" s="2821"/>
      <c r="AB49" s="2821"/>
      <c r="AC49" s="2822"/>
      <c r="AD49" s="181"/>
      <c r="AE49" s="512"/>
      <c r="AF49" s="512"/>
      <c r="AG49" s="512"/>
      <c r="AH49" s="512"/>
      <c r="AI49" s="511" t="s">
        <v>37</v>
      </c>
      <c r="AJ49" s="2825" t="s">
        <v>1351</v>
      </c>
      <c r="AK49" s="2825"/>
      <c r="AL49" s="2825"/>
      <c r="AM49" s="514" t="s">
        <v>38</v>
      </c>
      <c r="AN49" s="514"/>
      <c r="AO49" s="2844" t="s">
        <v>436</v>
      </c>
      <c r="AP49" s="2945"/>
      <c r="AQ49" s="3096"/>
      <c r="AR49" s="3035"/>
      <c r="AS49" s="3035"/>
      <c r="AT49" s="3035"/>
      <c r="AU49" s="3035"/>
      <c r="AV49" s="3035"/>
      <c r="AW49" s="3035"/>
      <c r="AX49" s="3035"/>
      <c r="AY49" s="3035"/>
      <c r="AZ49" s="3035"/>
      <c r="BA49" s="3035"/>
      <c r="BB49" s="3035"/>
      <c r="BC49" s="3035"/>
      <c r="BD49" s="3035"/>
      <c r="BE49" s="3035"/>
      <c r="BF49" s="3035"/>
      <c r="BG49" s="3034"/>
      <c r="BH49" s="3035"/>
      <c r="BI49" s="3035"/>
      <c r="BJ49" s="3035"/>
      <c r="BK49" s="3035"/>
      <c r="BL49" s="3035"/>
      <c r="BM49" s="3035"/>
      <c r="BN49" s="3035"/>
      <c r="BO49" s="3035"/>
      <c r="BP49" s="3035"/>
      <c r="BQ49" s="3035"/>
      <c r="BR49" s="3035"/>
      <c r="BS49" s="3035"/>
      <c r="BT49" s="3035"/>
      <c r="BU49" s="3035"/>
      <c r="BV49" s="3035"/>
      <c r="BW49" s="3035"/>
      <c r="BX49" s="3035"/>
      <c r="BY49" s="3035"/>
      <c r="BZ49" s="3035"/>
      <c r="CA49" s="3035"/>
      <c r="CB49" s="3035"/>
      <c r="CC49" s="3091"/>
      <c r="CD49" s="3034"/>
      <c r="CE49" s="3035"/>
      <c r="CF49" s="3035"/>
      <c r="CG49" s="3035"/>
      <c r="CH49" s="3035"/>
      <c r="CI49" s="3035"/>
      <c r="CJ49" s="3035"/>
      <c r="CK49" s="3035"/>
      <c r="CL49" s="3035"/>
      <c r="CM49" s="3035"/>
      <c r="CN49" s="3035"/>
      <c r="CO49" s="3035"/>
      <c r="CP49" s="3035"/>
      <c r="CQ49" s="3035"/>
      <c r="CR49" s="3035"/>
      <c r="CS49" s="3035"/>
      <c r="CT49" s="3035"/>
      <c r="CU49" s="3035"/>
      <c r="CV49" s="3091"/>
      <c r="CW49" s="2940" t="s">
        <v>39</v>
      </c>
      <c r="CX49" s="2941"/>
      <c r="CY49" s="2112"/>
      <c r="CZ49" s="2112"/>
      <c r="DA49" s="2112"/>
      <c r="DB49" s="2112"/>
      <c r="DC49" s="2112"/>
      <c r="DD49" s="2112"/>
      <c r="DE49" s="2112"/>
      <c r="DF49" s="2112"/>
      <c r="DG49" s="2112"/>
      <c r="DH49" s="2112"/>
      <c r="DI49" s="2112"/>
      <c r="DJ49" s="2112"/>
      <c r="DK49" s="2112"/>
      <c r="DL49" s="2112"/>
      <c r="DM49" s="2808" t="s">
        <v>40</v>
      </c>
      <c r="DN49" s="2809"/>
      <c r="DO49" s="2940" t="s">
        <v>39</v>
      </c>
      <c r="DP49" s="2941"/>
      <c r="DQ49" s="2112"/>
      <c r="DR49" s="2112"/>
      <c r="DS49" s="2112"/>
      <c r="DT49" s="2112"/>
      <c r="DU49" s="2112"/>
      <c r="DV49" s="2112"/>
      <c r="DW49" s="2112"/>
      <c r="DX49" s="2112"/>
      <c r="DY49" s="2112"/>
      <c r="DZ49" s="2112"/>
      <c r="EA49" s="2112"/>
      <c r="EB49" s="2112"/>
      <c r="EC49" s="2112"/>
      <c r="ED49" s="2112"/>
      <c r="EE49" s="2808" t="s">
        <v>40</v>
      </c>
      <c r="EF49" s="2809"/>
      <c r="EG49" s="2941"/>
      <c r="EH49" s="2941"/>
      <c r="EI49" s="2112"/>
      <c r="EJ49" s="2112"/>
      <c r="EK49" s="2112"/>
      <c r="EL49" s="2112"/>
      <c r="EM49" s="2112"/>
      <c r="EN49" s="2112"/>
      <c r="EO49" s="2112"/>
      <c r="EP49" s="2112"/>
      <c r="EQ49" s="2112"/>
      <c r="ER49" s="2112"/>
      <c r="ES49" s="2112"/>
      <c r="ET49" s="2112"/>
      <c r="EU49" s="2112"/>
      <c r="EV49" s="2808"/>
      <c r="EW49" s="2808"/>
      <c r="EX49" s="2414">
        <f t="shared" si="2"/>
        <v>0</v>
      </c>
      <c r="EY49" s="2415"/>
      <c r="EZ49" s="2415"/>
      <c r="FA49" s="2415"/>
      <c r="FB49" s="2415"/>
      <c r="FC49" s="2415"/>
      <c r="FD49" s="2415"/>
      <c r="FE49" s="2415"/>
      <c r="FF49" s="2415"/>
      <c r="FG49" s="2415"/>
      <c r="FH49" s="2415"/>
      <c r="FI49" s="2415"/>
      <c r="FJ49" s="2415"/>
      <c r="FK49" s="2415"/>
      <c r="FL49" s="2415"/>
      <c r="FM49" s="2415"/>
      <c r="FN49" s="2416"/>
    </row>
    <row r="50" spans="3:172" ht="18" customHeight="1">
      <c r="C50" s="182"/>
      <c r="D50" s="2946" t="s">
        <v>240</v>
      </c>
      <c r="E50" s="2946"/>
      <c r="F50" s="2946"/>
      <c r="G50" s="2946"/>
      <c r="H50" s="2946"/>
      <c r="I50" s="2946"/>
      <c r="J50" s="2946"/>
      <c r="K50" s="2946"/>
      <c r="L50" s="2946"/>
      <c r="M50" s="2946"/>
      <c r="N50" s="2946"/>
      <c r="O50" s="2946"/>
      <c r="P50" s="2946"/>
      <c r="Q50" s="2946"/>
      <c r="R50" s="2946"/>
      <c r="S50" s="2946"/>
      <c r="T50" s="2946"/>
      <c r="U50" s="2946"/>
      <c r="V50" s="2946"/>
      <c r="W50" s="2946"/>
      <c r="X50" s="2947"/>
      <c r="Y50" s="2820">
        <v>55624</v>
      </c>
      <c r="Z50" s="2821"/>
      <c r="AA50" s="2821"/>
      <c r="AB50" s="2821"/>
      <c r="AC50" s="2822"/>
      <c r="AD50" s="181"/>
      <c r="AE50" s="512"/>
      <c r="AF50" s="512"/>
      <c r="AG50" s="512"/>
      <c r="AH50" s="512"/>
      <c r="AI50" s="511" t="s">
        <v>37</v>
      </c>
      <c r="AJ50" s="2825" t="s">
        <v>1350</v>
      </c>
      <c r="AK50" s="2825"/>
      <c r="AL50" s="2825"/>
      <c r="AM50" s="514" t="s">
        <v>38</v>
      </c>
      <c r="AN50" s="514"/>
      <c r="AO50" s="2844" t="s">
        <v>435</v>
      </c>
      <c r="AP50" s="2945"/>
      <c r="AQ50" s="2401">
        <f>EX51</f>
        <v>0</v>
      </c>
      <c r="AR50" s="2402"/>
      <c r="AS50" s="2402"/>
      <c r="AT50" s="2402"/>
      <c r="AU50" s="2402"/>
      <c r="AV50" s="2402"/>
      <c r="AW50" s="2402"/>
      <c r="AX50" s="2402"/>
      <c r="AY50" s="2402"/>
      <c r="AZ50" s="2402"/>
      <c r="BA50" s="2402"/>
      <c r="BB50" s="2402"/>
      <c r="BC50" s="2402"/>
      <c r="BD50" s="2402"/>
      <c r="BE50" s="2402"/>
      <c r="BF50" s="2402"/>
      <c r="BG50" s="2876"/>
      <c r="BH50" s="2877"/>
      <c r="BI50" s="2877"/>
      <c r="BJ50" s="2877"/>
      <c r="BK50" s="2877"/>
      <c r="BL50" s="2877"/>
      <c r="BM50" s="2877"/>
      <c r="BN50" s="2877"/>
      <c r="BO50" s="2877"/>
      <c r="BP50" s="2877"/>
      <c r="BQ50" s="2877"/>
      <c r="BR50" s="2877"/>
      <c r="BS50" s="2877"/>
      <c r="BT50" s="2877"/>
      <c r="BU50" s="2877"/>
      <c r="BV50" s="2877"/>
      <c r="BW50" s="2877"/>
      <c r="BX50" s="2877"/>
      <c r="BY50" s="2877"/>
      <c r="BZ50" s="2877"/>
      <c r="CA50" s="2877"/>
      <c r="CB50" s="2877"/>
      <c r="CC50" s="2878"/>
      <c r="CD50" s="2876"/>
      <c r="CE50" s="2877"/>
      <c r="CF50" s="2877"/>
      <c r="CG50" s="2877"/>
      <c r="CH50" s="2877"/>
      <c r="CI50" s="2877"/>
      <c r="CJ50" s="2877"/>
      <c r="CK50" s="2877"/>
      <c r="CL50" s="2877"/>
      <c r="CM50" s="2877"/>
      <c r="CN50" s="2877"/>
      <c r="CO50" s="2877"/>
      <c r="CP50" s="2877"/>
      <c r="CQ50" s="2877"/>
      <c r="CR50" s="2877"/>
      <c r="CS50" s="2877"/>
      <c r="CT50" s="2877"/>
      <c r="CU50" s="2877"/>
      <c r="CV50" s="2878"/>
      <c r="CW50" s="2868" t="s">
        <v>39</v>
      </c>
      <c r="CX50" s="2044"/>
      <c r="CY50" s="2134"/>
      <c r="CZ50" s="2134"/>
      <c r="DA50" s="2134"/>
      <c r="DB50" s="2134"/>
      <c r="DC50" s="2134"/>
      <c r="DD50" s="2134"/>
      <c r="DE50" s="2134"/>
      <c r="DF50" s="2134"/>
      <c r="DG50" s="2134"/>
      <c r="DH50" s="2134"/>
      <c r="DI50" s="2134"/>
      <c r="DJ50" s="2134"/>
      <c r="DK50" s="2134"/>
      <c r="DL50" s="2134"/>
      <c r="DM50" s="2872" t="s">
        <v>40</v>
      </c>
      <c r="DN50" s="2873"/>
      <c r="DO50" s="2868" t="s">
        <v>39</v>
      </c>
      <c r="DP50" s="2044"/>
      <c r="DQ50" s="2134"/>
      <c r="DR50" s="2134"/>
      <c r="DS50" s="2134"/>
      <c r="DT50" s="2134"/>
      <c r="DU50" s="2134"/>
      <c r="DV50" s="2134"/>
      <c r="DW50" s="2134"/>
      <c r="DX50" s="2134"/>
      <c r="DY50" s="2134"/>
      <c r="DZ50" s="2134"/>
      <c r="EA50" s="2134"/>
      <c r="EB50" s="2134"/>
      <c r="EC50" s="2134"/>
      <c r="ED50" s="2134"/>
      <c r="EE50" s="2872" t="s">
        <v>40</v>
      </c>
      <c r="EF50" s="2873"/>
      <c r="EG50" s="2044"/>
      <c r="EH50" s="2044"/>
      <c r="EI50" s="2134"/>
      <c r="EJ50" s="2134"/>
      <c r="EK50" s="2134"/>
      <c r="EL50" s="2134"/>
      <c r="EM50" s="2134"/>
      <c r="EN50" s="2134"/>
      <c r="EO50" s="2134"/>
      <c r="EP50" s="2134"/>
      <c r="EQ50" s="2134"/>
      <c r="ER50" s="2134"/>
      <c r="ES50" s="2134"/>
      <c r="ET50" s="2134"/>
      <c r="EU50" s="2134"/>
      <c r="EV50" s="2872"/>
      <c r="EW50" s="2872"/>
      <c r="EX50" s="2414">
        <f t="shared" si="2"/>
        <v>0</v>
      </c>
      <c r="EY50" s="2415"/>
      <c r="EZ50" s="2415"/>
      <c r="FA50" s="2415"/>
      <c r="FB50" s="2415"/>
      <c r="FC50" s="2415"/>
      <c r="FD50" s="2415"/>
      <c r="FE50" s="2415"/>
      <c r="FF50" s="2415"/>
      <c r="FG50" s="2415"/>
      <c r="FH50" s="2415"/>
      <c r="FI50" s="2415"/>
      <c r="FJ50" s="2415"/>
      <c r="FK50" s="2415"/>
      <c r="FL50" s="2415"/>
      <c r="FM50" s="2415"/>
      <c r="FN50" s="2416"/>
    </row>
    <row r="51" spans="3:172" ht="18" customHeight="1" thickBot="1">
      <c r="C51" s="184"/>
      <c r="D51" s="2948"/>
      <c r="E51" s="2948"/>
      <c r="F51" s="2948"/>
      <c r="G51" s="2948"/>
      <c r="H51" s="2948"/>
      <c r="I51" s="2948"/>
      <c r="J51" s="2948"/>
      <c r="K51" s="2948"/>
      <c r="L51" s="2948"/>
      <c r="M51" s="2948"/>
      <c r="N51" s="2948"/>
      <c r="O51" s="2948"/>
      <c r="P51" s="2948"/>
      <c r="Q51" s="2948"/>
      <c r="R51" s="2948"/>
      <c r="S51" s="2948"/>
      <c r="T51" s="2948"/>
      <c r="U51" s="2948"/>
      <c r="V51" s="2948"/>
      <c r="W51" s="2948"/>
      <c r="X51" s="2949"/>
      <c r="Y51" s="2820">
        <v>55824</v>
      </c>
      <c r="Z51" s="2821"/>
      <c r="AA51" s="2821"/>
      <c r="AB51" s="2821"/>
      <c r="AC51" s="2822"/>
      <c r="AD51" s="181"/>
      <c r="AE51" s="512"/>
      <c r="AF51" s="512"/>
      <c r="AG51" s="512"/>
      <c r="AH51" s="512"/>
      <c r="AI51" s="511" t="s">
        <v>37</v>
      </c>
      <c r="AJ51" s="2825" t="s">
        <v>1351</v>
      </c>
      <c r="AK51" s="2825"/>
      <c r="AL51" s="2825"/>
      <c r="AM51" s="514" t="s">
        <v>38</v>
      </c>
      <c r="AN51" s="514"/>
      <c r="AO51" s="2844" t="s">
        <v>436</v>
      </c>
      <c r="AP51" s="2945"/>
      <c r="AQ51" s="2856"/>
      <c r="AR51" s="2803"/>
      <c r="AS51" s="2803"/>
      <c r="AT51" s="2803"/>
      <c r="AU51" s="2803"/>
      <c r="AV51" s="2803"/>
      <c r="AW51" s="2803"/>
      <c r="AX51" s="2803"/>
      <c r="AY51" s="2803"/>
      <c r="AZ51" s="2803"/>
      <c r="BA51" s="2803"/>
      <c r="BB51" s="2803"/>
      <c r="BC51" s="2803"/>
      <c r="BD51" s="2803"/>
      <c r="BE51" s="2803"/>
      <c r="BF51" s="2803"/>
      <c r="BG51" s="2875"/>
      <c r="BH51" s="2803"/>
      <c r="BI51" s="2803"/>
      <c r="BJ51" s="2803"/>
      <c r="BK51" s="2803"/>
      <c r="BL51" s="2803"/>
      <c r="BM51" s="2803"/>
      <c r="BN51" s="2803"/>
      <c r="BO51" s="2803"/>
      <c r="BP51" s="2803"/>
      <c r="BQ51" s="2803"/>
      <c r="BR51" s="2803"/>
      <c r="BS51" s="2803"/>
      <c r="BT51" s="2803"/>
      <c r="BU51" s="2803"/>
      <c r="BV51" s="2803"/>
      <c r="BW51" s="2803"/>
      <c r="BX51" s="2803"/>
      <c r="BY51" s="2803"/>
      <c r="BZ51" s="2803"/>
      <c r="CA51" s="2803"/>
      <c r="CB51" s="2803"/>
      <c r="CC51" s="2804"/>
      <c r="CD51" s="2875"/>
      <c r="CE51" s="2803"/>
      <c r="CF51" s="2803"/>
      <c r="CG51" s="2803"/>
      <c r="CH51" s="2803"/>
      <c r="CI51" s="2803"/>
      <c r="CJ51" s="2803"/>
      <c r="CK51" s="2803"/>
      <c r="CL51" s="2803"/>
      <c r="CM51" s="2803"/>
      <c r="CN51" s="2803"/>
      <c r="CO51" s="2803"/>
      <c r="CP51" s="2803"/>
      <c r="CQ51" s="2803"/>
      <c r="CR51" s="2803"/>
      <c r="CS51" s="2803"/>
      <c r="CT51" s="2803"/>
      <c r="CU51" s="2803"/>
      <c r="CV51" s="2804"/>
      <c r="CW51" s="2799" t="s">
        <v>39</v>
      </c>
      <c r="CX51" s="2083"/>
      <c r="CY51" s="1493"/>
      <c r="CZ51" s="1493"/>
      <c r="DA51" s="1493"/>
      <c r="DB51" s="1493"/>
      <c r="DC51" s="1493"/>
      <c r="DD51" s="1493"/>
      <c r="DE51" s="1493"/>
      <c r="DF51" s="1493"/>
      <c r="DG51" s="1493"/>
      <c r="DH51" s="1493"/>
      <c r="DI51" s="1493"/>
      <c r="DJ51" s="1493"/>
      <c r="DK51" s="1493"/>
      <c r="DL51" s="1493"/>
      <c r="DM51" s="2087" t="s">
        <v>40</v>
      </c>
      <c r="DN51" s="2793"/>
      <c r="DO51" s="2799" t="s">
        <v>39</v>
      </c>
      <c r="DP51" s="2083"/>
      <c r="DQ51" s="1493"/>
      <c r="DR51" s="1493"/>
      <c r="DS51" s="1493"/>
      <c r="DT51" s="1493"/>
      <c r="DU51" s="1493"/>
      <c r="DV51" s="1493"/>
      <c r="DW51" s="1493"/>
      <c r="DX51" s="1493"/>
      <c r="DY51" s="1493"/>
      <c r="DZ51" s="1493"/>
      <c r="EA51" s="1493"/>
      <c r="EB51" s="1493"/>
      <c r="EC51" s="1493"/>
      <c r="ED51" s="1493"/>
      <c r="EE51" s="2087" t="s">
        <v>40</v>
      </c>
      <c r="EF51" s="2793"/>
      <c r="EG51" s="2083"/>
      <c r="EH51" s="2083"/>
      <c r="EI51" s="1493"/>
      <c r="EJ51" s="1493"/>
      <c r="EK51" s="1493"/>
      <c r="EL51" s="1493"/>
      <c r="EM51" s="1493"/>
      <c r="EN51" s="1493"/>
      <c r="EO51" s="1493"/>
      <c r="EP51" s="1493"/>
      <c r="EQ51" s="1493"/>
      <c r="ER51" s="1493"/>
      <c r="ES51" s="1493"/>
      <c r="ET51" s="1493"/>
      <c r="EU51" s="1493"/>
      <c r="EV51" s="2087"/>
      <c r="EW51" s="2087"/>
      <c r="EX51" s="2414">
        <f t="shared" ref="EX51:EX57" si="3">AQ51+BG51+CD51-CY51-DQ51+EI51</f>
        <v>0</v>
      </c>
      <c r="EY51" s="2415"/>
      <c r="EZ51" s="2415"/>
      <c r="FA51" s="2415"/>
      <c r="FB51" s="2415"/>
      <c r="FC51" s="2415"/>
      <c r="FD51" s="2415"/>
      <c r="FE51" s="2415"/>
      <c r="FF51" s="2415"/>
      <c r="FG51" s="2415"/>
      <c r="FH51" s="2415"/>
      <c r="FI51" s="2415"/>
      <c r="FJ51" s="2415"/>
      <c r="FK51" s="2415"/>
      <c r="FL51" s="2415"/>
      <c r="FM51" s="2415"/>
      <c r="FN51" s="2416"/>
    </row>
    <row r="52" spans="3:172" ht="18" customHeight="1">
      <c r="C52" s="182"/>
      <c r="D52" s="2985" t="s">
        <v>241</v>
      </c>
      <c r="E52" s="2985"/>
      <c r="F52" s="2985"/>
      <c r="G52" s="2985"/>
      <c r="H52" s="2985"/>
      <c r="I52" s="2985"/>
      <c r="J52" s="2985"/>
      <c r="K52" s="2985"/>
      <c r="L52" s="2985"/>
      <c r="M52" s="2985"/>
      <c r="N52" s="2985"/>
      <c r="O52" s="2985"/>
      <c r="P52" s="2985"/>
      <c r="Q52" s="2985"/>
      <c r="R52" s="2985"/>
      <c r="S52" s="2985"/>
      <c r="T52" s="2985"/>
      <c r="U52" s="2985"/>
      <c r="V52" s="2985"/>
      <c r="W52" s="2985"/>
      <c r="X52" s="2986"/>
      <c r="Y52" s="2820">
        <v>55625</v>
      </c>
      <c r="Z52" s="2821"/>
      <c r="AA52" s="2821"/>
      <c r="AB52" s="2821"/>
      <c r="AC52" s="2822"/>
      <c r="AD52" s="181"/>
      <c r="AE52" s="512"/>
      <c r="AF52" s="512"/>
      <c r="AG52" s="512"/>
      <c r="AH52" s="512"/>
      <c r="AI52" s="511" t="s">
        <v>37</v>
      </c>
      <c r="AJ52" s="2825" t="s">
        <v>1350</v>
      </c>
      <c r="AK52" s="2825"/>
      <c r="AL52" s="2825"/>
      <c r="AM52" s="514" t="s">
        <v>38</v>
      </c>
      <c r="AN52" s="514"/>
      <c r="AO52" s="2844" t="s">
        <v>435</v>
      </c>
      <c r="AP52" s="2945"/>
      <c r="AQ52" s="2359">
        <f>EX53</f>
        <v>0</v>
      </c>
      <c r="AR52" s="2360"/>
      <c r="AS52" s="2360"/>
      <c r="AT52" s="2360"/>
      <c r="AU52" s="2360"/>
      <c r="AV52" s="2360"/>
      <c r="AW52" s="2360"/>
      <c r="AX52" s="2360"/>
      <c r="AY52" s="2360"/>
      <c r="AZ52" s="2360"/>
      <c r="BA52" s="2360"/>
      <c r="BB52" s="2360"/>
      <c r="BC52" s="2360"/>
      <c r="BD52" s="2360"/>
      <c r="BE52" s="2360"/>
      <c r="BF52" s="2360"/>
      <c r="BG52" s="3565"/>
      <c r="BH52" s="3566"/>
      <c r="BI52" s="3566"/>
      <c r="BJ52" s="3566"/>
      <c r="BK52" s="3566"/>
      <c r="BL52" s="3566"/>
      <c r="BM52" s="3566"/>
      <c r="BN52" s="3566"/>
      <c r="BO52" s="3566"/>
      <c r="BP52" s="3566"/>
      <c r="BQ52" s="3566"/>
      <c r="BR52" s="3566"/>
      <c r="BS52" s="3566"/>
      <c r="BT52" s="3566"/>
      <c r="BU52" s="3566"/>
      <c r="BV52" s="3566"/>
      <c r="BW52" s="3566"/>
      <c r="BX52" s="3566"/>
      <c r="BY52" s="3566"/>
      <c r="BZ52" s="3566"/>
      <c r="CA52" s="3566"/>
      <c r="CB52" s="3566"/>
      <c r="CC52" s="3567"/>
      <c r="CD52" s="3565"/>
      <c r="CE52" s="3566"/>
      <c r="CF52" s="3566"/>
      <c r="CG52" s="3566"/>
      <c r="CH52" s="3566"/>
      <c r="CI52" s="3566"/>
      <c r="CJ52" s="3566"/>
      <c r="CK52" s="3566"/>
      <c r="CL52" s="3566"/>
      <c r="CM52" s="3566"/>
      <c r="CN52" s="3566"/>
      <c r="CO52" s="3566"/>
      <c r="CP52" s="3566"/>
      <c r="CQ52" s="3566"/>
      <c r="CR52" s="3566"/>
      <c r="CS52" s="3566"/>
      <c r="CT52" s="3566"/>
      <c r="CU52" s="3566"/>
      <c r="CV52" s="3567"/>
      <c r="CW52" s="3359" t="s">
        <v>39</v>
      </c>
      <c r="CX52" s="3357"/>
      <c r="CY52" s="3568"/>
      <c r="CZ52" s="3568"/>
      <c r="DA52" s="3568"/>
      <c r="DB52" s="3568"/>
      <c r="DC52" s="3568"/>
      <c r="DD52" s="3568"/>
      <c r="DE52" s="3568"/>
      <c r="DF52" s="3568"/>
      <c r="DG52" s="3568"/>
      <c r="DH52" s="3568"/>
      <c r="DI52" s="3568"/>
      <c r="DJ52" s="3568"/>
      <c r="DK52" s="3568"/>
      <c r="DL52" s="3568"/>
      <c r="DM52" s="3353" t="s">
        <v>40</v>
      </c>
      <c r="DN52" s="3358"/>
      <c r="DO52" s="3359" t="s">
        <v>39</v>
      </c>
      <c r="DP52" s="3357"/>
      <c r="DQ52" s="3568"/>
      <c r="DR52" s="3568"/>
      <c r="DS52" s="3568"/>
      <c r="DT52" s="3568"/>
      <c r="DU52" s="3568"/>
      <c r="DV52" s="3568"/>
      <c r="DW52" s="3568"/>
      <c r="DX52" s="3568"/>
      <c r="DY52" s="3568"/>
      <c r="DZ52" s="3568"/>
      <c r="EA52" s="3568"/>
      <c r="EB52" s="3568"/>
      <c r="EC52" s="3568"/>
      <c r="ED52" s="3568"/>
      <c r="EE52" s="3353" t="s">
        <v>40</v>
      </c>
      <c r="EF52" s="3358"/>
      <c r="EG52" s="3357"/>
      <c r="EH52" s="3357"/>
      <c r="EI52" s="3568"/>
      <c r="EJ52" s="3568"/>
      <c r="EK52" s="3568"/>
      <c r="EL52" s="3568"/>
      <c r="EM52" s="3568"/>
      <c r="EN52" s="3568"/>
      <c r="EO52" s="3568"/>
      <c r="EP52" s="3568"/>
      <c r="EQ52" s="3568"/>
      <c r="ER52" s="3568"/>
      <c r="ES52" s="3568"/>
      <c r="ET52" s="3568"/>
      <c r="EU52" s="3568"/>
      <c r="EV52" s="3353"/>
      <c r="EW52" s="3353"/>
      <c r="EX52" s="2414">
        <f t="shared" si="3"/>
        <v>0</v>
      </c>
      <c r="EY52" s="2415"/>
      <c r="EZ52" s="2415"/>
      <c r="FA52" s="2415"/>
      <c r="FB52" s="2415"/>
      <c r="FC52" s="2415"/>
      <c r="FD52" s="2415"/>
      <c r="FE52" s="2415"/>
      <c r="FF52" s="2415"/>
      <c r="FG52" s="2415"/>
      <c r="FH52" s="2415"/>
      <c r="FI52" s="2415"/>
      <c r="FJ52" s="2415"/>
      <c r="FK52" s="2415"/>
      <c r="FL52" s="2415"/>
      <c r="FM52" s="2415"/>
      <c r="FN52" s="2416"/>
    </row>
    <row r="53" spans="3:172" ht="18" customHeight="1">
      <c r="C53" s="182"/>
      <c r="D53" s="2985"/>
      <c r="E53" s="2985"/>
      <c r="F53" s="2985"/>
      <c r="G53" s="2985"/>
      <c r="H53" s="2985"/>
      <c r="I53" s="2985"/>
      <c r="J53" s="2985"/>
      <c r="K53" s="2985"/>
      <c r="L53" s="2985"/>
      <c r="M53" s="2985"/>
      <c r="N53" s="2985"/>
      <c r="O53" s="2985"/>
      <c r="P53" s="2985"/>
      <c r="Q53" s="2985"/>
      <c r="R53" s="2985"/>
      <c r="S53" s="2985"/>
      <c r="T53" s="2985"/>
      <c r="U53" s="2985"/>
      <c r="V53" s="2985"/>
      <c r="W53" s="2985"/>
      <c r="X53" s="2986"/>
      <c r="Y53" s="2820">
        <v>55825</v>
      </c>
      <c r="Z53" s="2821"/>
      <c r="AA53" s="2821"/>
      <c r="AB53" s="2821"/>
      <c r="AC53" s="2822"/>
      <c r="AD53" s="181"/>
      <c r="AE53" s="512"/>
      <c r="AF53" s="512"/>
      <c r="AG53" s="512"/>
      <c r="AH53" s="512"/>
      <c r="AI53" s="511" t="s">
        <v>37</v>
      </c>
      <c r="AJ53" s="2825" t="s">
        <v>1351</v>
      </c>
      <c r="AK53" s="2825"/>
      <c r="AL53" s="2825"/>
      <c r="AM53" s="514" t="s">
        <v>38</v>
      </c>
      <c r="AN53" s="514"/>
      <c r="AO53" s="2844" t="s">
        <v>436</v>
      </c>
      <c r="AP53" s="2945"/>
      <c r="AQ53" s="3096"/>
      <c r="AR53" s="3035"/>
      <c r="AS53" s="3035"/>
      <c r="AT53" s="3035"/>
      <c r="AU53" s="3035"/>
      <c r="AV53" s="3035"/>
      <c r="AW53" s="3035"/>
      <c r="AX53" s="3035"/>
      <c r="AY53" s="3035"/>
      <c r="AZ53" s="3035"/>
      <c r="BA53" s="3035"/>
      <c r="BB53" s="3035"/>
      <c r="BC53" s="3035"/>
      <c r="BD53" s="3035"/>
      <c r="BE53" s="3035"/>
      <c r="BF53" s="3035"/>
      <c r="BG53" s="3034"/>
      <c r="BH53" s="3035"/>
      <c r="BI53" s="3035"/>
      <c r="BJ53" s="3035"/>
      <c r="BK53" s="3035"/>
      <c r="BL53" s="3035"/>
      <c r="BM53" s="3035"/>
      <c r="BN53" s="3035"/>
      <c r="BO53" s="3035"/>
      <c r="BP53" s="3035"/>
      <c r="BQ53" s="3035"/>
      <c r="BR53" s="3035"/>
      <c r="BS53" s="3035"/>
      <c r="BT53" s="3035"/>
      <c r="BU53" s="3035"/>
      <c r="BV53" s="3035"/>
      <c r="BW53" s="3035"/>
      <c r="BX53" s="3035"/>
      <c r="BY53" s="3035"/>
      <c r="BZ53" s="3035"/>
      <c r="CA53" s="3035"/>
      <c r="CB53" s="3035"/>
      <c r="CC53" s="3091"/>
      <c r="CD53" s="3034"/>
      <c r="CE53" s="3035"/>
      <c r="CF53" s="3035"/>
      <c r="CG53" s="3035"/>
      <c r="CH53" s="3035"/>
      <c r="CI53" s="3035"/>
      <c r="CJ53" s="3035"/>
      <c r="CK53" s="3035"/>
      <c r="CL53" s="3035"/>
      <c r="CM53" s="3035"/>
      <c r="CN53" s="3035"/>
      <c r="CO53" s="3035"/>
      <c r="CP53" s="3035"/>
      <c r="CQ53" s="3035"/>
      <c r="CR53" s="3035"/>
      <c r="CS53" s="3035"/>
      <c r="CT53" s="3035"/>
      <c r="CU53" s="3035"/>
      <c r="CV53" s="3091"/>
      <c r="CW53" s="2940" t="s">
        <v>39</v>
      </c>
      <c r="CX53" s="2941"/>
      <c r="CY53" s="2112"/>
      <c r="CZ53" s="2112"/>
      <c r="DA53" s="2112"/>
      <c r="DB53" s="2112"/>
      <c r="DC53" s="2112"/>
      <c r="DD53" s="2112"/>
      <c r="DE53" s="2112"/>
      <c r="DF53" s="2112"/>
      <c r="DG53" s="2112"/>
      <c r="DH53" s="2112"/>
      <c r="DI53" s="2112"/>
      <c r="DJ53" s="2112"/>
      <c r="DK53" s="2112"/>
      <c r="DL53" s="2112"/>
      <c r="DM53" s="2808" t="s">
        <v>40</v>
      </c>
      <c r="DN53" s="2809"/>
      <c r="DO53" s="2940" t="s">
        <v>39</v>
      </c>
      <c r="DP53" s="2941"/>
      <c r="DQ53" s="2112"/>
      <c r="DR53" s="2112"/>
      <c r="DS53" s="2112"/>
      <c r="DT53" s="2112"/>
      <c r="DU53" s="2112"/>
      <c r="DV53" s="2112"/>
      <c r="DW53" s="2112"/>
      <c r="DX53" s="2112"/>
      <c r="DY53" s="2112"/>
      <c r="DZ53" s="2112"/>
      <c r="EA53" s="2112"/>
      <c r="EB53" s="2112"/>
      <c r="EC53" s="2112"/>
      <c r="ED53" s="2112"/>
      <c r="EE53" s="2808" t="s">
        <v>40</v>
      </c>
      <c r="EF53" s="2809"/>
      <c r="EG53" s="2941"/>
      <c r="EH53" s="2941"/>
      <c r="EI53" s="2112"/>
      <c r="EJ53" s="2112"/>
      <c r="EK53" s="2112"/>
      <c r="EL53" s="2112"/>
      <c r="EM53" s="2112"/>
      <c r="EN53" s="2112"/>
      <c r="EO53" s="2112"/>
      <c r="EP53" s="2112"/>
      <c r="EQ53" s="2112"/>
      <c r="ER53" s="2112"/>
      <c r="ES53" s="2112"/>
      <c r="ET53" s="2112"/>
      <c r="EU53" s="2112"/>
      <c r="EV53" s="2808"/>
      <c r="EW53" s="2808"/>
      <c r="EX53" s="2414">
        <f t="shared" si="3"/>
        <v>0</v>
      </c>
      <c r="EY53" s="2415"/>
      <c r="EZ53" s="2415"/>
      <c r="FA53" s="2415"/>
      <c r="FB53" s="2415"/>
      <c r="FC53" s="2415"/>
      <c r="FD53" s="2415"/>
      <c r="FE53" s="2415"/>
      <c r="FF53" s="2415"/>
      <c r="FG53" s="2415"/>
      <c r="FH53" s="2415"/>
      <c r="FI53" s="2415"/>
      <c r="FJ53" s="2415"/>
      <c r="FK53" s="2415"/>
      <c r="FL53" s="2415"/>
      <c r="FM53" s="2415"/>
      <c r="FN53" s="2416"/>
    </row>
    <row r="54" spans="3:172" ht="18" customHeight="1">
      <c r="C54" s="182"/>
      <c r="D54" s="2946" t="s">
        <v>242</v>
      </c>
      <c r="E54" s="2946"/>
      <c r="F54" s="2946"/>
      <c r="G54" s="2946"/>
      <c r="H54" s="2946"/>
      <c r="I54" s="2946"/>
      <c r="J54" s="2946"/>
      <c r="K54" s="2946"/>
      <c r="L54" s="2946"/>
      <c r="M54" s="2946"/>
      <c r="N54" s="2946"/>
      <c r="O54" s="2946"/>
      <c r="P54" s="2946"/>
      <c r="Q54" s="2946"/>
      <c r="R54" s="2946"/>
      <c r="S54" s="2946"/>
      <c r="T54" s="2946"/>
      <c r="U54" s="2946"/>
      <c r="V54" s="2946"/>
      <c r="W54" s="2946"/>
      <c r="X54" s="2947"/>
      <c r="Y54" s="2820">
        <v>55626</v>
      </c>
      <c r="Z54" s="2821"/>
      <c r="AA54" s="2821"/>
      <c r="AB54" s="2821"/>
      <c r="AC54" s="2822"/>
      <c r="AD54" s="181"/>
      <c r="AE54" s="512"/>
      <c r="AF54" s="512"/>
      <c r="AG54" s="512"/>
      <c r="AH54" s="512"/>
      <c r="AI54" s="511" t="s">
        <v>37</v>
      </c>
      <c r="AJ54" s="2825" t="s">
        <v>1350</v>
      </c>
      <c r="AK54" s="2825"/>
      <c r="AL54" s="2825"/>
      <c r="AM54" s="514" t="s">
        <v>38</v>
      </c>
      <c r="AN54" s="514"/>
      <c r="AO54" s="2844" t="s">
        <v>435</v>
      </c>
      <c r="AP54" s="2945"/>
      <c r="AQ54" s="2401">
        <f>EX55</f>
        <v>170</v>
      </c>
      <c r="AR54" s="2402"/>
      <c r="AS54" s="2402"/>
      <c r="AT54" s="2402"/>
      <c r="AU54" s="2402"/>
      <c r="AV54" s="2402"/>
      <c r="AW54" s="2402"/>
      <c r="AX54" s="2402"/>
      <c r="AY54" s="2402"/>
      <c r="AZ54" s="2402"/>
      <c r="BA54" s="2402"/>
      <c r="BB54" s="2402"/>
      <c r="BC54" s="2402"/>
      <c r="BD54" s="2402"/>
      <c r="BE54" s="2402"/>
      <c r="BF54" s="2402"/>
      <c r="BG54" s="2876">
        <v>83141</v>
      </c>
      <c r="BH54" s="2877"/>
      <c r="BI54" s="2877"/>
      <c r="BJ54" s="2877"/>
      <c r="BK54" s="2877"/>
      <c r="BL54" s="2877"/>
      <c r="BM54" s="2877"/>
      <c r="BN54" s="2877"/>
      <c r="BO54" s="2877"/>
      <c r="BP54" s="2877"/>
      <c r="BQ54" s="2877"/>
      <c r="BR54" s="2877"/>
      <c r="BS54" s="2877"/>
      <c r="BT54" s="2877"/>
      <c r="BU54" s="2877"/>
      <c r="BV54" s="2877"/>
      <c r="BW54" s="2877"/>
      <c r="BX54" s="2877"/>
      <c r="BY54" s="2877"/>
      <c r="BZ54" s="2877"/>
      <c r="CA54" s="2877"/>
      <c r="CB54" s="2877"/>
      <c r="CC54" s="2878"/>
      <c r="CD54" s="2876"/>
      <c r="CE54" s="2877"/>
      <c r="CF54" s="2877"/>
      <c r="CG54" s="2877"/>
      <c r="CH54" s="2877"/>
      <c r="CI54" s="2877"/>
      <c r="CJ54" s="2877"/>
      <c r="CK54" s="2877"/>
      <c r="CL54" s="2877"/>
      <c r="CM54" s="2877"/>
      <c r="CN54" s="2877"/>
      <c r="CO54" s="2877"/>
      <c r="CP54" s="2877"/>
      <c r="CQ54" s="2877"/>
      <c r="CR54" s="2877"/>
      <c r="CS54" s="2877"/>
      <c r="CT54" s="2877"/>
      <c r="CU54" s="2877"/>
      <c r="CV54" s="2878"/>
      <c r="CW54" s="2868" t="s">
        <v>39</v>
      </c>
      <c r="CX54" s="2044"/>
      <c r="CY54" s="2134">
        <v>83127</v>
      </c>
      <c r="CZ54" s="2134"/>
      <c r="DA54" s="2134"/>
      <c r="DB54" s="2134"/>
      <c r="DC54" s="2134"/>
      <c r="DD54" s="2134"/>
      <c r="DE54" s="2134"/>
      <c r="DF54" s="2134"/>
      <c r="DG54" s="2134"/>
      <c r="DH54" s="2134"/>
      <c r="DI54" s="2134"/>
      <c r="DJ54" s="2134"/>
      <c r="DK54" s="2134"/>
      <c r="DL54" s="2134"/>
      <c r="DM54" s="2872" t="s">
        <v>40</v>
      </c>
      <c r="DN54" s="2873"/>
      <c r="DO54" s="2868" t="s">
        <v>39</v>
      </c>
      <c r="DP54" s="2044"/>
      <c r="DQ54" s="2134"/>
      <c r="DR54" s="2134"/>
      <c r="DS54" s="2134"/>
      <c r="DT54" s="2134"/>
      <c r="DU54" s="2134"/>
      <c r="DV54" s="2134"/>
      <c r="DW54" s="2134"/>
      <c r="DX54" s="2134"/>
      <c r="DY54" s="2134"/>
      <c r="DZ54" s="2134"/>
      <c r="EA54" s="2134"/>
      <c r="EB54" s="2134"/>
      <c r="EC54" s="2134"/>
      <c r="ED54" s="2134"/>
      <c r="EE54" s="2872" t="s">
        <v>40</v>
      </c>
      <c r="EF54" s="2873"/>
      <c r="EG54" s="2044"/>
      <c r="EH54" s="2044"/>
      <c r="EI54" s="2134"/>
      <c r="EJ54" s="2134"/>
      <c r="EK54" s="2134"/>
      <c r="EL54" s="2134"/>
      <c r="EM54" s="2134"/>
      <c r="EN54" s="2134"/>
      <c r="EO54" s="2134"/>
      <c r="EP54" s="2134"/>
      <c r="EQ54" s="2134"/>
      <c r="ER54" s="2134"/>
      <c r="ES54" s="2134"/>
      <c r="ET54" s="2134"/>
      <c r="EU54" s="2134"/>
      <c r="EV54" s="2872"/>
      <c r="EW54" s="2872"/>
      <c r="EX54" s="2414">
        <f t="shared" si="3"/>
        <v>184</v>
      </c>
      <c r="EY54" s="2415"/>
      <c r="EZ54" s="2415"/>
      <c r="FA54" s="2415"/>
      <c r="FB54" s="2415"/>
      <c r="FC54" s="2415"/>
      <c r="FD54" s="2415"/>
      <c r="FE54" s="2415"/>
      <c r="FF54" s="2415"/>
      <c r="FG54" s="2415"/>
      <c r="FH54" s="2415"/>
      <c r="FI54" s="2415"/>
      <c r="FJ54" s="2415"/>
      <c r="FK54" s="2415"/>
      <c r="FL54" s="2415"/>
      <c r="FM54" s="2415"/>
      <c r="FN54" s="2416"/>
    </row>
    <row r="55" spans="3:172" ht="18" customHeight="1">
      <c r="C55" s="182"/>
      <c r="D55" s="2985"/>
      <c r="E55" s="2985"/>
      <c r="F55" s="2985"/>
      <c r="G55" s="2985"/>
      <c r="H55" s="2985"/>
      <c r="I55" s="2985"/>
      <c r="J55" s="2985"/>
      <c r="K55" s="2985"/>
      <c r="L55" s="2985"/>
      <c r="M55" s="2985"/>
      <c r="N55" s="2985"/>
      <c r="O55" s="2985"/>
      <c r="P55" s="2985"/>
      <c r="Q55" s="2985"/>
      <c r="R55" s="2985"/>
      <c r="S55" s="2985"/>
      <c r="T55" s="2985"/>
      <c r="U55" s="2985"/>
      <c r="V55" s="2985"/>
      <c r="W55" s="2985"/>
      <c r="X55" s="2986"/>
      <c r="Y55" s="2820">
        <v>55826</v>
      </c>
      <c r="Z55" s="2821"/>
      <c r="AA55" s="2821"/>
      <c r="AB55" s="2821"/>
      <c r="AC55" s="2822"/>
      <c r="AD55" s="181"/>
      <c r="AE55" s="512"/>
      <c r="AF55" s="512"/>
      <c r="AG55" s="512"/>
      <c r="AH55" s="512"/>
      <c r="AI55" s="511" t="s">
        <v>37</v>
      </c>
      <c r="AJ55" s="2825" t="s">
        <v>1351</v>
      </c>
      <c r="AK55" s="2825"/>
      <c r="AL55" s="2825"/>
      <c r="AM55" s="514" t="s">
        <v>38</v>
      </c>
      <c r="AN55" s="514"/>
      <c r="AO55" s="2844" t="s">
        <v>436</v>
      </c>
      <c r="AP55" s="2945"/>
      <c r="AQ55" s="3096">
        <v>252</v>
      </c>
      <c r="AR55" s="3035"/>
      <c r="AS55" s="3035"/>
      <c r="AT55" s="3035"/>
      <c r="AU55" s="3035"/>
      <c r="AV55" s="3035"/>
      <c r="AW55" s="3035"/>
      <c r="AX55" s="3035"/>
      <c r="AY55" s="3035"/>
      <c r="AZ55" s="3035"/>
      <c r="BA55" s="3035"/>
      <c r="BB55" s="3035"/>
      <c r="BC55" s="3035"/>
      <c r="BD55" s="3035"/>
      <c r="BE55" s="3035"/>
      <c r="BF55" s="3035"/>
      <c r="BG55" s="3034">
        <v>194935</v>
      </c>
      <c r="BH55" s="3035"/>
      <c r="BI55" s="3035"/>
      <c r="BJ55" s="3035"/>
      <c r="BK55" s="3035"/>
      <c r="BL55" s="3035"/>
      <c r="BM55" s="3035"/>
      <c r="BN55" s="3035"/>
      <c r="BO55" s="3035"/>
      <c r="BP55" s="3035"/>
      <c r="BQ55" s="3035"/>
      <c r="BR55" s="3035"/>
      <c r="BS55" s="3035"/>
      <c r="BT55" s="3035"/>
      <c r="BU55" s="3035"/>
      <c r="BV55" s="3035"/>
      <c r="BW55" s="3035"/>
      <c r="BX55" s="3035"/>
      <c r="BY55" s="3035"/>
      <c r="BZ55" s="3035"/>
      <c r="CA55" s="3035"/>
      <c r="CB55" s="3035"/>
      <c r="CC55" s="3091"/>
      <c r="CD55" s="3034"/>
      <c r="CE55" s="3035"/>
      <c r="CF55" s="3035"/>
      <c r="CG55" s="3035"/>
      <c r="CH55" s="3035"/>
      <c r="CI55" s="3035"/>
      <c r="CJ55" s="3035"/>
      <c r="CK55" s="3035"/>
      <c r="CL55" s="3035"/>
      <c r="CM55" s="3035"/>
      <c r="CN55" s="3035"/>
      <c r="CO55" s="3035"/>
      <c r="CP55" s="3035"/>
      <c r="CQ55" s="3035"/>
      <c r="CR55" s="3035"/>
      <c r="CS55" s="3035"/>
      <c r="CT55" s="3035"/>
      <c r="CU55" s="3035"/>
      <c r="CV55" s="3091"/>
      <c r="CW55" s="2940" t="s">
        <v>39</v>
      </c>
      <c r="CX55" s="2941"/>
      <c r="CY55" s="2112">
        <v>195017</v>
      </c>
      <c r="CZ55" s="2112"/>
      <c r="DA55" s="2112"/>
      <c r="DB55" s="2112"/>
      <c r="DC55" s="2112"/>
      <c r="DD55" s="2112"/>
      <c r="DE55" s="2112"/>
      <c r="DF55" s="2112"/>
      <c r="DG55" s="2112"/>
      <c r="DH55" s="2112"/>
      <c r="DI55" s="2112"/>
      <c r="DJ55" s="2112"/>
      <c r="DK55" s="2112"/>
      <c r="DL55" s="2112"/>
      <c r="DM55" s="2808" t="s">
        <v>40</v>
      </c>
      <c r="DN55" s="2809"/>
      <c r="DO55" s="2940" t="s">
        <v>39</v>
      </c>
      <c r="DP55" s="2941"/>
      <c r="DQ55" s="2112"/>
      <c r="DR55" s="2112"/>
      <c r="DS55" s="2112"/>
      <c r="DT55" s="2112"/>
      <c r="DU55" s="2112"/>
      <c r="DV55" s="2112"/>
      <c r="DW55" s="2112"/>
      <c r="DX55" s="2112"/>
      <c r="DY55" s="2112"/>
      <c r="DZ55" s="2112"/>
      <c r="EA55" s="2112"/>
      <c r="EB55" s="2112"/>
      <c r="EC55" s="2112"/>
      <c r="ED55" s="2112"/>
      <c r="EE55" s="2808" t="s">
        <v>40</v>
      </c>
      <c r="EF55" s="2809"/>
      <c r="EG55" s="2941"/>
      <c r="EH55" s="2941"/>
      <c r="EI55" s="2112"/>
      <c r="EJ55" s="2112"/>
      <c r="EK55" s="2112"/>
      <c r="EL55" s="2112"/>
      <c r="EM55" s="2112"/>
      <c r="EN55" s="2112"/>
      <c r="EO55" s="2112"/>
      <c r="EP55" s="2112"/>
      <c r="EQ55" s="2112"/>
      <c r="ER55" s="2112"/>
      <c r="ES55" s="2112"/>
      <c r="ET55" s="2112"/>
      <c r="EU55" s="2112"/>
      <c r="EV55" s="2808"/>
      <c r="EW55" s="2808"/>
      <c r="EX55" s="2414">
        <f t="shared" si="3"/>
        <v>170</v>
      </c>
      <c r="EY55" s="2415"/>
      <c r="EZ55" s="2415"/>
      <c r="FA55" s="2415"/>
      <c r="FB55" s="2415"/>
      <c r="FC55" s="2415"/>
      <c r="FD55" s="2415"/>
      <c r="FE55" s="2415"/>
      <c r="FF55" s="2415"/>
      <c r="FG55" s="2415"/>
      <c r="FH55" s="2415"/>
      <c r="FI55" s="2415"/>
      <c r="FJ55" s="2415"/>
      <c r="FK55" s="2415"/>
      <c r="FL55" s="2415"/>
      <c r="FM55" s="2415"/>
      <c r="FN55" s="2416"/>
    </row>
    <row r="56" spans="3:172" ht="18" customHeight="1">
      <c r="C56" s="182"/>
      <c r="D56" s="2946" t="s">
        <v>1514</v>
      </c>
      <c r="E56" s="2946"/>
      <c r="F56" s="2946"/>
      <c r="G56" s="2946"/>
      <c r="H56" s="2946"/>
      <c r="I56" s="2946"/>
      <c r="J56" s="2946"/>
      <c r="K56" s="2946"/>
      <c r="L56" s="2946"/>
      <c r="M56" s="2946"/>
      <c r="N56" s="2946"/>
      <c r="O56" s="2946"/>
      <c r="P56" s="2946"/>
      <c r="Q56" s="2946"/>
      <c r="R56" s="2946"/>
      <c r="S56" s="2946"/>
      <c r="T56" s="2946"/>
      <c r="U56" s="2946"/>
      <c r="V56" s="2946"/>
      <c r="W56" s="2946"/>
      <c r="X56" s="2947"/>
      <c r="Y56" s="2820">
        <v>55627</v>
      </c>
      <c r="Z56" s="2821"/>
      <c r="AA56" s="2821"/>
      <c r="AB56" s="2821"/>
      <c r="AC56" s="2822"/>
      <c r="AD56" s="181"/>
      <c r="AE56" s="955"/>
      <c r="AF56" s="955"/>
      <c r="AG56" s="955"/>
      <c r="AH56" s="955"/>
      <c r="AI56" s="954" t="s">
        <v>37</v>
      </c>
      <c r="AJ56" s="2825" t="s">
        <v>1350</v>
      </c>
      <c r="AK56" s="2825"/>
      <c r="AL56" s="2825"/>
      <c r="AM56" s="956" t="s">
        <v>38</v>
      </c>
      <c r="AN56" s="956"/>
      <c r="AO56" s="2844" t="s">
        <v>435</v>
      </c>
      <c r="AP56" s="2945"/>
      <c r="AQ56" s="2401">
        <f>EX57</f>
        <v>66735</v>
      </c>
      <c r="AR56" s="2402"/>
      <c r="AS56" s="2402"/>
      <c r="AT56" s="2402"/>
      <c r="AU56" s="2402"/>
      <c r="AV56" s="2402"/>
      <c r="AW56" s="2402"/>
      <c r="AX56" s="2402"/>
      <c r="AY56" s="2402"/>
      <c r="AZ56" s="2402"/>
      <c r="BA56" s="2402"/>
      <c r="BB56" s="2402"/>
      <c r="BC56" s="2402"/>
      <c r="BD56" s="2402"/>
      <c r="BE56" s="2402"/>
      <c r="BF56" s="2402"/>
      <c r="BG56" s="2876">
        <v>1367046</v>
      </c>
      <c r="BH56" s="2877"/>
      <c r="BI56" s="2877"/>
      <c r="BJ56" s="2877"/>
      <c r="BK56" s="2877"/>
      <c r="BL56" s="2877"/>
      <c r="BM56" s="2877"/>
      <c r="BN56" s="2877"/>
      <c r="BO56" s="2877"/>
      <c r="BP56" s="2877"/>
      <c r="BQ56" s="2877"/>
      <c r="BR56" s="2877"/>
      <c r="BS56" s="2877"/>
      <c r="BT56" s="2877"/>
      <c r="BU56" s="2877"/>
      <c r="BV56" s="2877"/>
      <c r="BW56" s="2877"/>
      <c r="BX56" s="2877"/>
      <c r="BY56" s="2877"/>
      <c r="BZ56" s="2877"/>
      <c r="CA56" s="2877"/>
      <c r="CB56" s="2877"/>
      <c r="CC56" s="2878"/>
      <c r="CD56" s="2876"/>
      <c r="CE56" s="2877"/>
      <c r="CF56" s="2877"/>
      <c r="CG56" s="2877"/>
      <c r="CH56" s="2877"/>
      <c r="CI56" s="2877"/>
      <c r="CJ56" s="2877"/>
      <c r="CK56" s="2877"/>
      <c r="CL56" s="2877"/>
      <c r="CM56" s="2877"/>
      <c r="CN56" s="2877"/>
      <c r="CO56" s="2877"/>
      <c r="CP56" s="2877"/>
      <c r="CQ56" s="2877"/>
      <c r="CR56" s="2877"/>
      <c r="CS56" s="2877"/>
      <c r="CT56" s="2877"/>
      <c r="CU56" s="2877"/>
      <c r="CV56" s="2878"/>
      <c r="CW56" s="2868" t="s">
        <v>39</v>
      </c>
      <c r="CX56" s="2044"/>
      <c r="CY56" s="2134">
        <f>1168677-501</f>
        <v>1168176</v>
      </c>
      <c r="CZ56" s="2134"/>
      <c r="DA56" s="2134"/>
      <c r="DB56" s="2134"/>
      <c r="DC56" s="2134"/>
      <c r="DD56" s="2134"/>
      <c r="DE56" s="2134"/>
      <c r="DF56" s="2134"/>
      <c r="DG56" s="2134"/>
      <c r="DH56" s="2134"/>
      <c r="DI56" s="2134"/>
      <c r="DJ56" s="2134"/>
      <c r="DK56" s="2134"/>
      <c r="DL56" s="2134"/>
      <c r="DM56" s="2872" t="s">
        <v>40</v>
      </c>
      <c r="DN56" s="2873"/>
      <c r="DO56" s="2868" t="s">
        <v>39</v>
      </c>
      <c r="DP56" s="2044"/>
      <c r="DQ56" s="2134">
        <v>501</v>
      </c>
      <c r="DR56" s="2134"/>
      <c r="DS56" s="2134"/>
      <c r="DT56" s="2134"/>
      <c r="DU56" s="2134"/>
      <c r="DV56" s="2134"/>
      <c r="DW56" s="2134"/>
      <c r="DX56" s="2134"/>
      <c r="DY56" s="2134"/>
      <c r="DZ56" s="2134"/>
      <c r="EA56" s="2134"/>
      <c r="EB56" s="2134"/>
      <c r="EC56" s="2134"/>
      <c r="ED56" s="2134"/>
      <c r="EE56" s="2872" t="s">
        <v>40</v>
      </c>
      <c r="EF56" s="2873"/>
      <c r="EG56" s="2044"/>
      <c r="EH56" s="2044"/>
      <c r="EI56" s="2134"/>
      <c r="EJ56" s="2134"/>
      <c r="EK56" s="2134"/>
      <c r="EL56" s="2134"/>
      <c r="EM56" s="2134"/>
      <c r="EN56" s="2134"/>
      <c r="EO56" s="2134"/>
      <c r="EP56" s="2134"/>
      <c r="EQ56" s="2134"/>
      <c r="ER56" s="2134"/>
      <c r="ES56" s="2134"/>
      <c r="ET56" s="2134"/>
      <c r="EU56" s="2134"/>
      <c r="EV56" s="2872"/>
      <c r="EW56" s="2872"/>
      <c r="EX56" s="2414">
        <f t="shared" si="3"/>
        <v>265104</v>
      </c>
      <c r="EY56" s="2415"/>
      <c r="EZ56" s="2415"/>
      <c r="FA56" s="2415"/>
      <c r="FB56" s="2415"/>
      <c r="FC56" s="2415"/>
      <c r="FD56" s="2415"/>
      <c r="FE56" s="2415"/>
      <c r="FF56" s="2415"/>
      <c r="FG56" s="2415"/>
      <c r="FH56" s="2415"/>
      <c r="FI56" s="2415"/>
      <c r="FJ56" s="2415"/>
      <c r="FK56" s="2415"/>
      <c r="FL56" s="2415"/>
      <c r="FM56" s="2415"/>
      <c r="FN56" s="2416"/>
    </row>
    <row r="57" spans="3:172" ht="18" customHeight="1">
      <c r="C57" s="182"/>
      <c r="D57" s="2985"/>
      <c r="E57" s="2985"/>
      <c r="F57" s="2985"/>
      <c r="G57" s="2985"/>
      <c r="H57" s="2985"/>
      <c r="I57" s="2985"/>
      <c r="J57" s="2985"/>
      <c r="K57" s="2985"/>
      <c r="L57" s="2985"/>
      <c r="M57" s="2985"/>
      <c r="N57" s="2985"/>
      <c r="O57" s="2985"/>
      <c r="P57" s="2985"/>
      <c r="Q57" s="2985"/>
      <c r="R57" s="2985"/>
      <c r="S57" s="2985"/>
      <c r="T57" s="2985"/>
      <c r="U57" s="2985"/>
      <c r="V57" s="2985"/>
      <c r="W57" s="2985"/>
      <c r="X57" s="2986"/>
      <c r="Y57" s="2820">
        <v>55826</v>
      </c>
      <c r="Z57" s="2821"/>
      <c r="AA57" s="2821"/>
      <c r="AB57" s="2821"/>
      <c r="AC57" s="2822"/>
      <c r="AD57" s="181"/>
      <c r="AE57" s="955"/>
      <c r="AF57" s="955"/>
      <c r="AG57" s="955"/>
      <c r="AH57" s="955"/>
      <c r="AI57" s="954" t="s">
        <v>37</v>
      </c>
      <c r="AJ57" s="2825" t="s">
        <v>1351</v>
      </c>
      <c r="AK57" s="2825"/>
      <c r="AL57" s="2825"/>
      <c r="AM57" s="956" t="s">
        <v>38</v>
      </c>
      <c r="AN57" s="956"/>
      <c r="AO57" s="2844" t="s">
        <v>436</v>
      </c>
      <c r="AP57" s="2945"/>
      <c r="AQ57" s="3096">
        <v>71949</v>
      </c>
      <c r="AR57" s="3035"/>
      <c r="AS57" s="3035"/>
      <c r="AT57" s="3035"/>
      <c r="AU57" s="3035"/>
      <c r="AV57" s="3035"/>
      <c r="AW57" s="3035"/>
      <c r="AX57" s="3035"/>
      <c r="AY57" s="3035"/>
      <c r="AZ57" s="3035"/>
      <c r="BA57" s="3035"/>
      <c r="BB57" s="3035"/>
      <c r="BC57" s="3035"/>
      <c r="BD57" s="3035"/>
      <c r="BE57" s="3035"/>
      <c r="BF57" s="3035"/>
      <c r="BG57" s="3034">
        <v>861302</v>
      </c>
      <c r="BH57" s="3035"/>
      <c r="BI57" s="3035"/>
      <c r="BJ57" s="3035"/>
      <c r="BK57" s="3035"/>
      <c r="BL57" s="3035"/>
      <c r="BM57" s="3035"/>
      <c r="BN57" s="3035"/>
      <c r="BO57" s="3035"/>
      <c r="BP57" s="3035"/>
      <c r="BQ57" s="3035"/>
      <c r="BR57" s="3035"/>
      <c r="BS57" s="3035"/>
      <c r="BT57" s="3035"/>
      <c r="BU57" s="3035"/>
      <c r="BV57" s="3035"/>
      <c r="BW57" s="3035"/>
      <c r="BX57" s="3035"/>
      <c r="BY57" s="3035"/>
      <c r="BZ57" s="3035"/>
      <c r="CA57" s="3035"/>
      <c r="CB57" s="3035"/>
      <c r="CC57" s="3091"/>
      <c r="CD57" s="3034"/>
      <c r="CE57" s="3035"/>
      <c r="CF57" s="3035"/>
      <c r="CG57" s="3035"/>
      <c r="CH57" s="3035"/>
      <c r="CI57" s="3035"/>
      <c r="CJ57" s="3035"/>
      <c r="CK57" s="3035"/>
      <c r="CL57" s="3035"/>
      <c r="CM57" s="3035"/>
      <c r="CN57" s="3035"/>
      <c r="CO57" s="3035"/>
      <c r="CP57" s="3035"/>
      <c r="CQ57" s="3035"/>
      <c r="CR57" s="3035"/>
      <c r="CS57" s="3035"/>
      <c r="CT57" s="3035"/>
      <c r="CU57" s="3035"/>
      <c r="CV57" s="3091"/>
      <c r="CW57" s="2940" t="s">
        <v>39</v>
      </c>
      <c r="CX57" s="2941"/>
      <c r="CY57" s="2112">
        <f>866516-209</f>
        <v>866307</v>
      </c>
      <c r="CZ57" s="2112"/>
      <c r="DA57" s="2112"/>
      <c r="DB57" s="2112"/>
      <c r="DC57" s="2112"/>
      <c r="DD57" s="2112"/>
      <c r="DE57" s="2112"/>
      <c r="DF57" s="2112"/>
      <c r="DG57" s="2112"/>
      <c r="DH57" s="2112"/>
      <c r="DI57" s="2112"/>
      <c r="DJ57" s="2112"/>
      <c r="DK57" s="2112"/>
      <c r="DL57" s="2112"/>
      <c r="DM57" s="2808" t="s">
        <v>40</v>
      </c>
      <c r="DN57" s="2809"/>
      <c r="DO57" s="2940" t="s">
        <v>39</v>
      </c>
      <c r="DP57" s="2941"/>
      <c r="DQ57" s="2112">
        <v>209</v>
      </c>
      <c r="DR57" s="2112"/>
      <c r="DS57" s="2112"/>
      <c r="DT57" s="2112"/>
      <c r="DU57" s="2112"/>
      <c r="DV57" s="2112"/>
      <c r="DW57" s="2112"/>
      <c r="DX57" s="2112"/>
      <c r="DY57" s="2112"/>
      <c r="DZ57" s="2112"/>
      <c r="EA57" s="2112"/>
      <c r="EB57" s="2112"/>
      <c r="EC57" s="2112"/>
      <c r="ED57" s="2112"/>
      <c r="EE57" s="2808" t="s">
        <v>40</v>
      </c>
      <c r="EF57" s="2809"/>
      <c r="EG57" s="2941"/>
      <c r="EH57" s="2941"/>
      <c r="EI57" s="2112"/>
      <c r="EJ57" s="2112"/>
      <c r="EK57" s="2112"/>
      <c r="EL57" s="2112"/>
      <c r="EM57" s="2112"/>
      <c r="EN57" s="2112"/>
      <c r="EO57" s="2112"/>
      <c r="EP57" s="2112"/>
      <c r="EQ57" s="2112"/>
      <c r="ER57" s="2112"/>
      <c r="ES57" s="2112"/>
      <c r="ET57" s="2112"/>
      <c r="EU57" s="2112"/>
      <c r="EV57" s="2808"/>
      <c r="EW57" s="2808"/>
      <c r="EX57" s="2414">
        <f t="shared" si="3"/>
        <v>66735</v>
      </c>
      <c r="EY57" s="2415"/>
      <c r="EZ57" s="2415"/>
      <c r="FA57" s="2415"/>
      <c r="FB57" s="2415"/>
      <c r="FC57" s="2415"/>
      <c r="FD57" s="2415"/>
      <c r="FE57" s="2415"/>
      <c r="FF57" s="2415"/>
      <c r="FG57" s="2415"/>
      <c r="FH57" s="2415"/>
      <c r="FI57" s="2415"/>
      <c r="FJ57" s="2415"/>
      <c r="FK57" s="2415"/>
      <c r="FL57" s="2415"/>
      <c r="FM57" s="2415"/>
      <c r="FN57" s="2416"/>
    </row>
    <row r="58" spans="3:172" ht="23.25" customHeight="1">
      <c r="C58" s="532"/>
      <c r="D58" s="2955" t="s">
        <v>243</v>
      </c>
      <c r="E58" s="2955"/>
      <c r="F58" s="2955"/>
      <c r="G58" s="2955"/>
      <c r="H58" s="2955"/>
      <c r="I58" s="2955"/>
      <c r="J58" s="2955"/>
      <c r="K58" s="2955"/>
      <c r="L58" s="2955"/>
      <c r="M58" s="2955"/>
      <c r="N58" s="2955"/>
      <c r="O58" s="2955"/>
      <c r="P58" s="2955"/>
      <c r="Q58" s="2955"/>
      <c r="R58" s="2955"/>
      <c r="S58" s="2955"/>
      <c r="T58" s="2955"/>
      <c r="U58" s="2955"/>
      <c r="V58" s="2955"/>
      <c r="W58" s="2955"/>
      <c r="X58" s="2956"/>
      <c r="Y58" s="2820">
        <v>5563</v>
      </c>
      <c r="Z58" s="2821"/>
      <c r="AA58" s="2821"/>
      <c r="AB58" s="2821"/>
      <c r="AC58" s="2822"/>
      <c r="AD58" s="181"/>
      <c r="AE58" s="512"/>
      <c r="AF58" s="512"/>
      <c r="AG58" s="512"/>
      <c r="AH58" s="512"/>
      <c r="AI58" s="511" t="s">
        <v>37</v>
      </c>
      <c r="AJ58" s="2825" t="s">
        <v>1350</v>
      </c>
      <c r="AK58" s="2825"/>
      <c r="AL58" s="2825"/>
      <c r="AM58" s="514" t="s">
        <v>38</v>
      </c>
      <c r="AN58" s="514"/>
      <c r="AO58" s="2844" t="s">
        <v>435</v>
      </c>
      <c r="AP58" s="2945"/>
      <c r="AQ58" s="2418">
        <f>Ф1!DY130</f>
        <v>260</v>
      </c>
      <c r="AR58" s="2415"/>
      <c r="AS58" s="2415"/>
      <c r="AT58" s="2415"/>
      <c r="AU58" s="2415"/>
      <c r="AV58" s="2415"/>
      <c r="AW58" s="2415"/>
      <c r="AX58" s="2415"/>
      <c r="AY58" s="2415"/>
      <c r="AZ58" s="2415"/>
      <c r="BA58" s="2415"/>
      <c r="BB58" s="2415"/>
      <c r="BC58" s="2415"/>
      <c r="BD58" s="2415"/>
      <c r="BE58" s="2415"/>
      <c r="BF58" s="2415"/>
      <c r="BG58" s="3034">
        <v>619444</v>
      </c>
      <c r="BH58" s="3035"/>
      <c r="BI58" s="3035"/>
      <c r="BJ58" s="3035"/>
      <c r="BK58" s="3035"/>
      <c r="BL58" s="3035"/>
      <c r="BM58" s="3035"/>
      <c r="BN58" s="3035"/>
      <c r="BO58" s="3035"/>
      <c r="BP58" s="3035"/>
      <c r="BQ58" s="3035"/>
      <c r="BR58" s="3035"/>
      <c r="BS58" s="3035"/>
      <c r="BT58" s="3035"/>
      <c r="BU58" s="3035"/>
      <c r="BV58" s="3035"/>
      <c r="BW58" s="3035"/>
      <c r="BX58" s="3035"/>
      <c r="BY58" s="3035"/>
      <c r="BZ58" s="3035"/>
      <c r="CA58" s="3035"/>
      <c r="CB58" s="3035"/>
      <c r="CC58" s="3091"/>
      <c r="CD58" s="3034"/>
      <c r="CE58" s="3035"/>
      <c r="CF58" s="3035"/>
      <c r="CG58" s="3035"/>
      <c r="CH58" s="3035"/>
      <c r="CI58" s="3035"/>
      <c r="CJ58" s="3035"/>
      <c r="CK58" s="3035"/>
      <c r="CL58" s="3035"/>
      <c r="CM58" s="3035"/>
      <c r="CN58" s="3035"/>
      <c r="CO58" s="3035"/>
      <c r="CP58" s="3035"/>
      <c r="CQ58" s="3035"/>
      <c r="CR58" s="3035"/>
      <c r="CS58" s="3035"/>
      <c r="CT58" s="3035"/>
      <c r="CU58" s="3035"/>
      <c r="CV58" s="3091"/>
      <c r="CW58" s="2940" t="s">
        <v>39</v>
      </c>
      <c r="CX58" s="2941"/>
      <c r="CY58" s="2112">
        <f>610903-266</f>
        <v>610637</v>
      </c>
      <c r="CZ58" s="2112"/>
      <c r="DA58" s="2112"/>
      <c r="DB58" s="2112"/>
      <c r="DC58" s="2112"/>
      <c r="DD58" s="2112"/>
      <c r="DE58" s="2112"/>
      <c r="DF58" s="2112"/>
      <c r="DG58" s="2112"/>
      <c r="DH58" s="2112"/>
      <c r="DI58" s="2112"/>
      <c r="DJ58" s="2112"/>
      <c r="DK58" s="2112"/>
      <c r="DL58" s="2112"/>
      <c r="DM58" s="2808" t="s">
        <v>40</v>
      </c>
      <c r="DN58" s="2809"/>
      <c r="DO58" s="2940" t="s">
        <v>39</v>
      </c>
      <c r="DP58" s="2941"/>
      <c r="DQ58" s="2112">
        <v>266</v>
      </c>
      <c r="DR58" s="2112"/>
      <c r="DS58" s="2112"/>
      <c r="DT58" s="2112"/>
      <c r="DU58" s="2112"/>
      <c r="DV58" s="2112"/>
      <c r="DW58" s="2112"/>
      <c r="DX58" s="2112"/>
      <c r="DY58" s="2112"/>
      <c r="DZ58" s="2112"/>
      <c r="EA58" s="2112"/>
      <c r="EB58" s="2112"/>
      <c r="EC58" s="2112"/>
      <c r="ED58" s="2112"/>
      <c r="EE58" s="2808" t="s">
        <v>40</v>
      </c>
      <c r="EF58" s="2809"/>
      <c r="EG58" s="2941"/>
      <c r="EH58" s="2941"/>
      <c r="EI58" s="2112"/>
      <c r="EJ58" s="2112"/>
      <c r="EK58" s="2112"/>
      <c r="EL58" s="2112"/>
      <c r="EM58" s="2112"/>
      <c r="EN58" s="2112"/>
      <c r="EO58" s="2112"/>
      <c r="EP58" s="2112"/>
      <c r="EQ58" s="2112"/>
      <c r="ER58" s="2112"/>
      <c r="ES58" s="2112"/>
      <c r="ET58" s="2112"/>
      <c r="EU58" s="2112"/>
      <c r="EV58" s="2808"/>
      <c r="EW58" s="2808"/>
      <c r="EX58" s="2414">
        <f t="shared" ref="EX58:EX74" si="4">AQ58+BG58+CD58-CY58-DQ58+EI58</f>
        <v>8801</v>
      </c>
      <c r="EY58" s="2415"/>
      <c r="EZ58" s="2415"/>
      <c r="FA58" s="2415"/>
      <c r="FB58" s="2415"/>
      <c r="FC58" s="2415"/>
      <c r="FD58" s="2415"/>
      <c r="FE58" s="2415"/>
      <c r="FF58" s="2415"/>
      <c r="FG58" s="2415"/>
      <c r="FH58" s="2415"/>
      <c r="FI58" s="2415"/>
      <c r="FJ58" s="2415"/>
      <c r="FK58" s="2415"/>
      <c r="FL58" s="2415"/>
      <c r="FM58" s="2415"/>
      <c r="FN58" s="2416"/>
      <c r="FP58" s="159">
        <f>AQ58+BG58+CD58-CY58-DQ58+EI58-Ф1!DJ130</f>
        <v>0</v>
      </c>
    </row>
    <row r="59" spans="3:172" ht="23.25" customHeight="1">
      <c r="C59" s="532"/>
      <c r="D59" s="3375"/>
      <c r="E59" s="3375"/>
      <c r="F59" s="3375"/>
      <c r="G59" s="3375"/>
      <c r="H59" s="3375"/>
      <c r="I59" s="3375"/>
      <c r="J59" s="3375"/>
      <c r="K59" s="3375"/>
      <c r="L59" s="3375"/>
      <c r="M59" s="3375"/>
      <c r="N59" s="3375"/>
      <c r="O59" s="3375"/>
      <c r="P59" s="3375"/>
      <c r="Q59" s="3375"/>
      <c r="R59" s="3375"/>
      <c r="S59" s="3375"/>
      <c r="T59" s="3375"/>
      <c r="U59" s="3375"/>
      <c r="V59" s="3375"/>
      <c r="W59" s="3375"/>
      <c r="X59" s="3376"/>
      <c r="Y59" s="2820">
        <v>5583</v>
      </c>
      <c r="Z59" s="2821"/>
      <c r="AA59" s="2821"/>
      <c r="AB59" s="2821"/>
      <c r="AC59" s="2822"/>
      <c r="AD59" s="185"/>
      <c r="AE59" s="2841" t="s">
        <v>37</v>
      </c>
      <c r="AF59" s="2841"/>
      <c r="AG59" s="2841"/>
      <c r="AH59" s="2841"/>
      <c r="AI59" s="2841"/>
      <c r="AJ59" s="2307">
        <v>10</v>
      </c>
      <c r="AK59" s="2307"/>
      <c r="AL59" s="2307"/>
      <c r="AM59" s="2841" t="s">
        <v>38</v>
      </c>
      <c r="AN59" s="2841"/>
      <c r="AO59" s="2844" t="s">
        <v>436</v>
      </c>
      <c r="AP59" s="2945"/>
      <c r="AQ59" s="2401">
        <f>Ф1!EN130</f>
        <v>15975</v>
      </c>
      <c r="AR59" s="2402"/>
      <c r="AS59" s="2402"/>
      <c r="AT59" s="2402"/>
      <c r="AU59" s="2402"/>
      <c r="AV59" s="2402"/>
      <c r="AW59" s="2402"/>
      <c r="AX59" s="2402"/>
      <c r="AY59" s="2402"/>
      <c r="AZ59" s="2402"/>
      <c r="BA59" s="2402"/>
      <c r="BB59" s="2402"/>
      <c r="BC59" s="2402"/>
      <c r="BD59" s="2402"/>
      <c r="BE59" s="2402"/>
      <c r="BF59" s="2403"/>
      <c r="BG59" s="2876">
        <v>573</v>
      </c>
      <c r="BH59" s="2877"/>
      <c r="BI59" s="2877"/>
      <c r="BJ59" s="2877"/>
      <c r="BK59" s="2877"/>
      <c r="BL59" s="2877"/>
      <c r="BM59" s="2877"/>
      <c r="BN59" s="2877"/>
      <c r="BO59" s="2877"/>
      <c r="BP59" s="2877"/>
      <c r="BQ59" s="2877"/>
      <c r="BR59" s="2877"/>
      <c r="BS59" s="2877"/>
      <c r="BT59" s="2877"/>
      <c r="BU59" s="2877"/>
      <c r="BV59" s="2877"/>
      <c r="BW59" s="2877"/>
      <c r="BX59" s="2877"/>
      <c r="BY59" s="2877"/>
      <c r="BZ59" s="2877"/>
      <c r="CA59" s="2877"/>
      <c r="CB59" s="2877"/>
      <c r="CC59" s="2878"/>
      <c r="CD59" s="2876"/>
      <c r="CE59" s="2877"/>
      <c r="CF59" s="2877"/>
      <c r="CG59" s="2877"/>
      <c r="CH59" s="2877"/>
      <c r="CI59" s="2877"/>
      <c r="CJ59" s="2877"/>
      <c r="CK59" s="2877"/>
      <c r="CL59" s="2877"/>
      <c r="CM59" s="2877"/>
      <c r="CN59" s="2877"/>
      <c r="CO59" s="2877"/>
      <c r="CP59" s="2877"/>
      <c r="CQ59" s="2877"/>
      <c r="CR59" s="2877"/>
      <c r="CS59" s="2877"/>
      <c r="CT59" s="2877"/>
      <c r="CU59" s="2877"/>
      <c r="CV59" s="2878"/>
      <c r="CW59" s="2868" t="s">
        <v>39</v>
      </c>
      <c r="CX59" s="2044"/>
      <c r="CY59" s="2134">
        <f>16288-15795</f>
        <v>493</v>
      </c>
      <c r="CZ59" s="2134"/>
      <c r="DA59" s="2134"/>
      <c r="DB59" s="2134"/>
      <c r="DC59" s="2134"/>
      <c r="DD59" s="2134"/>
      <c r="DE59" s="2134"/>
      <c r="DF59" s="2134"/>
      <c r="DG59" s="2134"/>
      <c r="DH59" s="2134"/>
      <c r="DI59" s="2134"/>
      <c r="DJ59" s="2134"/>
      <c r="DK59" s="2134"/>
      <c r="DL59" s="2134"/>
      <c r="DM59" s="2872" t="s">
        <v>40</v>
      </c>
      <c r="DN59" s="2873"/>
      <c r="DO59" s="2868" t="s">
        <v>39</v>
      </c>
      <c r="DP59" s="2044"/>
      <c r="DQ59" s="2134">
        <v>15795</v>
      </c>
      <c r="DR59" s="2134"/>
      <c r="DS59" s="2134"/>
      <c r="DT59" s="2134"/>
      <c r="DU59" s="2134"/>
      <c r="DV59" s="2134"/>
      <c r="DW59" s="2134"/>
      <c r="DX59" s="2134"/>
      <c r="DY59" s="2134"/>
      <c r="DZ59" s="2134"/>
      <c r="EA59" s="2134"/>
      <c r="EB59" s="2134"/>
      <c r="EC59" s="2134"/>
      <c r="ED59" s="2134"/>
      <c r="EE59" s="2872" t="s">
        <v>40</v>
      </c>
      <c r="EF59" s="2873"/>
      <c r="EG59" s="2044"/>
      <c r="EH59" s="2044"/>
      <c r="EI59" s="2134"/>
      <c r="EJ59" s="2134"/>
      <c r="EK59" s="2134"/>
      <c r="EL59" s="2134"/>
      <c r="EM59" s="2134"/>
      <c r="EN59" s="2134"/>
      <c r="EO59" s="2134"/>
      <c r="EP59" s="2134"/>
      <c r="EQ59" s="2134"/>
      <c r="ER59" s="2134"/>
      <c r="ES59" s="2134"/>
      <c r="ET59" s="2134"/>
      <c r="EU59" s="2134"/>
      <c r="EV59" s="2872"/>
      <c r="EW59" s="2872"/>
      <c r="EX59" s="2414">
        <f t="shared" si="4"/>
        <v>260</v>
      </c>
      <c r="EY59" s="2415"/>
      <c r="EZ59" s="2415"/>
      <c r="FA59" s="2415"/>
      <c r="FB59" s="2415"/>
      <c r="FC59" s="2415"/>
      <c r="FD59" s="2415"/>
      <c r="FE59" s="2415"/>
      <c r="FF59" s="2415"/>
      <c r="FG59" s="2415"/>
      <c r="FH59" s="2415"/>
      <c r="FI59" s="2415"/>
      <c r="FJ59" s="2415"/>
      <c r="FK59" s="2415"/>
      <c r="FL59" s="2415"/>
      <c r="FM59" s="2415"/>
      <c r="FN59" s="2416"/>
      <c r="FP59" s="159">
        <f>AQ59+BG59+CD59-CY59-DQ59+EI59-Ф1!DY130</f>
        <v>0</v>
      </c>
    </row>
    <row r="60" spans="3:172" ht="23.25" customHeight="1">
      <c r="C60" s="532"/>
      <c r="D60" s="2955" t="s">
        <v>244</v>
      </c>
      <c r="E60" s="2955"/>
      <c r="F60" s="2955"/>
      <c r="G60" s="2955"/>
      <c r="H60" s="2955"/>
      <c r="I60" s="2955"/>
      <c r="J60" s="2955"/>
      <c r="K60" s="2955"/>
      <c r="L60" s="2955"/>
      <c r="M60" s="2955"/>
      <c r="N60" s="2955"/>
      <c r="O60" s="2955"/>
      <c r="P60" s="2955"/>
      <c r="Q60" s="2955"/>
      <c r="R60" s="2955"/>
      <c r="S60" s="2955"/>
      <c r="T60" s="2955"/>
      <c r="U60" s="2955"/>
      <c r="V60" s="2955"/>
      <c r="W60" s="2955"/>
      <c r="X60" s="2956"/>
      <c r="Y60" s="2820">
        <v>5564</v>
      </c>
      <c r="Z60" s="2821"/>
      <c r="AA60" s="2821"/>
      <c r="AB60" s="2821"/>
      <c r="AC60" s="2822"/>
      <c r="AD60" s="181"/>
      <c r="AE60" s="512"/>
      <c r="AF60" s="512"/>
      <c r="AG60" s="512"/>
      <c r="AH60" s="512"/>
      <c r="AI60" s="511" t="s">
        <v>37</v>
      </c>
      <c r="AJ60" s="2825" t="s">
        <v>1350</v>
      </c>
      <c r="AK60" s="2825"/>
      <c r="AL60" s="2825"/>
      <c r="AM60" s="514" t="s">
        <v>38</v>
      </c>
      <c r="AN60" s="514"/>
      <c r="AO60" s="2844" t="s">
        <v>435</v>
      </c>
      <c r="AP60" s="2945"/>
      <c r="AQ60" s="2418">
        <f>Ф1!DY125</f>
        <v>0</v>
      </c>
      <c r="AR60" s="2415"/>
      <c r="AS60" s="2415"/>
      <c r="AT60" s="2415"/>
      <c r="AU60" s="2415"/>
      <c r="AV60" s="2415"/>
      <c r="AW60" s="2415"/>
      <c r="AX60" s="2415"/>
      <c r="AY60" s="2415"/>
      <c r="AZ60" s="2415"/>
      <c r="BA60" s="2415"/>
      <c r="BB60" s="2415"/>
      <c r="BC60" s="2415"/>
      <c r="BD60" s="2415"/>
      <c r="BE60" s="2415"/>
      <c r="BF60" s="2415"/>
      <c r="BG60" s="3034"/>
      <c r="BH60" s="3035"/>
      <c r="BI60" s="3035"/>
      <c r="BJ60" s="3035"/>
      <c r="BK60" s="3035"/>
      <c r="BL60" s="3035"/>
      <c r="BM60" s="3035"/>
      <c r="BN60" s="3035"/>
      <c r="BO60" s="3035"/>
      <c r="BP60" s="3035"/>
      <c r="BQ60" s="3035"/>
      <c r="BR60" s="3035"/>
      <c r="BS60" s="3035"/>
      <c r="BT60" s="3035"/>
      <c r="BU60" s="3035"/>
      <c r="BV60" s="3035"/>
      <c r="BW60" s="3035"/>
      <c r="BX60" s="3035"/>
      <c r="BY60" s="3035"/>
      <c r="BZ60" s="3035"/>
      <c r="CA60" s="3035"/>
      <c r="CB60" s="3035"/>
      <c r="CC60" s="3091"/>
      <c r="CD60" s="3034"/>
      <c r="CE60" s="3035"/>
      <c r="CF60" s="3035"/>
      <c r="CG60" s="3035"/>
      <c r="CH60" s="3035"/>
      <c r="CI60" s="3035"/>
      <c r="CJ60" s="3035"/>
      <c r="CK60" s="3035"/>
      <c r="CL60" s="3035"/>
      <c r="CM60" s="3035"/>
      <c r="CN60" s="3035"/>
      <c r="CO60" s="3035"/>
      <c r="CP60" s="3035"/>
      <c r="CQ60" s="3035"/>
      <c r="CR60" s="3035"/>
      <c r="CS60" s="3035"/>
      <c r="CT60" s="3035"/>
      <c r="CU60" s="3035"/>
      <c r="CV60" s="3091"/>
      <c r="CW60" s="2940" t="s">
        <v>39</v>
      </c>
      <c r="CX60" s="2941"/>
      <c r="CY60" s="2112"/>
      <c r="CZ60" s="2112"/>
      <c r="DA60" s="2112"/>
      <c r="DB60" s="2112"/>
      <c r="DC60" s="2112"/>
      <c r="DD60" s="2112"/>
      <c r="DE60" s="2112"/>
      <c r="DF60" s="2112"/>
      <c r="DG60" s="2112"/>
      <c r="DH60" s="2112"/>
      <c r="DI60" s="2112"/>
      <c r="DJ60" s="2112"/>
      <c r="DK60" s="2112"/>
      <c r="DL60" s="2112"/>
      <c r="DM60" s="2808" t="s">
        <v>40</v>
      </c>
      <c r="DN60" s="2809"/>
      <c r="DO60" s="2940" t="s">
        <v>39</v>
      </c>
      <c r="DP60" s="2941"/>
      <c r="DQ60" s="2112"/>
      <c r="DR60" s="2112"/>
      <c r="DS60" s="2112"/>
      <c r="DT60" s="2112"/>
      <c r="DU60" s="2112"/>
      <c r="DV60" s="2112"/>
      <c r="DW60" s="2112"/>
      <c r="DX60" s="2112"/>
      <c r="DY60" s="2112"/>
      <c r="DZ60" s="2112"/>
      <c r="EA60" s="2112"/>
      <c r="EB60" s="2112"/>
      <c r="EC60" s="2112"/>
      <c r="ED60" s="2112"/>
      <c r="EE60" s="2808" t="s">
        <v>40</v>
      </c>
      <c r="EF60" s="2809"/>
      <c r="EG60" s="2941"/>
      <c r="EH60" s="2941"/>
      <c r="EI60" s="2112"/>
      <c r="EJ60" s="2112"/>
      <c r="EK60" s="2112"/>
      <c r="EL60" s="2112"/>
      <c r="EM60" s="2112"/>
      <c r="EN60" s="2112"/>
      <c r="EO60" s="2112"/>
      <c r="EP60" s="2112"/>
      <c r="EQ60" s="2112"/>
      <c r="ER60" s="2112"/>
      <c r="ES60" s="2112"/>
      <c r="ET60" s="2112"/>
      <c r="EU60" s="2112"/>
      <c r="EV60" s="2808"/>
      <c r="EW60" s="2808"/>
      <c r="EX60" s="2414">
        <f t="shared" si="4"/>
        <v>0</v>
      </c>
      <c r="EY60" s="2415"/>
      <c r="EZ60" s="2415"/>
      <c r="FA60" s="2415"/>
      <c r="FB60" s="2415"/>
      <c r="FC60" s="2415"/>
      <c r="FD60" s="2415"/>
      <c r="FE60" s="2415"/>
      <c r="FF60" s="2415"/>
      <c r="FG60" s="2415"/>
      <c r="FH60" s="2415"/>
      <c r="FI60" s="2415"/>
      <c r="FJ60" s="2415"/>
      <c r="FK60" s="2415"/>
      <c r="FL60" s="2415"/>
      <c r="FM60" s="2415"/>
      <c r="FN60" s="2416"/>
      <c r="FP60" s="159">
        <f>AQ60+BG60+CD60-CY60-DQ60+EI60-Ф1!DJ125</f>
        <v>0</v>
      </c>
    </row>
    <row r="61" spans="3:172" ht="18" customHeight="1">
      <c r="C61" s="182"/>
      <c r="D61" s="3375"/>
      <c r="E61" s="3375"/>
      <c r="F61" s="3375"/>
      <c r="G61" s="3375"/>
      <c r="H61" s="3375"/>
      <c r="I61" s="3375"/>
      <c r="J61" s="3375"/>
      <c r="K61" s="3375"/>
      <c r="L61" s="3375"/>
      <c r="M61" s="3375"/>
      <c r="N61" s="3375"/>
      <c r="O61" s="3375"/>
      <c r="P61" s="3375"/>
      <c r="Q61" s="3375"/>
      <c r="R61" s="3375"/>
      <c r="S61" s="3375"/>
      <c r="T61" s="3375"/>
      <c r="U61" s="3375"/>
      <c r="V61" s="3375"/>
      <c r="W61" s="3375"/>
      <c r="X61" s="3376"/>
      <c r="Y61" s="2820">
        <v>5584</v>
      </c>
      <c r="Z61" s="2821"/>
      <c r="AA61" s="2821"/>
      <c r="AB61" s="2821"/>
      <c r="AC61" s="2822"/>
      <c r="AD61" s="181"/>
      <c r="AE61" s="512"/>
      <c r="AF61" s="512"/>
      <c r="AG61" s="512"/>
      <c r="AH61" s="512"/>
      <c r="AI61" s="511" t="s">
        <v>37</v>
      </c>
      <c r="AJ61" s="2825" t="s">
        <v>1351</v>
      </c>
      <c r="AK61" s="2825"/>
      <c r="AL61" s="2825"/>
      <c r="AM61" s="514" t="s">
        <v>38</v>
      </c>
      <c r="AN61" s="514"/>
      <c r="AO61" s="2844" t="s">
        <v>436</v>
      </c>
      <c r="AP61" s="2945"/>
      <c r="AQ61" s="2401">
        <f>Ф1!EN125</f>
        <v>0</v>
      </c>
      <c r="AR61" s="2402"/>
      <c r="AS61" s="2402"/>
      <c r="AT61" s="2402"/>
      <c r="AU61" s="2402"/>
      <c r="AV61" s="2402"/>
      <c r="AW61" s="2402"/>
      <c r="AX61" s="2402"/>
      <c r="AY61" s="2402"/>
      <c r="AZ61" s="2402"/>
      <c r="BA61" s="2402"/>
      <c r="BB61" s="2402"/>
      <c r="BC61" s="2402"/>
      <c r="BD61" s="2402"/>
      <c r="BE61" s="2402"/>
      <c r="BF61" s="2402"/>
      <c r="BG61" s="2876"/>
      <c r="BH61" s="2877"/>
      <c r="BI61" s="2877"/>
      <c r="BJ61" s="2877"/>
      <c r="BK61" s="2877"/>
      <c r="BL61" s="2877"/>
      <c r="BM61" s="2877"/>
      <c r="BN61" s="2877"/>
      <c r="BO61" s="2877"/>
      <c r="BP61" s="2877"/>
      <c r="BQ61" s="2877"/>
      <c r="BR61" s="2877"/>
      <c r="BS61" s="2877"/>
      <c r="BT61" s="2877"/>
      <c r="BU61" s="2877"/>
      <c r="BV61" s="2877"/>
      <c r="BW61" s="2877"/>
      <c r="BX61" s="2877"/>
      <c r="BY61" s="2877"/>
      <c r="BZ61" s="2877"/>
      <c r="CA61" s="2877"/>
      <c r="CB61" s="2877"/>
      <c r="CC61" s="2878"/>
      <c r="CD61" s="2876"/>
      <c r="CE61" s="2877"/>
      <c r="CF61" s="2877"/>
      <c r="CG61" s="2877"/>
      <c r="CH61" s="2877"/>
      <c r="CI61" s="2877"/>
      <c r="CJ61" s="2877"/>
      <c r="CK61" s="2877"/>
      <c r="CL61" s="2877"/>
      <c r="CM61" s="2877"/>
      <c r="CN61" s="2877"/>
      <c r="CO61" s="2877"/>
      <c r="CP61" s="2877"/>
      <c r="CQ61" s="2877"/>
      <c r="CR61" s="2877"/>
      <c r="CS61" s="2877"/>
      <c r="CT61" s="2877"/>
      <c r="CU61" s="2877"/>
      <c r="CV61" s="2878"/>
      <c r="CW61" s="2868" t="s">
        <v>39</v>
      </c>
      <c r="CX61" s="2044"/>
      <c r="CY61" s="2134"/>
      <c r="CZ61" s="2134"/>
      <c r="DA61" s="2134"/>
      <c r="DB61" s="2134"/>
      <c r="DC61" s="2134"/>
      <c r="DD61" s="2134"/>
      <c r="DE61" s="2134"/>
      <c r="DF61" s="2134"/>
      <c r="DG61" s="2134"/>
      <c r="DH61" s="2134"/>
      <c r="DI61" s="2134"/>
      <c r="DJ61" s="2134"/>
      <c r="DK61" s="2134"/>
      <c r="DL61" s="2134"/>
      <c r="DM61" s="2872" t="s">
        <v>40</v>
      </c>
      <c r="DN61" s="2873"/>
      <c r="DO61" s="2868" t="s">
        <v>39</v>
      </c>
      <c r="DP61" s="2044"/>
      <c r="DQ61" s="2134"/>
      <c r="DR61" s="2134"/>
      <c r="DS61" s="2134"/>
      <c r="DT61" s="2134"/>
      <c r="DU61" s="2134"/>
      <c r="DV61" s="2134"/>
      <c r="DW61" s="2134"/>
      <c r="DX61" s="2134"/>
      <c r="DY61" s="2134"/>
      <c r="DZ61" s="2134"/>
      <c r="EA61" s="2134"/>
      <c r="EB61" s="2134"/>
      <c r="EC61" s="2134"/>
      <c r="ED61" s="2134"/>
      <c r="EE61" s="2872" t="s">
        <v>40</v>
      </c>
      <c r="EF61" s="2873"/>
      <c r="EG61" s="2044"/>
      <c r="EH61" s="2044"/>
      <c r="EI61" s="2134"/>
      <c r="EJ61" s="2134"/>
      <c r="EK61" s="2134"/>
      <c r="EL61" s="2134"/>
      <c r="EM61" s="2134"/>
      <c r="EN61" s="2134"/>
      <c r="EO61" s="2134"/>
      <c r="EP61" s="2134"/>
      <c r="EQ61" s="2134"/>
      <c r="ER61" s="2134"/>
      <c r="ES61" s="2134"/>
      <c r="ET61" s="2134"/>
      <c r="EU61" s="2134"/>
      <c r="EV61" s="2872"/>
      <c r="EW61" s="2872"/>
      <c r="EX61" s="2414">
        <f t="shared" si="4"/>
        <v>0</v>
      </c>
      <c r="EY61" s="2415"/>
      <c r="EZ61" s="2415"/>
      <c r="FA61" s="2415"/>
      <c r="FB61" s="2415"/>
      <c r="FC61" s="2415"/>
      <c r="FD61" s="2415"/>
      <c r="FE61" s="2415"/>
      <c r="FF61" s="2415"/>
      <c r="FG61" s="2415"/>
      <c r="FH61" s="2415"/>
      <c r="FI61" s="2415"/>
      <c r="FJ61" s="2415"/>
      <c r="FK61" s="2415"/>
      <c r="FL61" s="2415"/>
      <c r="FM61" s="2415"/>
      <c r="FN61" s="2416"/>
      <c r="FP61" s="159">
        <f>AQ61+BG61+CD61-CY61-DQ61+EI61-Ф1!DY125</f>
        <v>0</v>
      </c>
    </row>
    <row r="62" spans="3:172" ht="28.5" customHeight="1">
      <c r="C62" s="532"/>
      <c r="D62" s="2955" t="s">
        <v>245</v>
      </c>
      <c r="E62" s="2955"/>
      <c r="F62" s="2955"/>
      <c r="G62" s="2955"/>
      <c r="H62" s="2955"/>
      <c r="I62" s="2955"/>
      <c r="J62" s="2955"/>
      <c r="K62" s="2955"/>
      <c r="L62" s="2955"/>
      <c r="M62" s="2955"/>
      <c r="N62" s="2955"/>
      <c r="O62" s="2955"/>
      <c r="P62" s="2955"/>
      <c r="Q62" s="2955"/>
      <c r="R62" s="2955"/>
      <c r="S62" s="2955"/>
      <c r="T62" s="2955"/>
      <c r="U62" s="2955"/>
      <c r="V62" s="2955"/>
      <c r="W62" s="2955"/>
      <c r="X62" s="2956"/>
      <c r="Y62" s="2820">
        <v>5565</v>
      </c>
      <c r="Z62" s="2821"/>
      <c r="AA62" s="2821"/>
      <c r="AB62" s="2821"/>
      <c r="AC62" s="2822"/>
      <c r="AD62" s="181"/>
      <c r="AE62" s="512"/>
      <c r="AF62" s="512"/>
      <c r="AG62" s="512"/>
      <c r="AH62" s="512"/>
      <c r="AI62" s="511" t="s">
        <v>37</v>
      </c>
      <c r="AJ62" s="2825" t="s">
        <v>1350</v>
      </c>
      <c r="AK62" s="2825"/>
      <c r="AL62" s="2825"/>
      <c r="AM62" s="514" t="s">
        <v>38</v>
      </c>
      <c r="AN62" s="514"/>
      <c r="AO62" s="2844" t="s">
        <v>435</v>
      </c>
      <c r="AP62" s="2945"/>
      <c r="AQ62" s="2418">
        <f>Ф1!DY127</f>
        <v>14504</v>
      </c>
      <c r="AR62" s="2415"/>
      <c r="AS62" s="2415"/>
      <c r="AT62" s="2415"/>
      <c r="AU62" s="2415"/>
      <c r="AV62" s="2415"/>
      <c r="AW62" s="2415"/>
      <c r="AX62" s="2415"/>
      <c r="AY62" s="2415"/>
      <c r="AZ62" s="2415"/>
      <c r="BA62" s="2415"/>
      <c r="BB62" s="2415"/>
      <c r="BC62" s="2415"/>
      <c r="BD62" s="2415"/>
      <c r="BE62" s="2415"/>
      <c r="BF62" s="2415"/>
      <c r="BG62" s="3034">
        <v>2898985</v>
      </c>
      <c r="BH62" s="3035"/>
      <c r="BI62" s="3035"/>
      <c r="BJ62" s="3035"/>
      <c r="BK62" s="3035"/>
      <c r="BL62" s="3035"/>
      <c r="BM62" s="3035"/>
      <c r="BN62" s="3035"/>
      <c r="BO62" s="3035"/>
      <c r="BP62" s="3035"/>
      <c r="BQ62" s="3035"/>
      <c r="BR62" s="3035"/>
      <c r="BS62" s="3035"/>
      <c r="BT62" s="3035"/>
      <c r="BU62" s="3035"/>
      <c r="BV62" s="3035"/>
      <c r="BW62" s="3035"/>
      <c r="BX62" s="3035"/>
      <c r="BY62" s="3035"/>
      <c r="BZ62" s="3035"/>
      <c r="CA62" s="3035"/>
      <c r="CB62" s="3035"/>
      <c r="CC62" s="3091"/>
      <c r="CD62" s="3034">
        <v>19</v>
      </c>
      <c r="CE62" s="3035"/>
      <c r="CF62" s="3035"/>
      <c r="CG62" s="3035"/>
      <c r="CH62" s="3035"/>
      <c r="CI62" s="3035"/>
      <c r="CJ62" s="3035"/>
      <c r="CK62" s="3035"/>
      <c r="CL62" s="3035"/>
      <c r="CM62" s="3035"/>
      <c r="CN62" s="3035"/>
      <c r="CO62" s="3035"/>
      <c r="CP62" s="3035"/>
      <c r="CQ62" s="3035"/>
      <c r="CR62" s="3035"/>
      <c r="CS62" s="3035"/>
      <c r="CT62" s="3035"/>
      <c r="CU62" s="3035"/>
      <c r="CV62" s="3091"/>
      <c r="CW62" s="2940" t="s">
        <v>39</v>
      </c>
      <c r="CX62" s="2941"/>
      <c r="CY62" s="2112">
        <v>2805013</v>
      </c>
      <c r="CZ62" s="2112"/>
      <c r="DA62" s="2112"/>
      <c r="DB62" s="2112"/>
      <c r="DC62" s="2112"/>
      <c r="DD62" s="2112"/>
      <c r="DE62" s="2112"/>
      <c r="DF62" s="2112"/>
      <c r="DG62" s="2112"/>
      <c r="DH62" s="2112"/>
      <c r="DI62" s="2112"/>
      <c r="DJ62" s="2112"/>
      <c r="DK62" s="2112"/>
      <c r="DL62" s="2112"/>
      <c r="DM62" s="2808" t="s">
        <v>40</v>
      </c>
      <c r="DN62" s="2809"/>
      <c r="DO62" s="2940" t="s">
        <v>39</v>
      </c>
      <c r="DP62" s="2941"/>
      <c r="DQ62" s="2112"/>
      <c r="DR62" s="2112"/>
      <c r="DS62" s="2112"/>
      <c r="DT62" s="2112"/>
      <c r="DU62" s="2112"/>
      <c r="DV62" s="2112"/>
      <c r="DW62" s="2112"/>
      <c r="DX62" s="2112"/>
      <c r="DY62" s="2112"/>
      <c r="DZ62" s="2112"/>
      <c r="EA62" s="2112"/>
      <c r="EB62" s="2112"/>
      <c r="EC62" s="2112"/>
      <c r="ED62" s="2112"/>
      <c r="EE62" s="2808" t="s">
        <v>40</v>
      </c>
      <c r="EF62" s="2809"/>
      <c r="EG62" s="2941"/>
      <c r="EH62" s="2941"/>
      <c r="EI62" s="2112"/>
      <c r="EJ62" s="2112"/>
      <c r="EK62" s="2112"/>
      <c r="EL62" s="2112"/>
      <c r="EM62" s="2112"/>
      <c r="EN62" s="2112"/>
      <c r="EO62" s="2112"/>
      <c r="EP62" s="2112"/>
      <c r="EQ62" s="2112"/>
      <c r="ER62" s="2112"/>
      <c r="ES62" s="2112"/>
      <c r="ET62" s="2112"/>
      <c r="EU62" s="2112"/>
      <c r="EV62" s="2808"/>
      <c r="EW62" s="2808"/>
      <c r="EX62" s="2414">
        <f t="shared" si="4"/>
        <v>108495</v>
      </c>
      <c r="EY62" s="2415"/>
      <c r="EZ62" s="2415"/>
      <c r="FA62" s="2415"/>
      <c r="FB62" s="2415"/>
      <c r="FC62" s="2415"/>
      <c r="FD62" s="2415"/>
      <c r="FE62" s="2415"/>
      <c r="FF62" s="2415"/>
      <c r="FG62" s="2415"/>
      <c r="FH62" s="2415"/>
      <c r="FI62" s="2415"/>
      <c r="FJ62" s="2415"/>
      <c r="FK62" s="2415"/>
      <c r="FL62" s="2415"/>
      <c r="FM62" s="2415"/>
      <c r="FN62" s="2416"/>
      <c r="FP62" s="159">
        <f>AQ62+BG62+CD62-CY62-DQ62+EI62-Ф1!DJ127</f>
        <v>0</v>
      </c>
    </row>
    <row r="63" spans="3:172" ht="24" customHeight="1">
      <c r="C63" s="182"/>
      <c r="D63" s="3375"/>
      <c r="E63" s="3375"/>
      <c r="F63" s="3375"/>
      <c r="G63" s="3375"/>
      <c r="H63" s="3375"/>
      <c r="I63" s="3375"/>
      <c r="J63" s="3375"/>
      <c r="K63" s="3375"/>
      <c r="L63" s="3375"/>
      <c r="M63" s="3375"/>
      <c r="N63" s="3375"/>
      <c r="O63" s="3375"/>
      <c r="P63" s="3375"/>
      <c r="Q63" s="3375"/>
      <c r="R63" s="3375"/>
      <c r="S63" s="3375"/>
      <c r="T63" s="3375"/>
      <c r="U63" s="3375"/>
      <c r="V63" s="3375"/>
      <c r="W63" s="3375"/>
      <c r="X63" s="3376"/>
      <c r="Y63" s="2820">
        <v>5585</v>
      </c>
      <c r="Z63" s="2821"/>
      <c r="AA63" s="2821"/>
      <c r="AB63" s="2821"/>
      <c r="AC63" s="2822"/>
      <c r="AD63" s="181"/>
      <c r="AE63" s="512"/>
      <c r="AF63" s="512"/>
      <c r="AG63" s="512"/>
      <c r="AH63" s="512"/>
      <c r="AI63" s="511" t="s">
        <v>37</v>
      </c>
      <c r="AJ63" s="2825" t="s">
        <v>1351</v>
      </c>
      <c r="AK63" s="2825"/>
      <c r="AL63" s="2825"/>
      <c r="AM63" s="514" t="s">
        <v>38</v>
      </c>
      <c r="AN63" s="514"/>
      <c r="AO63" s="2844" t="s">
        <v>436</v>
      </c>
      <c r="AP63" s="2945"/>
      <c r="AQ63" s="2401">
        <f>Ф1!EN127</f>
        <v>45320</v>
      </c>
      <c r="AR63" s="2402"/>
      <c r="AS63" s="2402"/>
      <c r="AT63" s="2402"/>
      <c r="AU63" s="2402"/>
      <c r="AV63" s="2402"/>
      <c r="AW63" s="2402"/>
      <c r="AX63" s="2402"/>
      <c r="AY63" s="2402"/>
      <c r="AZ63" s="2402"/>
      <c r="BA63" s="2402"/>
      <c r="BB63" s="2402"/>
      <c r="BC63" s="2402"/>
      <c r="BD63" s="2402"/>
      <c r="BE63" s="2402"/>
      <c r="BF63" s="2402"/>
      <c r="BG63" s="2876">
        <v>1913622</v>
      </c>
      <c r="BH63" s="2877"/>
      <c r="BI63" s="2877"/>
      <c r="BJ63" s="2877"/>
      <c r="BK63" s="2877"/>
      <c r="BL63" s="2877"/>
      <c r="BM63" s="2877"/>
      <c r="BN63" s="2877"/>
      <c r="BO63" s="2877"/>
      <c r="BP63" s="2877"/>
      <c r="BQ63" s="2877"/>
      <c r="BR63" s="2877"/>
      <c r="BS63" s="2877"/>
      <c r="BT63" s="2877"/>
      <c r="BU63" s="2877"/>
      <c r="BV63" s="2877"/>
      <c r="BW63" s="2877"/>
      <c r="BX63" s="2877"/>
      <c r="BY63" s="2877"/>
      <c r="BZ63" s="2877"/>
      <c r="CA63" s="2877"/>
      <c r="CB63" s="2877"/>
      <c r="CC63" s="2878"/>
      <c r="CD63" s="2876">
        <v>210</v>
      </c>
      <c r="CE63" s="2877"/>
      <c r="CF63" s="2877"/>
      <c r="CG63" s="2877"/>
      <c r="CH63" s="2877"/>
      <c r="CI63" s="2877"/>
      <c r="CJ63" s="2877"/>
      <c r="CK63" s="2877"/>
      <c r="CL63" s="2877"/>
      <c r="CM63" s="2877"/>
      <c r="CN63" s="2877"/>
      <c r="CO63" s="2877"/>
      <c r="CP63" s="2877"/>
      <c r="CQ63" s="2877"/>
      <c r="CR63" s="2877"/>
      <c r="CS63" s="2877"/>
      <c r="CT63" s="2877"/>
      <c r="CU63" s="2877"/>
      <c r="CV63" s="2878"/>
      <c r="CW63" s="2868" t="s">
        <v>39</v>
      </c>
      <c r="CX63" s="2044"/>
      <c r="CY63" s="2134">
        <v>1944648</v>
      </c>
      <c r="CZ63" s="2134"/>
      <c r="DA63" s="2134"/>
      <c r="DB63" s="2134"/>
      <c r="DC63" s="2134"/>
      <c r="DD63" s="2134"/>
      <c r="DE63" s="2134"/>
      <c r="DF63" s="2134"/>
      <c r="DG63" s="2134"/>
      <c r="DH63" s="2134"/>
      <c r="DI63" s="2134"/>
      <c r="DJ63" s="2134"/>
      <c r="DK63" s="2134"/>
      <c r="DL63" s="2134"/>
      <c r="DM63" s="2872" t="s">
        <v>40</v>
      </c>
      <c r="DN63" s="2873"/>
      <c r="DO63" s="2868" t="s">
        <v>39</v>
      </c>
      <c r="DP63" s="2044"/>
      <c r="DQ63" s="2134"/>
      <c r="DR63" s="2134"/>
      <c r="DS63" s="2134"/>
      <c r="DT63" s="2134"/>
      <c r="DU63" s="2134"/>
      <c r="DV63" s="2134"/>
      <c r="DW63" s="2134"/>
      <c r="DX63" s="2134"/>
      <c r="DY63" s="2134"/>
      <c r="DZ63" s="2134"/>
      <c r="EA63" s="2134"/>
      <c r="EB63" s="2134"/>
      <c r="EC63" s="2134"/>
      <c r="ED63" s="2134"/>
      <c r="EE63" s="2872" t="s">
        <v>40</v>
      </c>
      <c r="EF63" s="2873"/>
      <c r="EG63" s="2044"/>
      <c r="EH63" s="2044"/>
      <c r="EI63" s="2134"/>
      <c r="EJ63" s="2134"/>
      <c r="EK63" s="2134"/>
      <c r="EL63" s="2134"/>
      <c r="EM63" s="2134"/>
      <c r="EN63" s="2134"/>
      <c r="EO63" s="2134"/>
      <c r="EP63" s="2134"/>
      <c r="EQ63" s="2134"/>
      <c r="ER63" s="2134"/>
      <c r="ES63" s="2134"/>
      <c r="ET63" s="2134"/>
      <c r="EU63" s="2134"/>
      <c r="EV63" s="2872"/>
      <c r="EW63" s="2872"/>
      <c r="EX63" s="2414">
        <f t="shared" si="4"/>
        <v>14504</v>
      </c>
      <c r="EY63" s="2415"/>
      <c r="EZ63" s="2415"/>
      <c r="FA63" s="2415"/>
      <c r="FB63" s="2415"/>
      <c r="FC63" s="2415"/>
      <c r="FD63" s="2415"/>
      <c r="FE63" s="2415"/>
      <c r="FF63" s="2415"/>
      <c r="FG63" s="2415"/>
      <c r="FH63" s="2415"/>
      <c r="FI63" s="2415"/>
      <c r="FJ63" s="2415"/>
      <c r="FK63" s="2415"/>
      <c r="FL63" s="2415"/>
      <c r="FM63" s="2415"/>
      <c r="FN63" s="2416"/>
      <c r="FP63" s="159">
        <f>AQ63+BG63+CD63-CY63-DQ63+EI63-Ф1!DY127</f>
        <v>0</v>
      </c>
    </row>
    <row r="64" spans="3:172" ht="23.25" customHeight="1">
      <c r="C64" s="532"/>
      <c r="D64" s="2955" t="s">
        <v>246</v>
      </c>
      <c r="E64" s="2955"/>
      <c r="F64" s="2955"/>
      <c r="G64" s="2955"/>
      <c r="H64" s="2955"/>
      <c r="I64" s="2955"/>
      <c r="J64" s="2955"/>
      <c r="K64" s="2955"/>
      <c r="L64" s="2955"/>
      <c r="M64" s="2955"/>
      <c r="N64" s="2955"/>
      <c r="O64" s="2955"/>
      <c r="P64" s="2955"/>
      <c r="Q64" s="2955"/>
      <c r="R64" s="2955"/>
      <c r="S64" s="2955"/>
      <c r="T64" s="2955"/>
      <c r="U64" s="2955"/>
      <c r="V64" s="2955"/>
      <c r="W64" s="2955"/>
      <c r="X64" s="2956"/>
      <c r="Y64" s="2820">
        <v>5566</v>
      </c>
      <c r="Z64" s="2821"/>
      <c r="AA64" s="2821"/>
      <c r="AB64" s="2821"/>
      <c r="AC64" s="2822"/>
      <c r="AD64" s="181"/>
      <c r="AE64" s="512"/>
      <c r="AF64" s="512"/>
      <c r="AG64" s="512"/>
      <c r="AH64" s="512"/>
      <c r="AI64" s="511" t="s">
        <v>37</v>
      </c>
      <c r="AJ64" s="2825" t="s">
        <v>1350</v>
      </c>
      <c r="AK64" s="2825"/>
      <c r="AL64" s="2825"/>
      <c r="AM64" s="514" t="s">
        <v>38</v>
      </c>
      <c r="AN64" s="514"/>
      <c r="AO64" s="2844" t="s">
        <v>435</v>
      </c>
      <c r="AP64" s="2945"/>
      <c r="AQ64" s="2418">
        <f>Ф1!DY128</f>
        <v>124491</v>
      </c>
      <c r="AR64" s="2415"/>
      <c r="AS64" s="2415"/>
      <c r="AT64" s="2415"/>
      <c r="AU64" s="2415"/>
      <c r="AV64" s="2415"/>
      <c r="AW64" s="2415"/>
      <c r="AX64" s="2415"/>
      <c r="AY64" s="2415"/>
      <c r="AZ64" s="2415"/>
      <c r="BA64" s="2415"/>
      <c r="BB64" s="2415"/>
      <c r="BC64" s="2415"/>
      <c r="BD64" s="2415"/>
      <c r="BE64" s="2415"/>
      <c r="BF64" s="2415"/>
      <c r="BG64" s="3034">
        <v>22360348</v>
      </c>
      <c r="BH64" s="3035"/>
      <c r="BI64" s="3035"/>
      <c r="BJ64" s="3035"/>
      <c r="BK64" s="3035"/>
      <c r="BL64" s="3035"/>
      <c r="BM64" s="3035"/>
      <c r="BN64" s="3035"/>
      <c r="BO64" s="3035"/>
      <c r="BP64" s="3035"/>
      <c r="BQ64" s="3035"/>
      <c r="BR64" s="3035"/>
      <c r="BS64" s="3035"/>
      <c r="BT64" s="3035"/>
      <c r="BU64" s="3035"/>
      <c r="BV64" s="3035"/>
      <c r="BW64" s="3035"/>
      <c r="BX64" s="3035"/>
      <c r="BY64" s="3035"/>
      <c r="BZ64" s="3035"/>
      <c r="CA64" s="3035"/>
      <c r="CB64" s="3035"/>
      <c r="CC64" s="3091"/>
      <c r="CD64" s="3034">
        <v>7185</v>
      </c>
      <c r="CE64" s="3035"/>
      <c r="CF64" s="3035"/>
      <c r="CG64" s="3035"/>
      <c r="CH64" s="3035"/>
      <c r="CI64" s="3035"/>
      <c r="CJ64" s="3035"/>
      <c r="CK64" s="3035"/>
      <c r="CL64" s="3035"/>
      <c r="CM64" s="3035"/>
      <c r="CN64" s="3035"/>
      <c r="CO64" s="3035"/>
      <c r="CP64" s="3035"/>
      <c r="CQ64" s="3035"/>
      <c r="CR64" s="3035"/>
      <c r="CS64" s="3035"/>
      <c r="CT64" s="3035"/>
      <c r="CU64" s="3035"/>
      <c r="CV64" s="3091"/>
      <c r="CW64" s="2940" t="s">
        <v>39</v>
      </c>
      <c r="CX64" s="2941"/>
      <c r="CY64" s="2112">
        <v>22364126</v>
      </c>
      <c r="CZ64" s="2112"/>
      <c r="DA64" s="2112"/>
      <c r="DB64" s="2112"/>
      <c r="DC64" s="2112"/>
      <c r="DD64" s="2112"/>
      <c r="DE64" s="2112"/>
      <c r="DF64" s="2112"/>
      <c r="DG64" s="2112"/>
      <c r="DH64" s="2112"/>
      <c r="DI64" s="2112"/>
      <c r="DJ64" s="2112"/>
      <c r="DK64" s="2112"/>
      <c r="DL64" s="2112"/>
      <c r="DM64" s="2808" t="s">
        <v>40</v>
      </c>
      <c r="DN64" s="2809"/>
      <c r="DO64" s="2940" t="s">
        <v>39</v>
      </c>
      <c r="DP64" s="2941"/>
      <c r="DQ64" s="2112"/>
      <c r="DR64" s="2112"/>
      <c r="DS64" s="2112"/>
      <c r="DT64" s="2112"/>
      <c r="DU64" s="2112"/>
      <c r="DV64" s="2112"/>
      <c r="DW64" s="2112"/>
      <c r="DX64" s="2112"/>
      <c r="DY64" s="2112"/>
      <c r="DZ64" s="2112"/>
      <c r="EA64" s="2112"/>
      <c r="EB64" s="2112"/>
      <c r="EC64" s="2112"/>
      <c r="ED64" s="2112"/>
      <c r="EE64" s="2808" t="s">
        <v>40</v>
      </c>
      <c r="EF64" s="2809"/>
      <c r="EG64" s="2941"/>
      <c r="EH64" s="2941"/>
      <c r="EI64" s="2112"/>
      <c r="EJ64" s="2112"/>
      <c r="EK64" s="2112"/>
      <c r="EL64" s="2112"/>
      <c r="EM64" s="2112"/>
      <c r="EN64" s="2112"/>
      <c r="EO64" s="2112"/>
      <c r="EP64" s="2112"/>
      <c r="EQ64" s="2112"/>
      <c r="ER64" s="2112"/>
      <c r="ES64" s="2112"/>
      <c r="ET64" s="2112"/>
      <c r="EU64" s="2112"/>
      <c r="EV64" s="2808"/>
      <c r="EW64" s="2808"/>
      <c r="EX64" s="2414">
        <f t="shared" si="4"/>
        <v>127898</v>
      </c>
      <c r="EY64" s="2415"/>
      <c r="EZ64" s="2415"/>
      <c r="FA64" s="2415"/>
      <c r="FB64" s="2415"/>
      <c r="FC64" s="2415"/>
      <c r="FD64" s="2415"/>
      <c r="FE64" s="2415"/>
      <c r="FF64" s="2415"/>
      <c r="FG64" s="2415"/>
      <c r="FH64" s="2415"/>
      <c r="FI64" s="2415"/>
      <c r="FJ64" s="2415"/>
      <c r="FK64" s="2415"/>
      <c r="FL64" s="2415"/>
      <c r="FM64" s="2415"/>
      <c r="FN64" s="2416"/>
      <c r="FP64" s="159">
        <f>AQ64+BG64+CD64-CY64-DQ64+EI64-Ф1!DJ128</f>
        <v>0</v>
      </c>
    </row>
    <row r="65" spans="1:173" ht="18" customHeight="1">
      <c r="C65" s="182"/>
      <c r="D65" s="3375"/>
      <c r="E65" s="3375"/>
      <c r="F65" s="3375"/>
      <c r="G65" s="3375"/>
      <c r="H65" s="3375"/>
      <c r="I65" s="3375"/>
      <c r="J65" s="3375"/>
      <c r="K65" s="3375"/>
      <c r="L65" s="3375"/>
      <c r="M65" s="3375"/>
      <c r="N65" s="3375"/>
      <c r="O65" s="3375"/>
      <c r="P65" s="3375"/>
      <c r="Q65" s="3375"/>
      <c r="R65" s="3375"/>
      <c r="S65" s="3375"/>
      <c r="T65" s="3375"/>
      <c r="U65" s="3375"/>
      <c r="V65" s="3375"/>
      <c r="W65" s="3375"/>
      <c r="X65" s="3376"/>
      <c r="Y65" s="2820">
        <v>5586</v>
      </c>
      <c r="Z65" s="2821"/>
      <c r="AA65" s="2821"/>
      <c r="AB65" s="2821"/>
      <c r="AC65" s="2822"/>
      <c r="AD65" s="181"/>
      <c r="AE65" s="512"/>
      <c r="AF65" s="512"/>
      <c r="AG65" s="512"/>
      <c r="AH65" s="512"/>
      <c r="AI65" s="511" t="s">
        <v>37</v>
      </c>
      <c r="AJ65" s="2825" t="s">
        <v>1351</v>
      </c>
      <c r="AK65" s="2825"/>
      <c r="AL65" s="2825"/>
      <c r="AM65" s="514" t="s">
        <v>38</v>
      </c>
      <c r="AN65" s="514"/>
      <c r="AO65" s="2844" t="s">
        <v>436</v>
      </c>
      <c r="AP65" s="2945"/>
      <c r="AQ65" s="2401">
        <f>Ф1!EN128</f>
        <v>593578</v>
      </c>
      <c r="AR65" s="2402"/>
      <c r="AS65" s="2402"/>
      <c r="AT65" s="2402"/>
      <c r="AU65" s="2402"/>
      <c r="AV65" s="2402"/>
      <c r="AW65" s="2402"/>
      <c r="AX65" s="2402"/>
      <c r="AY65" s="2402"/>
      <c r="AZ65" s="2402"/>
      <c r="BA65" s="2402"/>
      <c r="BB65" s="2402"/>
      <c r="BC65" s="2402"/>
      <c r="BD65" s="2402"/>
      <c r="BE65" s="2402"/>
      <c r="BF65" s="2402"/>
      <c r="BG65" s="2876">
        <v>19257189</v>
      </c>
      <c r="BH65" s="2877"/>
      <c r="BI65" s="2877"/>
      <c r="BJ65" s="2877"/>
      <c r="BK65" s="2877"/>
      <c r="BL65" s="2877"/>
      <c r="BM65" s="2877"/>
      <c r="BN65" s="2877"/>
      <c r="BO65" s="2877"/>
      <c r="BP65" s="2877"/>
      <c r="BQ65" s="2877"/>
      <c r="BR65" s="2877"/>
      <c r="BS65" s="2877"/>
      <c r="BT65" s="2877"/>
      <c r="BU65" s="2877"/>
      <c r="BV65" s="2877"/>
      <c r="BW65" s="2877"/>
      <c r="BX65" s="2877"/>
      <c r="BY65" s="2877"/>
      <c r="BZ65" s="2877"/>
      <c r="CA65" s="2877"/>
      <c r="CB65" s="2877"/>
      <c r="CC65" s="2878"/>
      <c r="CD65" s="2876">
        <v>35277</v>
      </c>
      <c r="CE65" s="2877"/>
      <c r="CF65" s="2877"/>
      <c r="CG65" s="2877"/>
      <c r="CH65" s="2877"/>
      <c r="CI65" s="2877"/>
      <c r="CJ65" s="2877"/>
      <c r="CK65" s="2877"/>
      <c r="CL65" s="2877"/>
      <c r="CM65" s="2877"/>
      <c r="CN65" s="2877"/>
      <c r="CO65" s="2877"/>
      <c r="CP65" s="2877"/>
      <c r="CQ65" s="2877"/>
      <c r="CR65" s="2877"/>
      <c r="CS65" s="2877"/>
      <c r="CT65" s="2877"/>
      <c r="CU65" s="2877"/>
      <c r="CV65" s="2878"/>
      <c r="CW65" s="2868" t="s">
        <v>39</v>
      </c>
      <c r="CX65" s="2044"/>
      <c r="CY65" s="2134">
        <f>19761553-566</f>
        <v>19760987</v>
      </c>
      <c r="CZ65" s="2134"/>
      <c r="DA65" s="2134"/>
      <c r="DB65" s="2134"/>
      <c r="DC65" s="2134"/>
      <c r="DD65" s="2134"/>
      <c r="DE65" s="2134"/>
      <c r="DF65" s="2134"/>
      <c r="DG65" s="2134"/>
      <c r="DH65" s="2134"/>
      <c r="DI65" s="2134"/>
      <c r="DJ65" s="2134"/>
      <c r="DK65" s="2134"/>
      <c r="DL65" s="2134"/>
      <c r="DM65" s="2872" t="s">
        <v>40</v>
      </c>
      <c r="DN65" s="2873"/>
      <c r="DO65" s="2868" t="s">
        <v>39</v>
      </c>
      <c r="DP65" s="2044"/>
      <c r="DQ65" s="2134">
        <v>566</v>
      </c>
      <c r="DR65" s="2134"/>
      <c r="DS65" s="2134"/>
      <c r="DT65" s="2134"/>
      <c r="DU65" s="2134"/>
      <c r="DV65" s="2134"/>
      <c r="DW65" s="2134"/>
      <c r="DX65" s="2134"/>
      <c r="DY65" s="2134"/>
      <c r="DZ65" s="2134"/>
      <c r="EA65" s="2134"/>
      <c r="EB65" s="2134"/>
      <c r="EC65" s="2134"/>
      <c r="ED65" s="2134"/>
      <c r="EE65" s="2872" t="s">
        <v>40</v>
      </c>
      <c r="EF65" s="2873"/>
      <c r="EG65" s="2044"/>
      <c r="EH65" s="2044"/>
      <c r="EI65" s="2134"/>
      <c r="EJ65" s="2134"/>
      <c r="EK65" s="2134"/>
      <c r="EL65" s="2134"/>
      <c r="EM65" s="2134"/>
      <c r="EN65" s="2134"/>
      <c r="EO65" s="2134"/>
      <c r="EP65" s="2134"/>
      <c r="EQ65" s="2134"/>
      <c r="ER65" s="2134"/>
      <c r="ES65" s="2134"/>
      <c r="ET65" s="2134"/>
      <c r="EU65" s="2134"/>
      <c r="EV65" s="2872"/>
      <c r="EW65" s="2872"/>
      <c r="EX65" s="2414">
        <f t="shared" si="4"/>
        <v>124491</v>
      </c>
      <c r="EY65" s="2415"/>
      <c r="EZ65" s="2415"/>
      <c r="FA65" s="2415"/>
      <c r="FB65" s="2415"/>
      <c r="FC65" s="2415"/>
      <c r="FD65" s="2415"/>
      <c r="FE65" s="2415"/>
      <c r="FF65" s="2415"/>
      <c r="FG65" s="2415"/>
      <c r="FH65" s="2415"/>
      <c r="FI65" s="2415"/>
      <c r="FJ65" s="2415"/>
      <c r="FK65" s="2415"/>
      <c r="FL65" s="2415"/>
      <c r="FM65" s="2415"/>
      <c r="FN65" s="2416"/>
      <c r="FP65" s="159">
        <f>AQ65+BG65+CD65-CY65-DQ65+EI65-Ф1!DY128</f>
        <v>0</v>
      </c>
    </row>
    <row r="66" spans="1:173" ht="18" customHeight="1">
      <c r="C66" s="182"/>
      <c r="D66" s="2955" t="s">
        <v>247</v>
      </c>
      <c r="E66" s="2955"/>
      <c r="F66" s="2955"/>
      <c r="G66" s="2955"/>
      <c r="H66" s="2955"/>
      <c r="I66" s="2955"/>
      <c r="J66" s="2955"/>
      <c r="K66" s="2955"/>
      <c r="L66" s="2955"/>
      <c r="M66" s="2955"/>
      <c r="N66" s="2955"/>
      <c r="O66" s="2955"/>
      <c r="P66" s="2955"/>
      <c r="Q66" s="2955"/>
      <c r="R66" s="2955"/>
      <c r="S66" s="2955"/>
      <c r="T66" s="2955"/>
      <c r="U66" s="2955"/>
      <c r="V66" s="2955"/>
      <c r="W66" s="2955"/>
      <c r="X66" s="2956"/>
      <c r="Y66" s="2820">
        <v>5567</v>
      </c>
      <c r="Z66" s="2821"/>
      <c r="AA66" s="2821"/>
      <c r="AB66" s="2821"/>
      <c r="AC66" s="2822"/>
      <c r="AD66" s="181"/>
      <c r="AE66" s="512"/>
      <c r="AF66" s="512"/>
      <c r="AG66" s="512"/>
      <c r="AH66" s="512"/>
      <c r="AI66" s="511" t="s">
        <v>37</v>
      </c>
      <c r="AJ66" s="2825" t="s">
        <v>1350</v>
      </c>
      <c r="AK66" s="2825"/>
      <c r="AL66" s="2825"/>
      <c r="AM66" s="514" t="s">
        <v>38</v>
      </c>
      <c r="AN66" s="514"/>
      <c r="AO66" s="2844" t="s">
        <v>435</v>
      </c>
      <c r="AP66" s="2945"/>
      <c r="AQ66" s="2418">
        <f>Ф1!DY126</f>
        <v>276396</v>
      </c>
      <c r="AR66" s="2415"/>
      <c r="AS66" s="2415"/>
      <c r="AT66" s="2415"/>
      <c r="AU66" s="2415"/>
      <c r="AV66" s="2415"/>
      <c r="AW66" s="2415"/>
      <c r="AX66" s="2415"/>
      <c r="AY66" s="2415"/>
      <c r="AZ66" s="2415"/>
      <c r="BA66" s="2415"/>
      <c r="BB66" s="2415"/>
      <c r="BC66" s="2415"/>
      <c r="BD66" s="2415"/>
      <c r="BE66" s="2415"/>
      <c r="BF66" s="2415"/>
      <c r="BG66" s="3034">
        <v>10335763</v>
      </c>
      <c r="BH66" s="3035"/>
      <c r="BI66" s="3035"/>
      <c r="BJ66" s="3035"/>
      <c r="BK66" s="3035"/>
      <c r="BL66" s="3035"/>
      <c r="BM66" s="3035"/>
      <c r="BN66" s="3035"/>
      <c r="BO66" s="3035"/>
      <c r="BP66" s="3035"/>
      <c r="BQ66" s="3035"/>
      <c r="BR66" s="3035"/>
      <c r="BS66" s="3035"/>
      <c r="BT66" s="3035"/>
      <c r="BU66" s="3035"/>
      <c r="BV66" s="3035"/>
      <c r="BW66" s="3035"/>
      <c r="BX66" s="3035"/>
      <c r="BY66" s="3035"/>
      <c r="BZ66" s="3035"/>
      <c r="CA66" s="3035"/>
      <c r="CB66" s="3035"/>
      <c r="CC66" s="3091"/>
      <c r="CD66" s="3034"/>
      <c r="CE66" s="3035"/>
      <c r="CF66" s="3035"/>
      <c r="CG66" s="3035"/>
      <c r="CH66" s="3035"/>
      <c r="CI66" s="3035"/>
      <c r="CJ66" s="3035"/>
      <c r="CK66" s="3035"/>
      <c r="CL66" s="3035"/>
      <c r="CM66" s="3035"/>
      <c r="CN66" s="3035"/>
      <c r="CO66" s="3035"/>
      <c r="CP66" s="3035"/>
      <c r="CQ66" s="3035"/>
      <c r="CR66" s="3035"/>
      <c r="CS66" s="3035"/>
      <c r="CT66" s="3035"/>
      <c r="CU66" s="3035"/>
      <c r="CV66" s="3091"/>
      <c r="CW66" s="2940" t="s">
        <v>39</v>
      </c>
      <c r="CX66" s="2941"/>
      <c r="CY66" s="2112">
        <f>10291173-4</f>
        <v>10291169</v>
      </c>
      <c r="CZ66" s="2112"/>
      <c r="DA66" s="2112"/>
      <c r="DB66" s="2112"/>
      <c r="DC66" s="2112"/>
      <c r="DD66" s="2112"/>
      <c r="DE66" s="2112"/>
      <c r="DF66" s="2112"/>
      <c r="DG66" s="2112"/>
      <c r="DH66" s="2112"/>
      <c r="DI66" s="2112"/>
      <c r="DJ66" s="2112"/>
      <c r="DK66" s="2112"/>
      <c r="DL66" s="2112"/>
      <c r="DM66" s="2808" t="s">
        <v>40</v>
      </c>
      <c r="DN66" s="2809"/>
      <c r="DO66" s="2940" t="s">
        <v>39</v>
      </c>
      <c r="DP66" s="2941"/>
      <c r="DQ66" s="2112">
        <v>4</v>
      </c>
      <c r="DR66" s="2112"/>
      <c r="DS66" s="2112"/>
      <c r="DT66" s="2112"/>
      <c r="DU66" s="2112"/>
      <c r="DV66" s="2112"/>
      <c r="DW66" s="2112"/>
      <c r="DX66" s="2112"/>
      <c r="DY66" s="2112"/>
      <c r="DZ66" s="2112"/>
      <c r="EA66" s="2112"/>
      <c r="EB66" s="2112"/>
      <c r="EC66" s="2112"/>
      <c r="ED66" s="2112"/>
      <c r="EE66" s="2808" t="s">
        <v>40</v>
      </c>
      <c r="EF66" s="2809"/>
      <c r="EG66" s="2941"/>
      <c r="EH66" s="2941"/>
      <c r="EI66" s="2112"/>
      <c r="EJ66" s="2112"/>
      <c r="EK66" s="2112"/>
      <c r="EL66" s="2112"/>
      <c r="EM66" s="2112"/>
      <c r="EN66" s="2112"/>
      <c r="EO66" s="2112"/>
      <c r="EP66" s="2112"/>
      <c r="EQ66" s="2112"/>
      <c r="ER66" s="2112"/>
      <c r="ES66" s="2112"/>
      <c r="ET66" s="2112"/>
      <c r="EU66" s="2112"/>
      <c r="EV66" s="2808"/>
      <c r="EW66" s="2808"/>
      <c r="EX66" s="2414">
        <f t="shared" si="4"/>
        <v>320986</v>
      </c>
      <c r="EY66" s="2415"/>
      <c r="EZ66" s="2415"/>
      <c r="FA66" s="2415"/>
      <c r="FB66" s="2415"/>
      <c r="FC66" s="2415"/>
      <c r="FD66" s="2415"/>
      <c r="FE66" s="2415"/>
      <c r="FF66" s="2415"/>
      <c r="FG66" s="2415"/>
      <c r="FH66" s="2415"/>
      <c r="FI66" s="2415"/>
      <c r="FJ66" s="2415"/>
      <c r="FK66" s="2415"/>
      <c r="FL66" s="2415"/>
      <c r="FM66" s="2415"/>
      <c r="FN66" s="2416"/>
      <c r="FP66" s="159">
        <f>AQ66+BG66+CD66-CY66-DQ66+EI66-Ф1!DJ126</f>
        <v>0</v>
      </c>
      <c r="FQ66" s="752"/>
    </row>
    <row r="67" spans="1:173" ht="18" customHeight="1">
      <c r="C67" s="180"/>
      <c r="D67" s="3375"/>
      <c r="E67" s="3375"/>
      <c r="F67" s="3375"/>
      <c r="G67" s="3375"/>
      <c r="H67" s="3375"/>
      <c r="I67" s="3375"/>
      <c r="J67" s="3375"/>
      <c r="K67" s="3375"/>
      <c r="L67" s="3375"/>
      <c r="M67" s="3375"/>
      <c r="N67" s="3375"/>
      <c r="O67" s="3375"/>
      <c r="P67" s="3375"/>
      <c r="Q67" s="3375"/>
      <c r="R67" s="3375"/>
      <c r="S67" s="3375"/>
      <c r="T67" s="3375"/>
      <c r="U67" s="3375"/>
      <c r="V67" s="3375"/>
      <c r="W67" s="3375"/>
      <c r="X67" s="3376"/>
      <c r="Y67" s="2820">
        <v>5587</v>
      </c>
      <c r="Z67" s="2821"/>
      <c r="AA67" s="2821"/>
      <c r="AB67" s="2821"/>
      <c r="AC67" s="2822"/>
      <c r="AD67" s="181"/>
      <c r="AE67" s="512"/>
      <c r="AF67" s="512"/>
      <c r="AG67" s="512"/>
      <c r="AH67" s="512"/>
      <c r="AI67" s="511" t="s">
        <v>37</v>
      </c>
      <c r="AJ67" s="2825" t="s">
        <v>1351</v>
      </c>
      <c r="AK67" s="2825"/>
      <c r="AL67" s="2825"/>
      <c r="AM67" s="514" t="s">
        <v>38</v>
      </c>
      <c r="AN67" s="514"/>
      <c r="AO67" s="2844" t="s">
        <v>436</v>
      </c>
      <c r="AP67" s="2945"/>
      <c r="AQ67" s="2401">
        <f>Ф1!EN126</f>
        <v>288195</v>
      </c>
      <c r="AR67" s="2402"/>
      <c r="AS67" s="2402"/>
      <c r="AT67" s="2402"/>
      <c r="AU67" s="2402"/>
      <c r="AV67" s="2402"/>
      <c r="AW67" s="2402"/>
      <c r="AX67" s="2402"/>
      <c r="AY67" s="2402"/>
      <c r="AZ67" s="2402"/>
      <c r="BA67" s="2402"/>
      <c r="BB67" s="2402"/>
      <c r="BC67" s="2402"/>
      <c r="BD67" s="2402"/>
      <c r="BE67" s="2402"/>
      <c r="BF67" s="2402"/>
      <c r="BG67" s="2876">
        <v>8813040</v>
      </c>
      <c r="BH67" s="2877"/>
      <c r="BI67" s="2877"/>
      <c r="BJ67" s="2877"/>
      <c r="BK67" s="2877"/>
      <c r="BL67" s="2877"/>
      <c r="BM67" s="2877"/>
      <c r="BN67" s="2877"/>
      <c r="BO67" s="2877"/>
      <c r="BP67" s="2877"/>
      <c r="BQ67" s="2877"/>
      <c r="BR67" s="2877"/>
      <c r="BS67" s="2877"/>
      <c r="BT67" s="2877"/>
      <c r="BU67" s="2877"/>
      <c r="BV67" s="2877"/>
      <c r="BW67" s="2877"/>
      <c r="BX67" s="2877"/>
      <c r="BY67" s="2877"/>
      <c r="BZ67" s="2877"/>
      <c r="CA67" s="2877"/>
      <c r="CB67" s="2877"/>
      <c r="CC67" s="2878"/>
      <c r="CD67" s="2876"/>
      <c r="CE67" s="2877"/>
      <c r="CF67" s="2877"/>
      <c r="CG67" s="2877"/>
      <c r="CH67" s="2877"/>
      <c r="CI67" s="2877"/>
      <c r="CJ67" s="2877"/>
      <c r="CK67" s="2877"/>
      <c r="CL67" s="2877"/>
      <c r="CM67" s="2877"/>
      <c r="CN67" s="2877"/>
      <c r="CO67" s="2877"/>
      <c r="CP67" s="2877"/>
      <c r="CQ67" s="2877"/>
      <c r="CR67" s="2877"/>
      <c r="CS67" s="2877"/>
      <c r="CT67" s="2877"/>
      <c r="CU67" s="2877"/>
      <c r="CV67" s="2878"/>
      <c r="CW67" s="2868" t="s">
        <v>39</v>
      </c>
      <c r="CX67" s="2044"/>
      <c r="CY67" s="2134">
        <v>8824839</v>
      </c>
      <c r="CZ67" s="2134"/>
      <c r="DA67" s="2134"/>
      <c r="DB67" s="2134"/>
      <c r="DC67" s="2134"/>
      <c r="DD67" s="2134"/>
      <c r="DE67" s="2134"/>
      <c r="DF67" s="2134"/>
      <c r="DG67" s="2134"/>
      <c r="DH67" s="2134"/>
      <c r="DI67" s="2134"/>
      <c r="DJ67" s="2134"/>
      <c r="DK67" s="2134"/>
      <c r="DL67" s="2134"/>
      <c r="DM67" s="2872" t="s">
        <v>40</v>
      </c>
      <c r="DN67" s="2873"/>
      <c r="DO67" s="2868" t="s">
        <v>39</v>
      </c>
      <c r="DP67" s="2044"/>
      <c r="DQ67" s="2134"/>
      <c r="DR67" s="2134"/>
      <c r="DS67" s="2134"/>
      <c r="DT67" s="2134"/>
      <c r="DU67" s="2134"/>
      <c r="DV67" s="2134"/>
      <c r="DW67" s="2134"/>
      <c r="DX67" s="2134"/>
      <c r="DY67" s="2134"/>
      <c r="DZ67" s="2134"/>
      <c r="EA67" s="2134"/>
      <c r="EB67" s="2134"/>
      <c r="EC67" s="2134"/>
      <c r="ED67" s="2134"/>
      <c r="EE67" s="2872" t="s">
        <v>40</v>
      </c>
      <c r="EF67" s="2873"/>
      <c r="EG67" s="2044"/>
      <c r="EH67" s="2044"/>
      <c r="EI67" s="2134"/>
      <c r="EJ67" s="2134"/>
      <c r="EK67" s="2134"/>
      <c r="EL67" s="2134"/>
      <c r="EM67" s="2134"/>
      <c r="EN67" s="2134"/>
      <c r="EO67" s="2134"/>
      <c r="EP67" s="2134"/>
      <c r="EQ67" s="2134"/>
      <c r="ER67" s="2134"/>
      <c r="ES67" s="2134"/>
      <c r="ET67" s="2134"/>
      <c r="EU67" s="2134"/>
      <c r="EV67" s="2872"/>
      <c r="EW67" s="2872"/>
      <c r="EX67" s="2414">
        <f t="shared" si="4"/>
        <v>276396</v>
      </c>
      <c r="EY67" s="2415"/>
      <c r="EZ67" s="2415"/>
      <c r="FA67" s="2415"/>
      <c r="FB67" s="2415"/>
      <c r="FC67" s="2415"/>
      <c r="FD67" s="2415"/>
      <c r="FE67" s="2415"/>
      <c r="FF67" s="2415"/>
      <c r="FG67" s="2415"/>
      <c r="FH67" s="2415"/>
      <c r="FI67" s="2415"/>
      <c r="FJ67" s="2415"/>
      <c r="FK67" s="2415"/>
      <c r="FL67" s="2415"/>
      <c r="FM67" s="2415"/>
      <c r="FN67" s="2416"/>
      <c r="FP67" s="159">
        <f>AQ67+BG67+CD67-CY67-DQ67+EI67-Ф1!DY126</f>
        <v>0</v>
      </c>
    </row>
    <row r="68" spans="1:173" ht="18" customHeight="1">
      <c r="C68" s="182"/>
      <c r="D68" s="2955" t="s">
        <v>233</v>
      </c>
      <c r="E68" s="2955"/>
      <c r="F68" s="2955"/>
      <c r="G68" s="2955"/>
      <c r="H68" s="2955"/>
      <c r="I68" s="2955"/>
      <c r="J68" s="2955"/>
      <c r="K68" s="2955"/>
      <c r="L68" s="2955"/>
      <c r="M68" s="2955"/>
      <c r="N68" s="2955"/>
      <c r="O68" s="2955"/>
      <c r="P68" s="2955"/>
      <c r="Q68" s="2955"/>
      <c r="R68" s="2955"/>
      <c r="S68" s="2955"/>
      <c r="T68" s="2955"/>
      <c r="U68" s="2955"/>
      <c r="V68" s="2955"/>
      <c r="W68" s="2955"/>
      <c r="X68" s="2956"/>
      <c r="Y68" s="2820">
        <v>5568</v>
      </c>
      <c r="Z68" s="2821"/>
      <c r="AA68" s="2821"/>
      <c r="AB68" s="2821"/>
      <c r="AC68" s="2822"/>
      <c r="AD68" s="181"/>
      <c r="AE68" s="512"/>
      <c r="AF68" s="512"/>
      <c r="AG68" s="512"/>
      <c r="AH68" s="512"/>
      <c r="AI68" s="511" t="s">
        <v>37</v>
      </c>
      <c r="AJ68" s="2825" t="s">
        <v>1350</v>
      </c>
      <c r="AK68" s="2825"/>
      <c r="AL68" s="2825"/>
      <c r="AM68" s="514" t="s">
        <v>38</v>
      </c>
      <c r="AN68" s="514"/>
      <c r="AO68" s="2844" t="s">
        <v>435</v>
      </c>
      <c r="AP68" s="2945"/>
      <c r="AQ68" s="2418">
        <f>Ф1!DY131</f>
        <v>251807</v>
      </c>
      <c r="AR68" s="2415"/>
      <c r="AS68" s="2415"/>
      <c r="AT68" s="2415"/>
      <c r="AU68" s="2415"/>
      <c r="AV68" s="2415"/>
      <c r="AW68" s="2415"/>
      <c r="AX68" s="2415"/>
      <c r="AY68" s="2415"/>
      <c r="AZ68" s="2415"/>
      <c r="BA68" s="2415"/>
      <c r="BB68" s="2415"/>
      <c r="BC68" s="2415"/>
      <c r="BD68" s="2415"/>
      <c r="BE68" s="2415"/>
      <c r="BF68" s="2415"/>
      <c r="BG68" s="3034">
        <v>10277683</v>
      </c>
      <c r="BH68" s="3035"/>
      <c r="BI68" s="3035"/>
      <c r="BJ68" s="3035"/>
      <c r="BK68" s="3035"/>
      <c r="BL68" s="3035"/>
      <c r="BM68" s="3035"/>
      <c r="BN68" s="3035"/>
      <c r="BO68" s="3035"/>
      <c r="BP68" s="3035"/>
      <c r="BQ68" s="3035"/>
      <c r="BR68" s="3035"/>
      <c r="BS68" s="3035"/>
      <c r="BT68" s="3035"/>
      <c r="BU68" s="3035"/>
      <c r="BV68" s="3035"/>
      <c r="BW68" s="3035"/>
      <c r="BX68" s="3035"/>
      <c r="BY68" s="3035"/>
      <c r="BZ68" s="3035"/>
      <c r="CA68" s="3035"/>
      <c r="CB68" s="3035"/>
      <c r="CC68" s="3091"/>
      <c r="CD68" s="3034"/>
      <c r="CE68" s="3035"/>
      <c r="CF68" s="3035"/>
      <c r="CG68" s="3035"/>
      <c r="CH68" s="3035"/>
      <c r="CI68" s="3035"/>
      <c r="CJ68" s="3035"/>
      <c r="CK68" s="3035"/>
      <c r="CL68" s="3035"/>
      <c r="CM68" s="3035"/>
      <c r="CN68" s="3035"/>
      <c r="CO68" s="3035"/>
      <c r="CP68" s="3035"/>
      <c r="CQ68" s="3035"/>
      <c r="CR68" s="3035"/>
      <c r="CS68" s="3035"/>
      <c r="CT68" s="3035"/>
      <c r="CU68" s="3035"/>
      <c r="CV68" s="3091"/>
      <c r="CW68" s="2940" t="s">
        <v>39</v>
      </c>
      <c r="CX68" s="2941"/>
      <c r="CY68" s="2112">
        <f>10056705-453</f>
        <v>10056252</v>
      </c>
      <c r="CZ68" s="2112"/>
      <c r="DA68" s="2112"/>
      <c r="DB68" s="2112"/>
      <c r="DC68" s="2112"/>
      <c r="DD68" s="2112"/>
      <c r="DE68" s="2112"/>
      <c r="DF68" s="2112"/>
      <c r="DG68" s="2112"/>
      <c r="DH68" s="2112"/>
      <c r="DI68" s="2112"/>
      <c r="DJ68" s="2112"/>
      <c r="DK68" s="2112"/>
      <c r="DL68" s="2112"/>
      <c r="DM68" s="2808" t="s">
        <v>40</v>
      </c>
      <c r="DN68" s="2809"/>
      <c r="DO68" s="2940" t="s">
        <v>39</v>
      </c>
      <c r="DP68" s="2941"/>
      <c r="DQ68" s="2112">
        <v>453</v>
      </c>
      <c r="DR68" s="2112"/>
      <c r="DS68" s="2112"/>
      <c r="DT68" s="2112"/>
      <c r="DU68" s="2112"/>
      <c r="DV68" s="2112"/>
      <c r="DW68" s="2112"/>
      <c r="DX68" s="2112"/>
      <c r="DY68" s="2112"/>
      <c r="DZ68" s="2112"/>
      <c r="EA68" s="2112"/>
      <c r="EB68" s="2112"/>
      <c r="EC68" s="2112"/>
      <c r="ED68" s="2112"/>
      <c r="EE68" s="2808" t="s">
        <v>40</v>
      </c>
      <c r="EF68" s="2809"/>
      <c r="EG68" s="2941"/>
      <c r="EH68" s="2941"/>
      <c r="EI68" s="2112"/>
      <c r="EJ68" s="2112"/>
      <c r="EK68" s="2112"/>
      <c r="EL68" s="2112"/>
      <c r="EM68" s="2112"/>
      <c r="EN68" s="2112"/>
      <c r="EO68" s="2112"/>
      <c r="EP68" s="2112"/>
      <c r="EQ68" s="2112"/>
      <c r="ER68" s="2112"/>
      <c r="ES68" s="2112"/>
      <c r="ET68" s="2112"/>
      <c r="EU68" s="2112"/>
      <c r="EV68" s="2808"/>
      <c r="EW68" s="2808"/>
      <c r="EX68" s="2414">
        <f t="shared" si="4"/>
        <v>472785</v>
      </c>
      <c r="EY68" s="2415"/>
      <c r="EZ68" s="2415"/>
      <c r="FA68" s="2415"/>
      <c r="FB68" s="2415"/>
      <c r="FC68" s="2415"/>
      <c r="FD68" s="2415"/>
      <c r="FE68" s="2415"/>
      <c r="FF68" s="2415"/>
      <c r="FG68" s="2415"/>
      <c r="FH68" s="2415"/>
      <c r="FI68" s="2415"/>
      <c r="FJ68" s="2415"/>
      <c r="FK68" s="2415"/>
      <c r="FL68" s="2415"/>
      <c r="FM68" s="2415"/>
      <c r="FN68" s="2416"/>
      <c r="FP68" s="159">
        <f>AQ68+BG68+CD68-CY68-DQ68+EI68-Ф1!DJ131</f>
        <v>0</v>
      </c>
    </row>
    <row r="69" spans="1:173" ht="18" customHeight="1">
      <c r="C69" s="182"/>
      <c r="D69" s="3375"/>
      <c r="E69" s="3375"/>
      <c r="F69" s="3375"/>
      <c r="G69" s="3375"/>
      <c r="H69" s="3375"/>
      <c r="I69" s="3375"/>
      <c r="J69" s="3375"/>
      <c r="K69" s="3375"/>
      <c r="L69" s="3375"/>
      <c r="M69" s="3375"/>
      <c r="N69" s="3375"/>
      <c r="O69" s="3375"/>
      <c r="P69" s="3375"/>
      <c r="Q69" s="3375"/>
      <c r="R69" s="3375"/>
      <c r="S69" s="3375"/>
      <c r="T69" s="3375"/>
      <c r="U69" s="3375"/>
      <c r="V69" s="3375"/>
      <c r="W69" s="3375"/>
      <c r="X69" s="3376"/>
      <c r="Y69" s="2820">
        <v>5588</v>
      </c>
      <c r="Z69" s="2821"/>
      <c r="AA69" s="2821"/>
      <c r="AB69" s="2821"/>
      <c r="AC69" s="2822"/>
      <c r="AD69" s="181"/>
      <c r="AE69" s="512"/>
      <c r="AF69" s="512"/>
      <c r="AG69" s="512"/>
      <c r="AH69" s="512"/>
      <c r="AI69" s="511" t="s">
        <v>37</v>
      </c>
      <c r="AJ69" s="2825" t="s">
        <v>1351</v>
      </c>
      <c r="AK69" s="2825"/>
      <c r="AL69" s="2825"/>
      <c r="AM69" s="514" t="s">
        <v>38</v>
      </c>
      <c r="AN69" s="514"/>
      <c r="AO69" s="2844" t="s">
        <v>436</v>
      </c>
      <c r="AP69" s="2945"/>
      <c r="AQ69" s="2401">
        <f>Ф1!EN131</f>
        <v>131630</v>
      </c>
      <c r="AR69" s="2402"/>
      <c r="AS69" s="2402"/>
      <c r="AT69" s="2402"/>
      <c r="AU69" s="2402"/>
      <c r="AV69" s="2402"/>
      <c r="AW69" s="2402"/>
      <c r="AX69" s="2402"/>
      <c r="AY69" s="2402"/>
      <c r="AZ69" s="2402"/>
      <c r="BA69" s="2402"/>
      <c r="BB69" s="2402"/>
      <c r="BC69" s="2402"/>
      <c r="BD69" s="2402"/>
      <c r="BE69" s="2402"/>
      <c r="BF69" s="2402"/>
      <c r="BG69" s="2876">
        <v>9880654</v>
      </c>
      <c r="BH69" s="2877"/>
      <c r="BI69" s="2877"/>
      <c r="BJ69" s="2877"/>
      <c r="BK69" s="2877"/>
      <c r="BL69" s="2877"/>
      <c r="BM69" s="2877"/>
      <c r="BN69" s="2877"/>
      <c r="BO69" s="2877"/>
      <c r="BP69" s="2877"/>
      <c r="BQ69" s="2877"/>
      <c r="BR69" s="2877"/>
      <c r="BS69" s="2877"/>
      <c r="BT69" s="2877"/>
      <c r="BU69" s="2877"/>
      <c r="BV69" s="2877"/>
      <c r="BW69" s="2877"/>
      <c r="BX69" s="2877"/>
      <c r="BY69" s="2877"/>
      <c r="BZ69" s="2877"/>
      <c r="CA69" s="2877"/>
      <c r="CB69" s="2877"/>
      <c r="CC69" s="2878"/>
      <c r="CD69" s="2876"/>
      <c r="CE69" s="2877"/>
      <c r="CF69" s="2877"/>
      <c r="CG69" s="2877"/>
      <c r="CH69" s="2877"/>
      <c r="CI69" s="2877"/>
      <c r="CJ69" s="2877"/>
      <c r="CK69" s="2877"/>
      <c r="CL69" s="2877"/>
      <c r="CM69" s="2877"/>
      <c r="CN69" s="2877"/>
      <c r="CO69" s="2877"/>
      <c r="CP69" s="2877"/>
      <c r="CQ69" s="2877"/>
      <c r="CR69" s="2877"/>
      <c r="CS69" s="2877"/>
      <c r="CT69" s="2877"/>
      <c r="CU69" s="2877"/>
      <c r="CV69" s="2878"/>
      <c r="CW69" s="2868" t="s">
        <v>39</v>
      </c>
      <c r="CX69" s="2044"/>
      <c r="CY69" s="2134">
        <f>9760477-2718</f>
        <v>9757759</v>
      </c>
      <c r="CZ69" s="2134"/>
      <c r="DA69" s="2134"/>
      <c r="DB69" s="2134"/>
      <c r="DC69" s="2134"/>
      <c r="DD69" s="2134"/>
      <c r="DE69" s="2134"/>
      <c r="DF69" s="2134"/>
      <c r="DG69" s="2134"/>
      <c r="DH69" s="2134"/>
      <c r="DI69" s="2134"/>
      <c r="DJ69" s="2134"/>
      <c r="DK69" s="2134"/>
      <c r="DL69" s="2134"/>
      <c r="DM69" s="2872" t="s">
        <v>40</v>
      </c>
      <c r="DN69" s="2873"/>
      <c r="DO69" s="2868" t="s">
        <v>39</v>
      </c>
      <c r="DP69" s="2044"/>
      <c r="DQ69" s="2134">
        <v>2718</v>
      </c>
      <c r="DR69" s="2134"/>
      <c r="DS69" s="2134"/>
      <c r="DT69" s="2134"/>
      <c r="DU69" s="2134"/>
      <c r="DV69" s="2134"/>
      <c r="DW69" s="2134"/>
      <c r="DX69" s="2134"/>
      <c r="DY69" s="2134"/>
      <c r="DZ69" s="2134"/>
      <c r="EA69" s="2134"/>
      <c r="EB69" s="2134"/>
      <c r="EC69" s="2134"/>
      <c r="ED69" s="2134"/>
      <c r="EE69" s="2872" t="s">
        <v>40</v>
      </c>
      <c r="EF69" s="2873"/>
      <c r="EG69" s="2044"/>
      <c r="EH69" s="2044"/>
      <c r="EI69" s="2134"/>
      <c r="EJ69" s="2134"/>
      <c r="EK69" s="2134"/>
      <c r="EL69" s="2134"/>
      <c r="EM69" s="2134"/>
      <c r="EN69" s="2134"/>
      <c r="EO69" s="2134"/>
      <c r="EP69" s="2134"/>
      <c r="EQ69" s="2134"/>
      <c r="ER69" s="2134"/>
      <c r="ES69" s="2134"/>
      <c r="ET69" s="2134"/>
      <c r="EU69" s="2134"/>
      <c r="EV69" s="2872"/>
      <c r="EW69" s="2872"/>
      <c r="EX69" s="2414">
        <f t="shared" si="4"/>
        <v>251807</v>
      </c>
      <c r="EY69" s="2415"/>
      <c r="EZ69" s="2415"/>
      <c r="FA69" s="2415"/>
      <c r="FB69" s="2415"/>
      <c r="FC69" s="2415"/>
      <c r="FD69" s="2415"/>
      <c r="FE69" s="2415"/>
      <c r="FF69" s="2415"/>
      <c r="FG69" s="2415"/>
      <c r="FH69" s="2415"/>
      <c r="FI69" s="2415"/>
      <c r="FJ69" s="2415"/>
      <c r="FK69" s="2415"/>
      <c r="FL69" s="2415"/>
      <c r="FM69" s="2415"/>
      <c r="FN69" s="2416"/>
      <c r="FP69" s="159">
        <f>AQ69+BG69+CD69-CY69-DQ69+EI69-Ф1!DY131</f>
        <v>0</v>
      </c>
    </row>
    <row r="70" spans="1:173" ht="18" customHeight="1">
      <c r="C70" s="182"/>
      <c r="D70" s="3426" t="s">
        <v>248</v>
      </c>
      <c r="E70" s="3426"/>
      <c r="F70" s="3426"/>
      <c r="G70" s="3426"/>
      <c r="H70" s="3426"/>
      <c r="I70" s="3426"/>
      <c r="J70" s="3426"/>
      <c r="K70" s="3426"/>
      <c r="L70" s="3426"/>
      <c r="M70" s="3426"/>
      <c r="N70" s="3426"/>
      <c r="O70" s="3426"/>
      <c r="P70" s="3426"/>
      <c r="Q70" s="3426"/>
      <c r="R70" s="3426"/>
      <c r="S70" s="3426"/>
      <c r="T70" s="3426"/>
      <c r="U70" s="3426"/>
      <c r="V70" s="3426"/>
      <c r="W70" s="3426"/>
      <c r="X70" s="3427"/>
      <c r="Y70" s="2820">
        <v>5569</v>
      </c>
      <c r="Z70" s="2821"/>
      <c r="AA70" s="2821"/>
      <c r="AB70" s="2821"/>
      <c r="AC70" s="2822"/>
      <c r="AD70" s="181"/>
      <c r="AE70" s="512"/>
      <c r="AF70" s="512"/>
      <c r="AG70" s="512"/>
      <c r="AH70" s="512"/>
      <c r="AI70" s="511" t="s">
        <v>37</v>
      </c>
      <c r="AJ70" s="2825" t="s">
        <v>1350</v>
      </c>
      <c r="AK70" s="2825"/>
      <c r="AL70" s="2825"/>
      <c r="AM70" s="514" t="s">
        <v>38</v>
      </c>
      <c r="AN70" s="514"/>
      <c r="AO70" s="2844" t="s">
        <v>435</v>
      </c>
      <c r="AP70" s="2945"/>
      <c r="AQ70" s="2418">
        <f>EX71</f>
        <v>0</v>
      </c>
      <c r="AR70" s="2415"/>
      <c r="AS70" s="2415"/>
      <c r="AT70" s="2415"/>
      <c r="AU70" s="2415"/>
      <c r="AV70" s="2415"/>
      <c r="AW70" s="2415"/>
      <c r="AX70" s="2415"/>
      <c r="AY70" s="2415"/>
      <c r="AZ70" s="2415"/>
      <c r="BA70" s="2415"/>
      <c r="BB70" s="2415"/>
      <c r="BC70" s="2415"/>
      <c r="BD70" s="2415"/>
      <c r="BE70" s="2415"/>
      <c r="BF70" s="2415"/>
      <c r="BG70" s="3034"/>
      <c r="BH70" s="3035"/>
      <c r="BI70" s="3035"/>
      <c r="BJ70" s="3035"/>
      <c r="BK70" s="3035"/>
      <c r="BL70" s="3035"/>
      <c r="BM70" s="3035"/>
      <c r="BN70" s="3035"/>
      <c r="BO70" s="3035"/>
      <c r="BP70" s="3035"/>
      <c r="BQ70" s="3035"/>
      <c r="BR70" s="3035"/>
      <c r="BS70" s="3035"/>
      <c r="BT70" s="3035"/>
      <c r="BU70" s="3035"/>
      <c r="BV70" s="3035"/>
      <c r="BW70" s="3035"/>
      <c r="BX70" s="3035"/>
      <c r="BY70" s="3035"/>
      <c r="BZ70" s="3035"/>
      <c r="CA70" s="3035"/>
      <c r="CB70" s="3035"/>
      <c r="CC70" s="3091"/>
      <c r="CD70" s="3034"/>
      <c r="CE70" s="3035"/>
      <c r="CF70" s="3035"/>
      <c r="CG70" s="3035"/>
      <c r="CH70" s="3035"/>
      <c r="CI70" s="3035"/>
      <c r="CJ70" s="3035"/>
      <c r="CK70" s="3035"/>
      <c r="CL70" s="3035"/>
      <c r="CM70" s="3035"/>
      <c r="CN70" s="3035"/>
      <c r="CO70" s="3035"/>
      <c r="CP70" s="3035"/>
      <c r="CQ70" s="3035"/>
      <c r="CR70" s="3035"/>
      <c r="CS70" s="3035"/>
      <c r="CT70" s="3035"/>
      <c r="CU70" s="3035"/>
      <c r="CV70" s="3091"/>
      <c r="CW70" s="2940" t="s">
        <v>39</v>
      </c>
      <c r="CX70" s="2941"/>
      <c r="CY70" s="2112"/>
      <c r="CZ70" s="2112"/>
      <c r="DA70" s="2112"/>
      <c r="DB70" s="2112"/>
      <c r="DC70" s="2112"/>
      <c r="DD70" s="2112"/>
      <c r="DE70" s="2112"/>
      <c r="DF70" s="2112"/>
      <c r="DG70" s="2112"/>
      <c r="DH70" s="2112"/>
      <c r="DI70" s="2112"/>
      <c r="DJ70" s="2112"/>
      <c r="DK70" s="2112"/>
      <c r="DL70" s="2112"/>
      <c r="DM70" s="2808" t="s">
        <v>40</v>
      </c>
      <c r="DN70" s="2809"/>
      <c r="DO70" s="2940" t="s">
        <v>39</v>
      </c>
      <c r="DP70" s="2941"/>
      <c r="DQ70" s="2112"/>
      <c r="DR70" s="2112"/>
      <c r="DS70" s="2112"/>
      <c r="DT70" s="2112"/>
      <c r="DU70" s="2112"/>
      <c r="DV70" s="2112"/>
      <c r="DW70" s="2112"/>
      <c r="DX70" s="2112"/>
      <c r="DY70" s="2112"/>
      <c r="DZ70" s="2112"/>
      <c r="EA70" s="2112"/>
      <c r="EB70" s="2112"/>
      <c r="EC70" s="2112"/>
      <c r="ED70" s="2112"/>
      <c r="EE70" s="2808" t="s">
        <v>40</v>
      </c>
      <c r="EF70" s="2809"/>
      <c r="EG70" s="2941"/>
      <c r="EH70" s="2941"/>
      <c r="EI70" s="2112"/>
      <c r="EJ70" s="2112"/>
      <c r="EK70" s="2112"/>
      <c r="EL70" s="2112"/>
      <c r="EM70" s="2112"/>
      <c r="EN70" s="2112"/>
      <c r="EO70" s="2112"/>
      <c r="EP70" s="2112"/>
      <c r="EQ70" s="2112"/>
      <c r="ER70" s="2112"/>
      <c r="ES70" s="2112"/>
      <c r="ET70" s="2112"/>
      <c r="EU70" s="2112"/>
      <c r="EV70" s="2808"/>
      <c r="EW70" s="2808"/>
      <c r="EX70" s="2414">
        <f t="shared" si="4"/>
        <v>0</v>
      </c>
      <c r="EY70" s="2415"/>
      <c r="EZ70" s="2415"/>
      <c r="FA70" s="2415"/>
      <c r="FB70" s="2415"/>
      <c r="FC70" s="2415"/>
      <c r="FD70" s="2415"/>
      <c r="FE70" s="2415"/>
      <c r="FF70" s="2415"/>
      <c r="FG70" s="2415"/>
      <c r="FH70" s="2415"/>
      <c r="FI70" s="2415"/>
      <c r="FJ70" s="2415"/>
      <c r="FK70" s="2415"/>
      <c r="FL70" s="2415"/>
      <c r="FM70" s="2415"/>
      <c r="FN70" s="2416"/>
    </row>
    <row r="71" spans="1:173" ht="20.100000000000001" customHeight="1">
      <c r="C71" s="182"/>
      <c r="D71" s="2567"/>
      <c r="E71" s="2567"/>
      <c r="F71" s="2567"/>
      <c r="G71" s="2567"/>
      <c r="H71" s="2567"/>
      <c r="I71" s="2567"/>
      <c r="J71" s="2567"/>
      <c r="K71" s="2567"/>
      <c r="L71" s="2567"/>
      <c r="M71" s="2567"/>
      <c r="N71" s="2567"/>
      <c r="O71" s="2567"/>
      <c r="P71" s="2567"/>
      <c r="Q71" s="2567"/>
      <c r="R71" s="2567"/>
      <c r="S71" s="2567"/>
      <c r="T71" s="2567"/>
      <c r="U71" s="2567"/>
      <c r="V71" s="2567"/>
      <c r="W71" s="2567"/>
      <c r="X71" s="2568"/>
      <c r="Y71" s="2820">
        <v>5589</v>
      </c>
      <c r="Z71" s="2821"/>
      <c r="AA71" s="2821"/>
      <c r="AB71" s="2821"/>
      <c r="AC71" s="2822"/>
      <c r="AD71" s="181"/>
      <c r="AE71" s="512"/>
      <c r="AF71" s="512"/>
      <c r="AG71" s="512"/>
      <c r="AH71" s="512"/>
      <c r="AI71" s="511" t="s">
        <v>37</v>
      </c>
      <c r="AJ71" s="2825" t="s">
        <v>1351</v>
      </c>
      <c r="AK71" s="2825"/>
      <c r="AL71" s="2825"/>
      <c r="AM71" s="514" t="s">
        <v>38</v>
      </c>
      <c r="AN71" s="514"/>
      <c r="AO71" s="2844" t="s">
        <v>436</v>
      </c>
      <c r="AP71" s="2945"/>
      <c r="AQ71" s="3096"/>
      <c r="AR71" s="3035"/>
      <c r="AS71" s="3035"/>
      <c r="AT71" s="3035"/>
      <c r="AU71" s="3035"/>
      <c r="AV71" s="3035"/>
      <c r="AW71" s="3035"/>
      <c r="AX71" s="3035"/>
      <c r="AY71" s="3035"/>
      <c r="AZ71" s="3035"/>
      <c r="BA71" s="3035"/>
      <c r="BB71" s="3035"/>
      <c r="BC71" s="3035"/>
      <c r="BD71" s="3035"/>
      <c r="BE71" s="3035"/>
      <c r="BF71" s="3035"/>
      <c r="BG71" s="3034"/>
      <c r="BH71" s="3035"/>
      <c r="BI71" s="3035"/>
      <c r="BJ71" s="3035"/>
      <c r="BK71" s="3035"/>
      <c r="BL71" s="3035"/>
      <c r="BM71" s="3035"/>
      <c r="BN71" s="3035"/>
      <c r="BO71" s="3035"/>
      <c r="BP71" s="3035"/>
      <c r="BQ71" s="3035"/>
      <c r="BR71" s="3035"/>
      <c r="BS71" s="3035"/>
      <c r="BT71" s="3035"/>
      <c r="BU71" s="3035"/>
      <c r="BV71" s="3035"/>
      <c r="BW71" s="3035"/>
      <c r="BX71" s="3035"/>
      <c r="BY71" s="3035"/>
      <c r="BZ71" s="3035"/>
      <c r="CA71" s="3035"/>
      <c r="CB71" s="3035"/>
      <c r="CC71" s="3091"/>
      <c r="CD71" s="3034"/>
      <c r="CE71" s="3035"/>
      <c r="CF71" s="3035"/>
      <c r="CG71" s="3035"/>
      <c r="CH71" s="3035"/>
      <c r="CI71" s="3035"/>
      <c r="CJ71" s="3035"/>
      <c r="CK71" s="3035"/>
      <c r="CL71" s="3035"/>
      <c r="CM71" s="3035"/>
      <c r="CN71" s="3035"/>
      <c r="CO71" s="3035"/>
      <c r="CP71" s="3035"/>
      <c r="CQ71" s="3035"/>
      <c r="CR71" s="3035"/>
      <c r="CS71" s="3035"/>
      <c r="CT71" s="3035"/>
      <c r="CU71" s="3035"/>
      <c r="CV71" s="3091"/>
      <c r="CW71" s="2940" t="s">
        <v>39</v>
      </c>
      <c r="CX71" s="2941"/>
      <c r="CY71" s="2112"/>
      <c r="CZ71" s="2112"/>
      <c r="DA71" s="2112"/>
      <c r="DB71" s="2112"/>
      <c r="DC71" s="2112"/>
      <c r="DD71" s="2112"/>
      <c r="DE71" s="2112"/>
      <c r="DF71" s="2112"/>
      <c r="DG71" s="2112"/>
      <c r="DH71" s="2112"/>
      <c r="DI71" s="2112"/>
      <c r="DJ71" s="2112"/>
      <c r="DK71" s="2112"/>
      <c r="DL71" s="2112"/>
      <c r="DM71" s="2808" t="s">
        <v>40</v>
      </c>
      <c r="DN71" s="2809"/>
      <c r="DO71" s="2940" t="s">
        <v>39</v>
      </c>
      <c r="DP71" s="2941"/>
      <c r="DQ71" s="2112"/>
      <c r="DR71" s="2112"/>
      <c r="DS71" s="2112"/>
      <c r="DT71" s="2112"/>
      <c r="DU71" s="2112"/>
      <c r="DV71" s="2112"/>
      <c r="DW71" s="2112"/>
      <c r="DX71" s="2112"/>
      <c r="DY71" s="2112"/>
      <c r="DZ71" s="2112"/>
      <c r="EA71" s="2112"/>
      <c r="EB71" s="2112"/>
      <c r="EC71" s="2112"/>
      <c r="ED71" s="2112"/>
      <c r="EE71" s="2808" t="s">
        <v>40</v>
      </c>
      <c r="EF71" s="2809"/>
      <c r="EG71" s="2941"/>
      <c r="EH71" s="2941"/>
      <c r="EI71" s="2112"/>
      <c r="EJ71" s="2112"/>
      <c r="EK71" s="2112"/>
      <c r="EL71" s="2112"/>
      <c r="EM71" s="2112"/>
      <c r="EN71" s="2112"/>
      <c r="EO71" s="2112"/>
      <c r="EP71" s="2112"/>
      <c r="EQ71" s="2112"/>
      <c r="ER71" s="2112"/>
      <c r="ES71" s="2112"/>
      <c r="ET71" s="2112"/>
      <c r="EU71" s="2112"/>
      <c r="EV71" s="2808"/>
      <c r="EW71" s="2808"/>
      <c r="EX71" s="2414">
        <f t="shared" si="4"/>
        <v>0</v>
      </c>
      <c r="EY71" s="2415"/>
      <c r="EZ71" s="2415"/>
      <c r="FA71" s="2415"/>
      <c r="FB71" s="2415"/>
      <c r="FC71" s="2415"/>
      <c r="FD71" s="2415"/>
      <c r="FE71" s="2415"/>
      <c r="FF71" s="2415"/>
      <c r="FG71" s="2415"/>
      <c r="FH71" s="2415"/>
      <c r="FI71" s="2415"/>
      <c r="FJ71" s="2415"/>
      <c r="FK71" s="2415"/>
      <c r="FL71" s="2415"/>
      <c r="FM71" s="2415"/>
      <c r="FN71" s="2416"/>
    </row>
    <row r="72" spans="1:173" ht="20.100000000000001" customHeight="1">
      <c r="C72" s="182"/>
      <c r="D72" s="2946" t="s">
        <v>235</v>
      </c>
      <c r="E72" s="2946"/>
      <c r="F72" s="2946"/>
      <c r="G72" s="2946"/>
      <c r="H72" s="2946"/>
      <c r="I72" s="2946"/>
      <c r="J72" s="2946"/>
      <c r="K72" s="2946"/>
      <c r="L72" s="2946"/>
      <c r="M72" s="2946"/>
      <c r="N72" s="2946"/>
      <c r="O72" s="2946"/>
      <c r="P72" s="2946"/>
      <c r="Q72" s="2946"/>
      <c r="R72" s="2946"/>
      <c r="S72" s="2946"/>
      <c r="T72" s="2946"/>
      <c r="U72" s="2946"/>
      <c r="V72" s="2946"/>
      <c r="W72" s="2946"/>
      <c r="X72" s="2947"/>
      <c r="Y72" s="2820">
        <v>55691</v>
      </c>
      <c r="Z72" s="2821"/>
      <c r="AA72" s="2821"/>
      <c r="AB72" s="2821"/>
      <c r="AC72" s="2822"/>
      <c r="AD72" s="181"/>
      <c r="AE72" s="512"/>
      <c r="AF72" s="512"/>
      <c r="AG72" s="512"/>
      <c r="AH72" s="512"/>
      <c r="AI72" s="511" t="s">
        <v>37</v>
      </c>
      <c r="AJ72" s="2825" t="s">
        <v>1350</v>
      </c>
      <c r="AK72" s="2825"/>
      <c r="AL72" s="2825"/>
      <c r="AM72" s="514" t="s">
        <v>38</v>
      </c>
      <c r="AN72" s="514"/>
      <c r="AO72" s="2844" t="s">
        <v>435</v>
      </c>
      <c r="AP72" s="2945"/>
      <c r="AQ72" s="2401">
        <f>EX73</f>
        <v>187951</v>
      </c>
      <c r="AR72" s="2402"/>
      <c r="AS72" s="2402"/>
      <c r="AT72" s="2402"/>
      <c r="AU72" s="2402"/>
      <c r="AV72" s="2402"/>
      <c r="AW72" s="2402"/>
      <c r="AX72" s="2402"/>
      <c r="AY72" s="2402"/>
      <c r="AZ72" s="2402"/>
      <c r="BA72" s="2402"/>
      <c r="BB72" s="2402"/>
      <c r="BC72" s="2402"/>
      <c r="BD72" s="2402"/>
      <c r="BE72" s="2402"/>
      <c r="BF72" s="2402"/>
      <c r="BG72" s="2876">
        <v>1985420</v>
      </c>
      <c r="BH72" s="2877"/>
      <c r="BI72" s="2877"/>
      <c r="BJ72" s="2877"/>
      <c r="BK72" s="2877"/>
      <c r="BL72" s="2877"/>
      <c r="BM72" s="2877"/>
      <c r="BN72" s="2877"/>
      <c r="BO72" s="2877"/>
      <c r="BP72" s="2877"/>
      <c r="BQ72" s="2877"/>
      <c r="BR72" s="2877"/>
      <c r="BS72" s="2877"/>
      <c r="BT72" s="2877"/>
      <c r="BU72" s="2877"/>
      <c r="BV72" s="2877"/>
      <c r="BW72" s="2877"/>
      <c r="BX72" s="2877"/>
      <c r="BY72" s="2877"/>
      <c r="BZ72" s="2877"/>
      <c r="CA72" s="2877"/>
      <c r="CB72" s="2877"/>
      <c r="CC72" s="2878"/>
      <c r="CD72" s="2876"/>
      <c r="CE72" s="2877"/>
      <c r="CF72" s="2877"/>
      <c r="CG72" s="2877"/>
      <c r="CH72" s="2877"/>
      <c r="CI72" s="2877"/>
      <c r="CJ72" s="2877"/>
      <c r="CK72" s="2877"/>
      <c r="CL72" s="2877"/>
      <c r="CM72" s="2877"/>
      <c r="CN72" s="2877"/>
      <c r="CO72" s="2877"/>
      <c r="CP72" s="2877"/>
      <c r="CQ72" s="2877"/>
      <c r="CR72" s="2877"/>
      <c r="CS72" s="2877"/>
      <c r="CT72" s="2877"/>
      <c r="CU72" s="2877"/>
      <c r="CV72" s="2878"/>
      <c r="CW72" s="2868" t="s">
        <v>39</v>
      </c>
      <c r="CX72" s="2044"/>
      <c r="CY72" s="2134">
        <v>2152361</v>
      </c>
      <c r="CZ72" s="2134"/>
      <c r="DA72" s="2134"/>
      <c r="DB72" s="2134"/>
      <c r="DC72" s="2134"/>
      <c r="DD72" s="2134"/>
      <c r="DE72" s="2134"/>
      <c r="DF72" s="2134"/>
      <c r="DG72" s="2134"/>
      <c r="DH72" s="2134"/>
      <c r="DI72" s="2134"/>
      <c r="DJ72" s="2134"/>
      <c r="DK72" s="2134"/>
      <c r="DL72" s="2134"/>
      <c r="DM72" s="2872" t="s">
        <v>40</v>
      </c>
      <c r="DN72" s="2873"/>
      <c r="DO72" s="2868" t="s">
        <v>39</v>
      </c>
      <c r="DP72" s="2044"/>
      <c r="DQ72" s="2134"/>
      <c r="DR72" s="2134"/>
      <c r="DS72" s="2134"/>
      <c r="DT72" s="2134"/>
      <c r="DU72" s="2134"/>
      <c r="DV72" s="2134"/>
      <c r="DW72" s="2134"/>
      <c r="DX72" s="2134"/>
      <c r="DY72" s="2134"/>
      <c r="DZ72" s="2134"/>
      <c r="EA72" s="2134"/>
      <c r="EB72" s="2134"/>
      <c r="EC72" s="2134"/>
      <c r="ED72" s="2134"/>
      <c r="EE72" s="2872" t="s">
        <v>40</v>
      </c>
      <c r="EF72" s="2873"/>
      <c r="EG72" s="2044"/>
      <c r="EH72" s="2044"/>
      <c r="EI72" s="2134">
        <v>13693</v>
      </c>
      <c r="EJ72" s="2134"/>
      <c r="EK72" s="2134"/>
      <c r="EL72" s="2134"/>
      <c r="EM72" s="2134"/>
      <c r="EN72" s="2134"/>
      <c r="EO72" s="2134"/>
      <c r="EP72" s="2134"/>
      <c r="EQ72" s="2134"/>
      <c r="ER72" s="2134"/>
      <c r="ES72" s="2134"/>
      <c r="ET72" s="2134"/>
      <c r="EU72" s="2134"/>
      <c r="EV72" s="2872"/>
      <c r="EW72" s="2872"/>
      <c r="EX72" s="2414">
        <f t="shared" si="4"/>
        <v>34703</v>
      </c>
      <c r="EY72" s="2415"/>
      <c r="EZ72" s="2415"/>
      <c r="FA72" s="2415"/>
      <c r="FB72" s="2415"/>
      <c r="FC72" s="2415"/>
      <c r="FD72" s="2415"/>
      <c r="FE72" s="2415"/>
      <c r="FF72" s="2415"/>
      <c r="FG72" s="2415"/>
      <c r="FH72" s="2415"/>
      <c r="FI72" s="2415"/>
      <c r="FJ72" s="2415"/>
      <c r="FK72" s="2415"/>
      <c r="FL72" s="2415"/>
      <c r="FM72" s="2415"/>
      <c r="FN72" s="2416"/>
    </row>
    <row r="73" spans="1:173" ht="20.100000000000001" customHeight="1">
      <c r="C73" s="182"/>
      <c r="D73" s="2985"/>
      <c r="E73" s="2985"/>
      <c r="F73" s="2985"/>
      <c r="G73" s="2985"/>
      <c r="H73" s="2985"/>
      <c r="I73" s="2985"/>
      <c r="J73" s="2985"/>
      <c r="K73" s="2985"/>
      <c r="L73" s="2985"/>
      <c r="M73" s="2985"/>
      <c r="N73" s="2985"/>
      <c r="O73" s="2985"/>
      <c r="P73" s="2985"/>
      <c r="Q73" s="2985"/>
      <c r="R73" s="2985"/>
      <c r="S73" s="2985"/>
      <c r="T73" s="2985"/>
      <c r="U73" s="2985"/>
      <c r="V73" s="2985"/>
      <c r="W73" s="2985"/>
      <c r="X73" s="2986"/>
      <c r="Y73" s="2820">
        <v>55891</v>
      </c>
      <c r="Z73" s="2821"/>
      <c r="AA73" s="2821"/>
      <c r="AB73" s="2821"/>
      <c r="AC73" s="2822"/>
      <c r="AD73" s="181"/>
      <c r="AE73" s="512"/>
      <c r="AF73" s="512"/>
      <c r="AG73" s="512"/>
      <c r="AH73" s="512"/>
      <c r="AI73" s="511" t="s">
        <v>37</v>
      </c>
      <c r="AJ73" s="2825" t="s">
        <v>1351</v>
      </c>
      <c r="AK73" s="2825"/>
      <c r="AL73" s="2825"/>
      <c r="AM73" s="514" t="s">
        <v>38</v>
      </c>
      <c r="AN73" s="514"/>
      <c r="AO73" s="2844" t="s">
        <v>436</v>
      </c>
      <c r="AP73" s="2945"/>
      <c r="AQ73" s="3096">
        <v>352364</v>
      </c>
      <c r="AR73" s="3035"/>
      <c r="AS73" s="3035"/>
      <c r="AT73" s="3035"/>
      <c r="AU73" s="3035"/>
      <c r="AV73" s="3035"/>
      <c r="AW73" s="3035"/>
      <c r="AX73" s="3035"/>
      <c r="AY73" s="3035"/>
      <c r="AZ73" s="3035"/>
      <c r="BA73" s="3035"/>
      <c r="BB73" s="3035"/>
      <c r="BC73" s="3035"/>
      <c r="BD73" s="3035"/>
      <c r="BE73" s="3035"/>
      <c r="BF73" s="3035"/>
      <c r="BG73" s="3034">
        <v>2025389</v>
      </c>
      <c r="BH73" s="3035"/>
      <c r="BI73" s="3035"/>
      <c r="BJ73" s="3035"/>
      <c r="BK73" s="3035"/>
      <c r="BL73" s="3035"/>
      <c r="BM73" s="3035"/>
      <c r="BN73" s="3035"/>
      <c r="BO73" s="3035"/>
      <c r="BP73" s="3035"/>
      <c r="BQ73" s="3035"/>
      <c r="BR73" s="3035"/>
      <c r="BS73" s="3035"/>
      <c r="BT73" s="3035"/>
      <c r="BU73" s="3035"/>
      <c r="BV73" s="3035"/>
      <c r="BW73" s="3035"/>
      <c r="BX73" s="3035"/>
      <c r="BY73" s="3035"/>
      <c r="BZ73" s="3035"/>
      <c r="CA73" s="3035"/>
      <c r="CB73" s="3035"/>
      <c r="CC73" s="3091"/>
      <c r="CD73" s="3034"/>
      <c r="CE73" s="3035"/>
      <c r="CF73" s="3035"/>
      <c r="CG73" s="3035"/>
      <c r="CH73" s="3035"/>
      <c r="CI73" s="3035"/>
      <c r="CJ73" s="3035"/>
      <c r="CK73" s="3035"/>
      <c r="CL73" s="3035"/>
      <c r="CM73" s="3035"/>
      <c r="CN73" s="3035"/>
      <c r="CO73" s="3035"/>
      <c r="CP73" s="3035"/>
      <c r="CQ73" s="3035"/>
      <c r="CR73" s="3035"/>
      <c r="CS73" s="3035"/>
      <c r="CT73" s="3035"/>
      <c r="CU73" s="3035"/>
      <c r="CV73" s="3091"/>
      <c r="CW73" s="2940" t="s">
        <v>39</v>
      </c>
      <c r="CX73" s="2941"/>
      <c r="CY73" s="2112">
        <v>2189802</v>
      </c>
      <c r="CZ73" s="2112"/>
      <c r="DA73" s="2112"/>
      <c r="DB73" s="2112"/>
      <c r="DC73" s="2112"/>
      <c r="DD73" s="2112"/>
      <c r="DE73" s="2112"/>
      <c r="DF73" s="2112"/>
      <c r="DG73" s="2112"/>
      <c r="DH73" s="2112"/>
      <c r="DI73" s="2112"/>
      <c r="DJ73" s="2112"/>
      <c r="DK73" s="2112"/>
      <c r="DL73" s="2112"/>
      <c r="DM73" s="2808" t="s">
        <v>40</v>
      </c>
      <c r="DN73" s="2809"/>
      <c r="DO73" s="2940" t="s">
        <v>39</v>
      </c>
      <c r="DP73" s="2941"/>
      <c r="DQ73" s="2112"/>
      <c r="DR73" s="2112"/>
      <c r="DS73" s="2112"/>
      <c r="DT73" s="2112"/>
      <c r="DU73" s="2112"/>
      <c r="DV73" s="2112"/>
      <c r="DW73" s="2112"/>
      <c r="DX73" s="2112"/>
      <c r="DY73" s="2112"/>
      <c r="DZ73" s="2112"/>
      <c r="EA73" s="2112"/>
      <c r="EB73" s="2112"/>
      <c r="EC73" s="2112"/>
      <c r="ED73" s="2112"/>
      <c r="EE73" s="2808" t="s">
        <v>40</v>
      </c>
      <c r="EF73" s="2809"/>
      <c r="EG73" s="2941"/>
      <c r="EH73" s="2941"/>
      <c r="EI73" s="2112"/>
      <c r="EJ73" s="2112"/>
      <c r="EK73" s="2112"/>
      <c r="EL73" s="2112"/>
      <c r="EM73" s="2112"/>
      <c r="EN73" s="2112"/>
      <c r="EO73" s="2112"/>
      <c r="EP73" s="2112"/>
      <c r="EQ73" s="2112"/>
      <c r="ER73" s="2112"/>
      <c r="ES73" s="2112"/>
      <c r="ET73" s="2112"/>
      <c r="EU73" s="2112"/>
      <c r="EV73" s="2808"/>
      <c r="EW73" s="2808"/>
      <c r="EX73" s="2414">
        <f t="shared" si="4"/>
        <v>187951</v>
      </c>
      <c r="EY73" s="2415"/>
      <c r="EZ73" s="2415"/>
      <c r="FA73" s="2415"/>
      <c r="FB73" s="2415"/>
      <c r="FC73" s="2415"/>
      <c r="FD73" s="2415"/>
      <c r="FE73" s="2415"/>
      <c r="FF73" s="2415"/>
      <c r="FG73" s="2415"/>
      <c r="FH73" s="2415"/>
      <c r="FI73" s="2415"/>
      <c r="FJ73" s="2415"/>
      <c r="FK73" s="2415"/>
      <c r="FL73" s="2415"/>
      <c r="FM73" s="2415"/>
      <c r="FN73" s="2416"/>
    </row>
    <row r="74" spans="1:173" ht="20.100000000000001" customHeight="1">
      <c r="C74" s="182"/>
      <c r="D74" s="2946" t="s">
        <v>249</v>
      </c>
      <c r="E74" s="2946"/>
      <c r="F74" s="2946"/>
      <c r="G74" s="2946"/>
      <c r="H74" s="2946"/>
      <c r="I74" s="2946"/>
      <c r="J74" s="2946"/>
      <c r="K74" s="2946"/>
      <c r="L74" s="2946"/>
      <c r="M74" s="2946"/>
      <c r="N74" s="2946"/>
      <c r="O74" s="2946"/>
      <c r="P74" s="2946"/>
      <c r="Q74" s="2946"/>
      <c r="R74" s="2946"/>
      <c r="S74" s="2946"/>
      <c r="T74" s="2946"/>
      <c r="U74" s="2946"/>
      <c r="V74" s="2946"/>
      <c r="W74" s="2946"/>
      <c r="X74" s="2947"/>
      <c r="Y74" s="2820">
        <v>55692</v>
      </c>
      <c r="Z74" s="2821"/>
      <c r="AA74" s="2821"/>
      <c r="AB74" s="2821"/>
      <c r="AC74" s="2822"/>
      <c r="AD74" s="181"/>
      <c r="AE74" s="512"/>
      <c r="AF74" s="512"/>
      <c r="AG74" s="512"/>
      <c r="AH74" s="512"/>
      <c r="AI74" s="511" t="s">
        <v>37</v>
      </c>
      <c r="AJ74" s="2825" t="s">
        <v>1350</v>
      </c>
      <c r="AK74" s="2825"/>
      <c r="AL74" s="2825"/>
      <c r="AM74" s="514" t="s">
        <v>38</v>
      </c>
      <c r="AN74" s="514"/>
      <c r="AO74" s="2844" t="s">
        <v>435</v>
      </c>
      <c r="AP74" s="2945"/>
      <c r="AQ74" s="2401">
        <f>EX75</f>
        <v>0</v>
      </c>
      <c r="AR74" s="2402"/>
      <c r="AS74" s="2402"/>
      <c r="AT74" s="2402"/>
      <c r="AU74" s="2402"/>
      <c r="AV74" s="2402"/>
      <c r="AW74" s="2402"/>
      <c r="AX74" s="2402"/>
      <c r="AY74" s="2402"/>
      <c r="AZ74" s="2402"/>
      <c r="BA74" s="2402"/>
      <c r="BB74" s="2402"/>
      <c r="BC74" s="2402"/>
      <c r="BD74" s="2402"/>
      <c r="BE74" s="2402"/>
      <c r="BF74" s="2402"/>
      <c r="BG74" s="2876">
        <v>172754</v>
      </c>
      <c r="BH74" s="2877"/>
      <c r="BI74" s="2877"/>
      <c r="BJ74" s="2877"/>
      <c r="BK74" s="2877"/>
      <c r="BL74" s="2877"/>
      <c r="BM74" s="2877"/>
      <c r="BN74" s="2877"/>
      <c r="BO74" s="2877"/>
      <c r="BP74" s="2877"/>
      <c r="BQ74" s="2877"/>
      <c r="BR74" s="2877"/>
      <c r="BS74" s="2877"/>
      <c r="BT74" s="2877"/>
      <c r="BU74" s="2877"/>
      <c r="BV74" s="2877"/>
      <c r="BW74" s="2877"/>
      <c r="BX74" s="2877"/>
      <c r="BY74" s="2877"/>
      <c r="BZ74" s="2877"/>
      <c r="CA74" s="2877"/>
      <c r="CB74" s="2877"/>
      <c r="CC74" s="2878"/>
      <c r="CD74" s="2876"/>
      <c r="CE74" s="2877"/>
      <c r="CF74" s="2877"/>
      <c r="CG74" s="2877"/>
      <c r="CH74" s="2877"/>
      <c r="CI74" s="2877"/>
      <c r="CJ74" s="2877"/>
      <c r="CK74" s="2877"/>
      <c r="CL74" s="2877"/>
      <c r="CM74" s="2877"/>
      <c r="CN74" s="2877"/>
      <c r="CO74" s="2877"/>
      <c r="CP74" s="2877"/>
      <c r="CQ74" s="2877"/>
      <c r="CR74" s="2877"/>
      <c r="CS74" s="2877"/>
      <c r="CT74" s="2877"/>
      <c r="CU74" s="2877"/>
      <c r="CV74" s="2878"/>
      <c r="CW74" s="2868" t="s">
        <v>39</v>
      </c>
      <c r="CX74" s="2044"/>
      <c r="CY74" s="2134">
        <v>165177</v>
      </c>
      <c r="CZ74" s="2134"/>
      <c r="DA74" s="2134"/>
      <c r="DB74" s="2134"/>
      <c r="DC74" s="2134"/>
      <c r="DD74" s="2134"/>
      <c r="DE74" s="2134"/>
      <c r="DF74" s="2134"/>
      <c r="DG74" s="2134"/>
      <c r="DH74" s="2134"/>
      <c r="DI74" s="2134"/>
      <c r="DJ74" s="2134"/>
      <c r="DK74" s="2134"/>
      <c r="DL74" s="2134"/>
      <c r="DM74" s="2872" t="s">
        <v>40</v>
      </c>
      <c r="DN74" s="2873"/>
      <c r="DO74" s="2868" t="s">
        <v>39</v>
      </c>
      <c r="DP74" s="2044"/>
      <c r="DQ74" s="2134"/>
      <c r="DR74" s="2134"/>
      <c r="DS74" s="2134"/>
      <c r="DT74" s="2134"/>
      <c r="DU74" s="2134"/>
      <c r="DV74" s="2134"/>
      <c r="DW74" s="2134"/>
      <c r="DX74" s="2134"/>
      <c r="DY74" s="2134"/>
      <c r="DZ74" s="2134"/>
      <c r="EA74" s="2134"/>
      <c r="EB74" s="2134"/>
      <c r="EC74" s="2134"/>
      <c r="ED74" s="2134"/>
      <c r="EE74" s="2872" t="s">
        <v>40</v>
      </c>
      <c r="EF74" s="2873"/>
      <c r="EG74" s="2044"/>
      <c r="EH74" s="2044"/>
      <c r="EI74" s="2134"/>
      <c r="EJ74" s="2134"/>
      <c r="EK74" s="2134"/>
      <c r="EL74" s="2134"/>
      <c r="EM74" s="2134"/>
      <c r="EN74" s="2134"/>
      <c r="EO74" s="2134"/>
      <c r="EP74" s="2134"/>
      <c r="EQ74" s="2134"/>
      <c r="ER74" s="2134"/>
      <c r="ES74" s="2134"/>
      <c r="ET74" s="2134"/>
      <c r="EU74" s="2134"/>
      <c r="EV74" s="2872"/>
      <c r="EW74" s="2872"/>
      <c r="EX74" s="2414">
        <f t="shared" si="4"/>
        <v>7577</v>
      </c>
      <c r="EY74" s="2415"/>
      <c r="EZ74" s="2415"/>
      <c r="FA74" s="2415"/>
      <c r="FB74" s="2415"/>
      <c r="FC74" s="2415"/>
      <c r="FD74" s="2415"/>
      <c r="FE74" s="2415"/>
      <c r="FF74" s="2415"/>
      <c r="FG74" s="2415"/>
      <c r="FH74" s="2415"/>
      <c r="FI74" s="2415"/>
      <c r="FJ74" s="2415"/>
      <c r="FK74" s="2415"/>
      <c r="FL74" s="2415"/>
      <c r="FM74" s="2415"/>
      <c r="FN74" s="2416"/>
    </row>
    <row r="75" spans="1:173" ht="20.100000000000001" customHeight="1">
      <c r="C75" s="182"/>
      <c r="D75" s="2985"/>
      <c r="E75" s="2985"/>
      <c r="F75" s="2985"/>
      <c r="G75" s="2985"/>
      <c r="H75" s="2985"/>
      <c r="I75" s="2985"/>
      <c r="J75" s="2985"/>
      <c r="K75" s="2985"/>
      <c r="L75" s="2985"/>
      <c r="M75" s="2985"/>
      <c r="N75" s="2985"/>
      <c r="O75" s="2985"/>
      <c r="P75" s="2985"/>
      <c r="Q75" s="2985"/>
      <c r="R75" s="2985"/>
      <c r="S75" s="2985"/>
      <c r="T75" s="2985"/>
      <c r="U75" s="2985"/>
      <c r="V75" s="2985"/>
      <c r="W75" s="2985"/>
      <c r="X75" s="2986"/>
      <c r="Y75" s="2820">
        <v>55892</v>
      </c>
      <c r="Z75" s="2821"/>
      <c r="AA75" s="2821"/>
      <c r="AB75" s="2821"/>
      <c r="AC75" s="2822"/>
      <c r="AD75" s="181"/>
      <c r="AE75" s="512"/>
      <c r="AF75" s="512"/>
      <c r="AG75" s="512"/>
      <c r="AH75" s="512"/>
      <c r="AI75" s="511" t="s">
        <v>37</v>
      </c>
      <c r="AJ75" s="2825" t="s">
        <v>1351</v>
      </c>
      <c r="AK75" s="2825"/>
      <c r="AL75" s="2825"/>
      <c r="AM75" s="514" t="s">
        <v>38</v>
      </c>
      <c r="AN75" s="514"/>
      <c r="AO75" s="2844" t="s">
        <v>436</v>
      </c>
      <c r="AP75" s="2945"/>
      <c r="AQ75" s="2856">
        <v>19117</v>
      </c>
      <c r="AR75" s="2803"/>
      <c r="AS75" s="2803"/>
      <c r="AT75" s="2803"/>
      <c r="AU75" s="2803"/>
      <c r="AV75" s="2803"/>
      <c r="AW75" s="2803"/>
      <c r="AX75" s="2803"/>
      <c r="AY75" s="2803"/>
      <c r="AZ75" s="2803"/>
      <c r="BA75" s="2803"/>
      <c r="BB75" s="2803"/>
      <c r="BC75" s="2803"/>
      <c r="BD75" s="2803"/>
      <c r="BE75" s="2803"/>
      <c r="BF75" s="2803"/>
      <c r="BG75" s="2875">
        <v>134315</v>
      </c>
      <c r="BH75" s="2803"/>
      <c r="BI75" s="2803"/>
      <c r="BJ75" s="2803"/>
      <c r="BK75" s="2803"/>
      <c r="BL75" s="2803"/>
      <c r="BM75" s="2803"/>
      <c r="BN75" s="2803"/>
      <c r="BO75" s="2803"/>
      <c r="BP75" s="2803"/>
      <c r="BQ75" s="2803"/>
      <c r="BR75" s="2803"/>
      <c r="BS75" s="2803"/>
      <c r="BT75" s="2803"/>
      <c r="BU75" s="2803"/>
      <c r="BV75" s="2803"/>
      <c r="BW75" s="2803"/>
      <c r="BX75" s="2803"/>
      <c r="BY75" s="2803"/>
      <c r="BZ75" s="2803"/>
      <c r="CA75" s="2803"/>
      <c r="CB75" s="2803"/>
      <c r="CC75" s="2804"/>
      <c r="CD75" s="2875"/>
      <c r="CE75" s="2803"/>
      <c r="CF75" s="2803"/>
      <c r="CG75" s="2803"/>
      <c r="CH75" s="2803"/>
      <c r="CI75" s="2803"/>
      <c r="CJ75" s="2803"/>
      <c r="CK75" s="2803"/>
      <c r="CL75" s="2803"/>
      <c r="CM75" s="2803"/>
      <c r="CN75" s="2803"/>
      <c r="CO75" s="2803"/>
      <c r="CP75" s="2803"/>
      <c r="CQ75" s="2803"/>
      <c r="CR75" s="2803"/>
      <c r="CS75" s="2803"/>
      <c r="CT75" s="2803"/>
      <c r="CU75" s="2803"/>
      <c r="CV75" s="2804"/>
      <c r="CW75" s="2799" t="s">
        <v>39</v>
      </c>
      <c r="CX75" s="2083"/>
      <c r="CY75" s="1493">
        <v>153432</v>
      </c>
      <c r="CZ75" s="1493"/>
      <c r="DA75" s="1493"/>
      <c r="DB75" s="1493"/>
      <c r="DC75" s="1493"/>
      <c r="DD75" s="1493"/>
      <c r="DE75" s="1493"/>
      <c r="DF75" s="1493"/>
      <c r="DG75" s="1493"/>
      <c r="DH75" s="1493"/>
      <c r="DI75" s="1493"/>
      <c r="DJ75" s="1493"/>
      <c r="DK75" s="1493"/>
      <c r="DL75" s="1493"/>
      <c r="DM75" s="2087" t="s">
        <v>40</v>
      </c>
      <c r="DN75" s="2793"/>
      <c r="DO75" s="2799" t="s">
        <v>39</v>
      </c>
      <c r="DP75" s="2083"/>
      <c r="DQ75" s="1493"/>
      <c r="DR75" s="1493"/>
      <c r="DS75" s="1493"/>
      <c r="DT75" s="1493"/>
      <c r="DU75" s="1493"/>
      <c r="DV75" s="1493"/>
      <c r="DW75" s="1493"/>
      <c r="DX75" s="1493"/>
      <c r="DY75" s="1493"/>
      <c r="DZ75" s="1493"/>
      <c r="EA75" s="1493"/>
      <c r="EB75" s="1493"/>
      <c r="EC75" s="1493"/>
      <c r="ED75" s="1493"/>
      <c r="EE75" s="2087" t="s">
        <v>40</v>
      </c>
      <c r="EF75" s="2793"/>
      <c r="EG75" s="2083"/>
      <c r="EH75" s="2083"/>
      <c r="EI75" s="1493"/>
      <c r="EJ75" s="1493"/>
      <c r="EK75" s="1493"/>
      <c r="EL75" s="1493"/>
      <c r="EM75" s="1493"/>
      <c r="EN75" s="1493"/>
      <c r="EO75" s="1493"/>
      <c r="EP75" s="1493"/>
      <c r="EQ75" s="1493"/>
      <c r="ER75" s="1493"/>
      <c r="ES75" s="1493"/>
      <c r="ET75" s="1493"/>
      <c r="EU75" s="1493"/>
      <c r="EV75" s="2087"/>
      <c r="EW75" s="2087"/>
      <c r="EX75" s="2414">
        <f>AQ75+BG75+CD75-CY75-DQ75+EI75</f>
        <v>0</v>
      </c>
      <c r="EY75" s="2415"/>
      <c r="EZ75" s="2415"/>
      <c r="FA75" s="2415"/>
      <c r="FB75" s="2415"/>
      <c r="FC75" s="2415"/>
      <c r="FD75" s="2415"/>
      <c r="FE75" s="2415"/>
      <c r="FF75" s="2415"/>
      <c r="FG75" s="2415"/>
      <c r="FH75" s="2415"/>
      <c r="FI75" s="2415"/>
      <c r="FJ75" s="2415"/>
      <c r="FK75" s="2415"/>
      <c r="FL75" s="2415"/>
      <c r="FM75" s="2415"/>
      <c r="FN75" s="2416"/>
    </row>
    <row r="76" spans="1:173" ht="18" customHeight="1">
      <c r="A76" s="697" t="s">
        <v>1374</v>
      </c>
      <c r="C76" s="180"/>
      <c r="D76" s="3561" t="s">
        <v>207</v>
      </c>
      <c r="E76" s="3561"/>
      <c r="F76" s="3561"/>
      <c r="G76" s="3561"/>
      <c r="H76" s="3561"/>
      <c r="I76" s="3561"/>
      <c r="J76" s="3561"/>
      <c r="K76" s="3561"/>
      <c r="L76" s="3561"/>
      <c r="M76" s="3561"/>
      <c r="N76" s="3561"/>
      <c r="O76" s="3561"/>
      <c r="P76" s="3561"/>
      <c r="Q76" s="3561"/>
      <c r="R76" s="3561"/>
      <c r="S76" s="3561"/>
      <c r="T76" s="3561"/>
      <c r="U76" s="3561"/>
      <c r="V76" s="3561"/>
      <c r="W76" s="3561"/>
      <c r="X76" s="3561"/>
      <c r="Y76" s="2820">
        <v>5550</v>
      </c>
      <c r="Z76" s="2821"/>
      <c r="AA76" s="2821"/>
      <c r="AB76" s="2821"/>
      <c r="AC76" s="2822"/>
      <c r="AD76" s="186"/>
      <c r="AE76" s="512"/>
      <c r="AF76" s="512"/>
      <c r="AG76" s="512"/>
      <c r="AH76" s="512"/>
      <c r="AI76" s="511" t="s">
        <v>37</v>
      </c>
      <c r="AJ76" s="2825" t="s">
        <v>1350</v>
      </c>
      <c r="AK76" s="2825"/>
      <c r="AL76" s="2825"/>
      <c r="AM76" s="514" t="s">
        <v>38</v>
      </c>
      <c r="AN76" s="514"/>
      <c r="AO76" s="2844" t="s">
        <v>435</v>
      </c>
      <c r="AP76" s="2945"/>
      <c r="AQ76" s="2357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58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58"/>
      <c r="CW76" s="2799" t="s">
        <v>39</v>
      </c>
      <c r="CX76" s="2083"/>
      <c r="CY76" s="2084">
        <f>CY28+CY8</f>
        <v>188607337</v>
      </c>
      <c r="CZ76" s="2084"/>
      <c r="DA76" s="2084"/>
      <c r="DB76" s="2084"/>
      <c r="DC76" s="2084"/>
      <c r="DD76" s="2084"/>
      <c r="DE76" s="2084"/>
      <c r="DF76" s="2084"/>
      <c r="DG76" s="2084"/>
      <c r="DH76" s="2084"/>
      <c r="DI76" s="2084"/>
      <c r="DJ76" s="2084"/>
      <c r="DK76" s="2084"/>
      <c r="DL76" s="2084"/>
      <c r="DM76" s="2087" t="s">
        <v>40</v>
      </c>
      <c r="DN76" s="2793"/>
      <c r="DO76" s="2799" t="s">
        <v>39</v>
      </c>
      <c r="DP76" s="2083"/>
      <c r="DQ76" s="2084">
        <f>DQ28+DQ8</f>
        <v>9661</v>
      </c>
      <c r="DR76" s="2084"/>
      <c r="DS76" s="2084"/>
      <c r="DT76" s="2084"/>
      <c r="DU76" s="2084"/>
      <c r="DV76" s="2084"/>
      <c r="DW76" s="2084"/>
      <c r="DX76" s="2084"/>
      <c r="DY76" s="2084"/>
      <c r="DZ76" s="2084"/>
      <c r="EA76" s="2084"/>
      <c r="EB76" s="2084"/>
      <c r="EC76" s="2084"/>
      <c r="ED76" s="2084"/>
      <c r="EE76" s="2087" t="s">
        <v>40</v>
      </c>
      <c r="EF76" s="2793"/>
      <c r="EG76" s="2866">
        <f>EI8-EI28</f>
        <v>0</v>
      </c>
      <c r="EH76" s="2085"/>
      <c r="EI76" s="2085"/>
      <c r="EJ76" s="2085"/>
      <c r="EK76" s="2085"/>
      <c r="EL76" s="2085"/>
      <c r="EM76" s="2085"/>
      <c r="EN76" s="2085"/>
      <c r="EO76" s="2085"/>
      <c r="EP76" s="2085"/>
      <c r="EQ76" s="2085"/>
      <c r="ER76" s="2085"/>
      <c r="ES76" s="2085"/>
      <c r="ET76" s="2085"/>
      <c r="EU76" s="2085"/>
      <c r="EV76" s="2085"/>
      <c r="EW76" s="2870"/>
      <c r="EX76" s="2414">
        <f>AQ76+BG76+CD76-CY76-DQ76+EG76</f>
        <v>7742240</v>
      </c>
      <c r="EY76" s="2415"/>
      <c r="EZ76" s="2415"/>
      <c r="FA76" s="2415"/>
      <c r="FB76" s="2415"/>
      <c r="FC76" s="2415"/>
      <c r="FD76" s="2415"/>
      <c r="FE76" s="2415"/>
      <c r="FF76" s="2415"/>
      <c r="FG76" s="2415"/>
      <c r="FH76" s="2415"/>
      <c r="FI76" s="2415"/>
      <c r="FJ76" s="2415"/>
      <c r="FK76" s="2415"/>
      <c r="FL76" s="2415"/>
      <c r="FM76" s="2415"/>
      <c r="FN76" s="2416"/>
    </row>
    <row r="77" spans="1:173" ht="18" customHeight="1" thickBot="1">
      <c r="C77" s="187"/>
      <c r="D77" s="3562"/>
      <c r="E77" s="3562"/>
      <c r="F77" s="3562"/>
      <c r="G77" s="3562"/>
      <c r="H77" s="3562"/>
      <c r="I77" s="3562"/>
      <c r="J77" s="3562"/>
      <c r="K77" s="3562"/>
      <c r="L77" s="3562"/>
      <c r="M77" s="3562"/>
      <c r="N77" s="3562"/>
      <c r="O77" s="3562"/>
      <c r="P77" s="3562"/>
      <c r="Q77" s="3562"/>
      <c r="R77" s="3562"/>
      <c r="S77" s="3562"/>
      <c r="T77" s="3562"/>
      <c r="U77" s="3562"/>
      <c r="V77" s="3562"/>
      <c r="W77" s="3562"/>
      <c r="X77" s="3562"/>
      <c r="Y77" s="2888">
        <v>5570</v>
      </c>
      <c r="Z77" s="2889"/>
      <c r="AA77" s="2889"/>
      <c r="AB77" s="2889"/>
      <c r="AC77" s="2890"/>
      <c r="AD77" s="188"/>
      <c r="AE77" s="517"/>
      <c r="AF77" s="517"/>
      <c r="AG77" s="517"/>
      <c r="AH77" s="517"/>
      <c r="AI77" s="516" t="s">
        <v>37</v>
      </c>
      <c r="AJ77" s="2805" t="s">
        <v>1351</v>
      </c>
      <c r="AK77" s="2805"/>
      <c r="AL77" s="2805"/>
      <c r="AM77" s="189" t="s">
        <v>38</v>
      </c>
      <c r="AN77" s="189"/>
      <c r="AO77" s="2973" t="s">
        <v>436</v>
      </c>
      <c r="AP77" s="2974"/>
      <c r="AQ77" s="3084">
        <f>AQ29+AQ9</f>
        <v>6701075</v>
      </c>
      <c r="AR77" s="2405"/>
      <c r="AS77" s="2405"/>
      <c r="AT77" s="2405"/>
      <c r="AU77" s="2405"/>
      <c r="AV77" s="2405"/>
      <c r="AW77" s="2405"/>
      <c r="AX77" s="2405"/>
      <c r="AY77" s="2405"/>
      <c r="AZ77" s="2405"/>
      <c r="BA77" s="2405"/>
      <c r="BB77" s="2405"/>
      <c r="BC77" s="2405"/>
      <c r="BD77" s="2405"/>
      <c r="BE77" s="2405"/>
      <c r="BF77" s="3001"/>
      <c r="BG77" s="2404">
        <f>BG29+BG9</f>
        <v>164222485</v>
      </c>
      <c r="BH77" s="2405"/>
      <c r="BI77" s="2405"/>
      <c r="BJ77" s="2405"/>
      <c r="BK77" s="2405"/>
      <c r="BL77" s="2405"/>
      <c r="BM77" s="2405"/>
      <c r="BN77" s="2405"/>
      <c r="BO77" s="2405"/>
      <c r="BP77" s="2405"/>
      <c r="BQ77" s="2405"/>
      <c r="BR77" s="2405"/>
      <c r="BS77" s="2405"/>
      <c r="BT77" s="2405"/>
      <c r="BU77" s="2405"/>
      <c r="BV77" s="2405"/>
      <c r="BW77" s="2405"/>
      <c r="BX77" s="2405"/>
      <c r="BY77" s="2405"/>
      <c r="BZ77" s="2405"/>
      <c r="CA77" s="2405"/>
      <c r="CB77" s="2405"/>
      <c r="CC77" s="3001"/>
      <c r="CD77" s="2404">
        <f>CD29+CD9</f>
        <v>35694</v>
      </c>
      <c r="CE77" s="2405"/>
      <c r="CF77" s="2405"/>
      <c r="CG77" s="2405"/>
      <c r="CH77" s="2405"/>
      <c r="CI77" s="2405"/>
      <c r="CJ77" s="2405"/>
      <c r="CK77" s="2405"/>
      <c r="CL77" s="2405"/>
      <c r="CM77" s="2405"/>
      <c r="CN77" s="2405"/>
      <c r="CO77" s="2405"/>
      <c r="CP77" s="2405"/>
      <c r="CQ77" s="2405"/>
      <c r="CR77" s="2405"/>
      <c r="CS77" s="2405"/>
      <c r="CT77" s="2405"/>
      <c r="CU77" s="2405"/>
      <c r="CV77" s="3001"/>
      <c r="CW77" s="2794" t="s">
        <v>39</v>
      </c>
      <c r="CX77" s="2795"/>
      <c r="CY77" s="2278">
        <f>CY29+CY9</f>
        <v>163992408</v>
      </c>
      <c r="CZ77" s="2278"/>
      <c r="DA77" s="2278"/>
      <c r="DB77" s="2278"/>
      <c r="DC77" s="2278"/>
      <c r="DD77" s="2278"/>
      <c r="DE77" s="2278"/>
      <c r="DF77" s="2278"/>
      <c r="DG77" s="2278"/>
      <c r="DH77" s="2278"/>
      <c r="DI77" s="2278"/>
      <c r="DJ77" s="2278"/>
      <c r="DK77" s="2278"/>
      <c r="DL77" s="2278"/>
      <c r="DM77" s="2797" t="s">
        <v>40</v>
      </c>
      <c r="DN77" s="2798"/>
      <c r="DO77" s="2794" t="s">
        <v>39</v>
      </c>
      <c r="DP77" s="2795"/>
      <c r="DQ77" s="2278">
        <f>DQ29+DQ9</f>
        <v>36267</v>
      </c>
      <c r="DR77" s="2278"/>
      <c r="DS77" s="2278"/>
      <c r="DT77" s="2278"/>
      <c r="DU77" s="2278"/>
      <c r="DV77" s="2278"/>
      <c r="DW77" s="2278"/>
      <c r="DX77" s="2278"/>
      <c r="DY77" s="2278"/>
      <c r="DZ77" s="2278"/>
      <c r="EA77" s="2278"/>
      <c r="EB77" s="2278"/>
      <c r="EC77" s="2278"/>
      <c r="ED77" s="2278"/>
      <c r="EE77" s="2797" t="s">
        <v>40</v>
      </c>
      <c r="EF77" s="2798"/>
      <c r="EG77" s="3563">
        <f>EI9-EI29</f>
        <v>0</v>
      </c>
      <c r="EH77" s="2975"/>
      <c r="EI77" s="2975"/>
      <c r="EJ77" s="2975"/>
      <c r="EK77" s="2975"/>
      <c r="EL77" s="2975"/>
      <c r="EM77" s="2975"/>
      <c r="EN77" s="2975"/>
      <c r="EO77" s="2975"/>
      <c r="EP77" s="2975"/>
      <c r="EQ77" s="2975"/>
      <c r="ER77" s="2975"/>
      <c r="ES77" s="2975"/>
      <c r="ET77" s="2975"/>
      <c r="EU77" s="2975"/>
      <c r="EV77" s="2975"/>
      <c r="EW77" s="3564"/>
      <c r="EX77" s="2404">
        <f>AQ77+BG77+CD77-CY77-DQ77+EG77</f>
        <v>6930579</v>
      </c>
      <c r="EY77" s="2405"/>
      <c r="EZ77" s="2405"/>
      <c r="FA77" s="2405"/>
      <c r="FB77" s="2405"/>
      <c r="FC77" s="2405"/>
      <c r="FD77" s="2405"/>
      <c r="FE77" s="2405"/>
      <c r="FF77" s="2405"/>
      <c r="FG77" s="2405"/>
      <c r="FH77" s="2405"/>
      <c r="FI77" s="2405"/>
      <c r="FJ77" s="2405"/>
      <c r="FK77" s="2405"/>
      <c r="FL77" s="2405"/>
      <c r="FM77" s="2405"/>
      <c r="FN77" s="2406"/>
    </row>
    <row r="79" spans="1:173" s="500" customFormat="1" ht="15.75" customHeight="1">
      <c r="A79" s="699"/>
      <c r="G79" s="1392" t="s">
        <v>431</v>
      </c>
      <c r="H79" s="1392"/>
      <c r="I79" s="1392"/>
      <c r="J79" s="1392"/>
      <c r="K79" s="1392"/>
      <c r="L79" s="1392"/>
      <c r="M79" s="1392"/>
      <c r="N79" s="1392"/>
      <c r="O79" s="1392"/>
      <c r="P79" s="1392"/>
      <c r="Q79" s="1392"/>
      <c r="R79" s="1392"/>
      <c r="S79" s="1392"/>
      <c r="T79" s="1392"/>
      <c r="U79" s="1392"/>
      <c r="V79" s="1392"/>
      <c r="W79" s="1392"/>
      <c r="X79" s="1392"/>
      <c r="Y79" s="1392"/>
      <c r="Z79" s="1392"/>
      <c r="AA79" s="1392"/>
      <c r="AB79" s="1392"/>
      <c r="AC79" s="1392"/>
      <c r="AD79" s="1392"/>
      <c r="AE79" s="1392"/>
      <c r="AF79" s="1392"/>
      <c r="AG79" s="1392"/>
      <c r="AH79" s="1392"/>
      <c r="AI79" s="1392"/>
      <c r="AJ79" s="1392"/>
      <c r="AK79" s="1392"/>
      <c r="AL79" s="1392"/>
      <c r="AM79" s="1392"/>
      <c r="AN79" s="1392"/>
      <c r="AO79" s="1392"/>
      <c r="AP79" s="1392"/>
      <c r="AQ79" s="1392"/>
      <c r="AR79" s="1392"/>
      <c r="AS79" s="1392"/>
      <c r="AT79" s="1392"/>
      <c r="AU79" s="1392"/>
      <c r="AV79" s="1392"/>
      <c r="AW79" s="1392"/>
      <c r="AX79" s="1392"/>
      <c r="AY79" s="1392"/>
      <c r="AZ79" s="1392"/>
      <c r="BA79" s="1392"/>
      <c r="BB79" s="1392"/>
      <c r="BC79" s="1392"/>
      <c r="BD79" s="1392"/>
      <c r="BE79" s="1392"/>
      <c r="BF79" s="1392"/>
      <c r="BG79" s="1392"/>
      <c r="BH79" s="1392"/>
      <c r="BI79" s="1392"/>
      <c r="BJ79" s="1392"/>
      <c r="BK79" s="1392"/>
      <c r="BL79" s="1392"/>
      <c r="BM79" s="1392"/>
      <c r="BN79" s="1392"/>
      <c r="BO79" s="1392"/>
      <c r="BP79" s="1392"/>
      <c r="BQ79" s="1392"/>
      <c r="BR79" s="1392"/>
      <c r="BS79" s="1392"/>
      <c r="BT79" s="1392"/>
      <c r="BU79" s="1392"/>
      <c r="BV79" s="1392"/>
      <c r="BW79" s="1392"/>
      <c r="BX79" s="1392"/>
      <c r="BY79" s="1392"/>
      <c r="BZ79" s="1392"/>
      <c r="CA79" s="1392"/>
      <c r="CB79" s="1392"/>
      <c r="CC79" s="1392"/>
      <c r="CD79" s="1392"/>
      <c r="CE79" s="1392"/>
      <c r="CF79" s="1392"/>
      <c r="CG79" s="1392"/>
      <c r="CH79" s="1392"/>
      <c r="CI79" s="1392"/>
      <c r="CJ79" s="1392"/>
      <c r="CK79" s="1392"/>
      <c r="CL79" s="1392"/>
      <c r="CM79" s="1392"/>
      <c r="CN79" s="1392"/>
      <c r="CO79" s="1392"/>
      <c r="CP79" s="1392"/>
      <c r="CQ79" s="1392"/>
      <c r="CR79" s="1392"/>
      <c r="CS79" s="1392"/>
      <c r="CT79" s="1392"/>
      <c r="CU79" s="1392"/>
      <c r="CV79" s="1392"/>
      <c r="CW79" s="1392"/>
      <c r="CX79" s="1392"/>
      <c r="CY79" s="1392"/>
      <c r="CZ79" s="1392"/>
      <c r="DA79" s="1392"/>
      <c r="FI79" s="501"/>
    </row>
    <row r="80" spans="1:173" s="110" customFormat="1" ht="12.75" customHeight="1">
      <c r="A80" s="701"/>
      <c r="G80" s="1392" t="s">
        <v>432</v>
      </c>
      <c r="H80" s="1392"/>
      <c r="I80" s="1392"/>
      <c r="J80" s="1392"/>
      <c r="K80" s="1392"/>
      <c r="L80" s="1392"/>
      <c r="M80" s="1392"/>
      <c r="N80" s="1392"/>
      <c r="O80" s="1392"/>
      <c r="P80" s="1392"/>
      <c r="Q80" s="1392"/>
      <c r="R80" s="1392"/>
      <c r="S80" s="1392"/>
      <c r="T80" s="1392"/>
      <c r="U80" s="1392"/>
      <c r="V80" s="1392"/>
      <c r="W80" s="1392"/>
      <c r="X80" s="1392"/>
      <c r="Y80" s="1392"/>
      <c r="Z80" s="1392"/>
      <c r="AA80" s="1392"/>
      <c r="AB80" s="1392"/>
      <c r="AC80" s="1392"/>
      <c r="AD80" s="1392"/>
      <c r="AE80" s="1392"/>
      <c r="AF80" s="1392"/>
      <c r="AG80" s="1392"/>
      <c r="AH80" s="1392"/>
      <c r="AI80" s="1392"/>
      <c r="AJ80" s="1392"/>
      <c r="AK80" s="1392"/>
      <c r="AL80" s="1392"/>
      <c r="AM80" s="1392"/>
      <c r="AN80" s="1392"/>
      <c r="AO80" s="1392"/>
      <c r="AP80" s="1392"/>
      <c r="AQ80" s="1392"/>
      <c r="AR80" s="1392"/>
      <c r="AS80" s="1392"/>
      <c r="AT80" s="1392"/>
      <c r="AU80" s="1392"/>
      <c r="AV80" s="1392"/>
      <c r="AW80" s="1392"/>
      <c r="AX80" s="1392"/>
      <c r="AY80" s="1392"/>
      <c r="AZ80" s="1392"/>
      <c r="BA80" s="1392"/>
      <c r="BB80" s="1392"/>
      <c r="BC80" s="1392"/>
      <c r="BD80" s="1392"/>
      <c r="BE80" s="1392"/>
      <c r="BF80" s="1392"/>
      <c r="BG80" s="1392"/>
      <c r="BH80" s="1392"/>
      <c r="BI80" s="1392"/>
      <c r="BJ80" s="1392"/>
      <c r="BK80" s="1392"/>
      <c r="BL80" s="1392"/>
      <c r="BM80" s="1392"/>
      <c r="BN80" s="1392"/>
      <c r="BO80" s="1392"/>
      <c r="BP80" s="1392"/>
      <c r="BQ80" s="1392"/>
      <c r="BR80" s="1392"/>
      <c r="BS80" s="1392"/>
      <c r="BT80" s="1392"/>
      <c r="BU80" s="1392"/>
      <c r="BV80" s="1392"/>
      <c r="BW80" s="1392"/>
      <c r="BX80" s="1392"/>
      <c r="BY80" s="1392"/>
      <c r="BZ80" s="1392"/>
      <c r="CA80" s="1392"/>
      <c r="CB80" s="1392"/>
      <c r="CC80" s="1392"/>
      <c r="CD80" s="1392"/>
      <c r="CE80" s="1392"/>
      <c r="CF80" s="1392"/>
      <c r="CG80" s="1392"/>
      <c r="CH80" s="1392"/>
      <c r="CI80" s="1392"/>
      <c r="CJ80" s="1392"/>
      <c r="CK80" s="1392"/>
      <c r="CL80" s="1392"/>
      <c r="CM80" s="1392"/>
      <c r="CN80" s="1392"/>
      <c r="CO80" s="1392"/>
      <c r="CP80" s="1392"/>
      <c r="CQ80" s="1392"/>
      <c r="CR80" s="1392"/>
      <c r="CS80" s="1392"/>
      <c r="CT80" s="1392"/>
      <c r="CU80" s="1392"/>
      <c r="CV80" s="1392"/>
      <c r="CW80" s="1392"/>
      <c r="CX80" s="1392"/>
      <c r="CY80" s="1392"/>
      <c r="CZ80" s="1392"/>
      <c r="DA80" s="1392"/>
    </row>
    <row r="81" spans="1:170" s="190" customFormat="1" ht="13.15" customHeight="1">
      <c r="A81" s="703"/>
    </row>
    <row r="82" spans="1:170" s="191" customFormat="1" ht="12.75" customHeight="1">
      <c r="A82" s="554"/>
    </row>
    <row r="84" spans="1:170" s="154" customFormat="1" ht="12.75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>
      <c r="A85" s="697"/>
      <c r="C85" s="3588" t="s">
        <v>231</v>
      </c>
      <c r="D85" s="3588"/>
      <c r="E85" s="3588"/>
      <c r="F85" s="3588"/>
      <c r="G85" s="3588"/>
      <c r="H85" s="3588"/>
      <c r="I85" s="3588"/>
      <c r="J85" s="3588"/>
      <c r="K85" s="3588"/>
      <c r="L85" s="3588"/>
      <c r="M85" s="3588"/>
      <c r="N85" s="3588"/>
      <c r="O85" s="3588"/>
      <c r="P85" s="3588"/>
      <c r="Q85" s="3588"/>
      <c r="R85" s="3588"/>
      <c r="S85" s="3588"/>
      <c r="T85" s="3588"/>
      <c r="U85" s="3588"/>
      <c r="V85" s="3588"/>
      <c r="W85" s="3588"/>
      <c r="X85" s="3588"/>
      <c r="Y85" s="3588"/>
      <c r="Z85" s="3588"/>
      <c r="AA85" s="3588"/>
      <c r="AB85" s="3588"/>
      <c r="AC85" s="3589"/>
      <c r="AD85" s="158"/>
      <c r="AE85" s="499"/>
      <c r="AF85" s="499"/>
      <c r="AG85" s="499"/>
      <c r="AH85" s="499"/>
      <c r="AI85" s="498" t="s">
        <v>37</v>
      </c>
      <c r="AJ85" s="3590" t="str">
        <f>AJ8</f>
        <v>11</v>
      </c>
      <c r="AK85" s="3590"/>
      <c r="AL85" s="3590"/>
      <c r="AM85" s="497" t="s">
        <v>38</v>
      </c>
      <c r="AN85" s="497"/>
      <c r="AO85" s="2834" t="s">
        <v>435</v>
      </c>
      <c r="AP85" s="2834"/>
      <c r="AQ85" s="2277">
        <f>SUM(AQ12,AQ20)</f>
        <v>178222</v>
      </c>
      <c r="AR85" s="2277"/>
      <c r="AS85" s="2277"/>
      <c r="AT85" s="2277"/>
      <c r="AU85" s="2277"/>
      <c r="AV85" s="2277"/>
      <c r="AW85" s="2277"/>
      <c r="AX85" s="2277"/>
      <c r="AY85" s="2277"/>
      <c r="AZ85" s="2277"/>
      <c r="BA85" s="2277"/>
      <c r="BB85" s="2277"/>
      <c r="BC85" s="2277"/>
      <c r="BD85" s="2277"/>
      <c r="BE85" s="2277"/>
      <c r="BF85" s="2277"/>
      <c r="EX85" s="2277">
        <f>SUM(EX12,EX20)</f>
        <v>320444</v>
      </c>
      <c r="EY85" s="2277"/>
      <c r="EZ85" s="2277"/>
      <c r="FA85" s="2277"/>
      <c r="FB85" s="2277"/>
      <c r="FC85" s="2277"/>
      <c r="FD85" s="2277"/>
      <c r="FE85" s="2277"/>
      <c r="FF85" s="2277"/>
      <c r="FG85" s="2277"/>
      <c r="FH85" s="2277"/>
      <c r="FI85" s="2277"/>
      <c r="FJ85" s="2277"/>
      <c r="FK85" s="2277"/>
      <c r="FL85" s="2277"/>
      <c r="FM85" s="2277"/>
      <c r="FN85" s="2277"/>
    </row>
    <row r="86" spans="1:170" s="143" customFormat="1" ht="12.75" customHeight="1">
      <c r="A86" s="704"/>
      <c r="C86" s="3588"/>
      <c r="D86" s="3588"/>
      <c r="E86" s="3588"/>
      <c r="F86" s="3588"/>
      <c r="G86" s="3588"/>
      <c r="H86" s="3588"/>
      <c r="I86" s="3588"/>
      <c r="J86" s="3588"/>
      <c r="K86" s="3588"/>
      <c r="L86" s="3588"/>
      <c r="M86" s="3588"/>
      <c r="N86" s="3588"/>
      <c r="O86" s="3588"/>
      <c r="P86" s="3588"/>
      <c r="Q86" s="3588"/>
      <c r="R86" s="3588"/>
      <c r="S86" s="3588"/>
      <c r="T86" s="3588"/>
      <c r="U86" s="3588"/>
      <c r="V86" s="3588"/>
      <c r="W86" s="3588"/>
      <c r="X86" s="3588"/>
      <c r="Y86" s="3588"/>
      <c r="Z86" s="3588"/>
      <c r="AA86" s="3588"/>
      <c r="AB86" s="3588"/>
      <c r="AC86" s="3589"/>
      <c r="AD86" s="158"/>
      <c r="AE86" s="499"/>
      <c r="AF86" s="499"/>
      <c r="AG86" s="499"/>
      <c r="AH86" s="499"/>
      <c r="AI86" s="498" t="s">
        <v>37</v>
      </c>
      <c r="AJ86" s="3590" t="str">
        <f>AJ9</f>
        <v>10</v>
      </c>
      <c r="AK86" s="3590"/>
      <c r="AL86" s="3590"/>
      <c r="AM86" s="497" t="s">
        <v>38</v>
      </c>
      <c r="AN86" s="497"/>
      <c r="AO86" s="2834" t="s">
        <v>436</v>
      </c>
      <c r="AP86" s="2834"/>
      <c r="AQ86" s="2277">
        <f>SUM(AQ13,AQ21)</f>
        <v>90493</v>
      </c>
      <c r="AR86" s="2277"/>
      <c r="AS86" s="2277"/>
      <c r="AT86" s="2277"/>
      <c r="AU86" s="2277"/>
      <c r="AV86" s="2277"/>
      <c r="AW86" s="2277"/>
      <c r="AX86" s="2277"/>
      <c r="AY86" s="2277"/>
      <c r="AZ86" s="2277"/>
      <c r="BA86" s="2277"/>
      <c r="BB86" s="2277"/>
      <c r="BC86" s="2277"/>
      <c r="BD86" s="2277"/>
      <c r="BE86" s="2277"/>
      <c r="BF86" s="2277"/>
      <c r="EX86" s="2277">
        <f>SUM(EX13,EX21)</f>
        <v>178222</v>
      </c>
      <c r="EY86" s="2277"/>
      <c r="EZ86" s="2277"/>
      <c r="FA86" s="2277"/>
      <c r="FB86" s="2277"/>
      <c r="FC86" s="2277"/>
      <c r="FD86" s="2277"/>
      <c r="FE86" s="2277"/>
      <c r="FF86" s="2277"/>
      <c r="FG86" s="2277"/>
      <c r="FH86" s="2277"/>
      <c r="FI86" s="2277"/>
      <c r="FJ86" s="2277"/>
      <c r="FK86" s="2277"/>
      <c r="FL86" s="2277"/>
      <c r="FM86" s="2277"/>
      <c r="FN86" s="2277"/>
    </row>
    <row r="87" spans="1:170" s="154" customFormat="1" ht="12.75">
      <c r="A87" s="697"/>
      <c r="C87" s="3588" t="s">
        <v>237</v>
      </c>
      <c r="D87" s="3588"/>
      <c r="E87" s="3588"/>
      <c r="F87" s="3588"/>
      <c r="G87" s="3588"/>
      <c r="H87" s="3588"/>
      <c r="I87" s="3588"/>
      <c r="J87" s="3588"/>
      <c r="K87" s="3588"/>
      <c r="L87" s="3588"/>
      <c r="M87" s="3588"/>
      <c r="N87" s="3588"/>
      <c r="O87" s="3588"/>
      <c r="P87" s="3588"/>
      <c r="Q87" s="3588"/>
      <c r="R87" s="3588"/>
      <c r="S87" s="3588"/>
      <c r="T87" s="3588"/>
      <c r="U87" s="3588"/>
      <c r="V87" s="3588"/>
      <c r="W87" s="3588"/>
      <c r="X87" s="3588"/>
      <c r="Y87" s="3588"/>
      <c r="Z87" s="3588"/>
      <c r="AA87" s="3588"/>
      <c r="AB87" s="3588"/>
      <c r="AC87" s="3589"/>
      <c r="AD87" s="158"/>
      <c r="AE87" s="499"/>
      <c r="AF87" s="499"/>
      <c r="AG87" s="499"/>
      <c r="AH87" s="499"/>
      <c r="AI87" s="498" t="s">
        <v>37</v>
      </c>
      <c r="AJ87" s="3590" t="str">
        <f>AJ28</f>
        <v>11</v>
      </c>
      <c r="AK87" s="3590"/>
      <c r="AL87" s="3590"/>
      <c r="AM87" s="497" t="s">
        <v>38</v>
      </c>
      <c r="AN87" s="497"/>
      <c r="AO87" s="2834" t="s">
        <v>435</v>
      </c>
      <c r="AP87" s="2834"/>
      <c r="AQ87" s="2277">
        <f>SUM(AQ32,AQ40,AQ58,AQ60,AQ62,AQ64,AQ66,AQ68)</f>
        <v>6752357</v>
      </c>
      <c r="AR87" s="2277"/>
      <c r="AS87" s="2277"/>
      <c r="AT87" s="2277"/>
      <c r="AU87" s="2277"/>
      <c r="AV87" s="2277"/>
      <c r="AW87" s="2277"/>
      <c r="AX87" s="2277"/>
      <c r="AY87" s="2277"/>
      <c r="AZ87" s="2277"/>
      <c r="BA87" s="2277"/>
      <c r="BB87" s="2277"/>
      <c r="BC87" s="2277"/>
      <c r="BD87" s="2277"/>
      <c r="BE87" s="2277"/>
      <c r="BF87" s="2277"/>
      <c r="EX87" s="2277">
        <f>SUM(EX32,EX40,EX58,EX60,EX62,EX64,EX66,EX68)</f>
        <v>7421796</v>
      </c>
      <c r="EY87" s="2277"/>
      <c r="EZ87" s="2277"/>
      <c r="FA87" s="2277"/>
      <c r="FB87" s="2277"/>
      <c r="FC87" s="2277"/>
      <c r="FD87" s="2277"/>
      <c r="FE87" s="2277"/>
      <c r="FF87" s="2277"/>
      <c r="FG87" s="2277"/>
      <c r="FH87" s="2277"/>
      <c r="FI87" s="2277"/>
      <c r="FJ87" s="2277"/>
      <c r="FK87" s="2277"/>
      <c r="FL87" s="2277"/>
      <c r="FM87" s="2277"/>
      <c r="FN87" s="2277"/>
    </row>
    <row r="88" spans="1:170" s="154" customFormat="1" ht="12.75">
      <c r="A88" s="697"/>
      <c r="C88" s="3588"/>
      <c r="D88" s="3588"/>
      <c r="E88" s="3588"/>
      <c r="F88" s="3588"/>
      <c r="G88" s="3588"/>
      <c r="H88" s="3588"/>
      <c r="I88" s="3588"/>
      <c r="J88" s="3588"/>
      <c r="K88" s="3588"/>
      <c r="L88" s="3588"/>
      <c r="M88" s="3588"/>
      <c r="N88" s="3588"/>
      <c r="O88" s="3588"/>
      <c r="P88" s="3588"/>
      <c r="Q88" s="3588"/>
      <c r="R88" s="3588"/>
      <c r="S88" s="3588"/>
      <c r="T88" s="3588"/>
      <c r="U88" s="3588"/>
      <c r="V88" s="3588"/>
      <c r="W88" s="3588"/>
      <c r="X88" s="3588"/>
      <c r="Y88" s="3588"/>
      <c r="Z88" s="3588"/>
      <c r="AA88" s="3588"/>
      <c r="AB88" s="3588"/>
      <c r="AC88" s="3589"/>
      <c r="AD88" s="167"/>
      <c r="AE88" s="489"/>
      <c r="AF88" s="489"/>
      <c r="AG88" s="489"/>
      <c r="AH88" s="489"/>
      <c r="AI88" s="488" t="s">
        <v>37</v>
      </c>
      <c r="AJ88" s="3590" t="str">
        <f>AJ29</f>
        <v>10</v>
      </c>
      <c r="AK88" s="3590"/>
      <c r="AL88" s="3590"/>
      <c r="AM88" s="487" t="s">
        <v>38</v>
      </c>
      <c r="AN88" s="487"/>
      <c r="AO88" s="3591" t="s">
        <v>436</v>
      </c>
      <c r="AP88" s="3591"/>
      <c r="AQ88" s="2277">
        <f>SUM(AQ33,AQ41,AQ59,AQ61,AQ63,AQ65,AQ67,AQ69)</f>
        <v>6610582</v>
      </c>
      <c r="AR88" s="2277"/>
      <c r="AS88" s="2277"/>
      <c r="AT88" s="2277"/>
      <c r="AU88" s="2277"/>
      <c r="AV88" s="2277"/>
      <c r="AW88" s="2277"/>
      <c r="AX88" s="2277"/>
      <c r="AY88" s="2277"/>
      <c r="AZ88" s="2277"/>
      <c r="BA88" s="2277"/>
      <c r="BB88" s="2277"/>
      <c r="BC88" s="2277"/>
      <c r="BD88" s="2277"/>
      <c r="BE88" s="2277"/>
      <c r="BF88" s="2277"/>
      <c r="EX88" s="2277">
        <f>SUM(EX33,EX41,EX59,EX61,EX63,EX65,EX67,EX69)</f>
        <v>6752357</v>
      </c>
      <c r="EY88" s="2277"/>
      <c r="EZ88" s="2277"/>
      <c r="FA88" s="2277"/>
      <c r="FB88" s="2277"/>
      <c r="FC88" s="2277"/>
      <c r="FD88" s="2277"/>
      <c r="FE88" s="2277"/>
      <c r="FF88" s="2277"/>
      <c r="FG88" s="2277"/>
      <c r="FH88" s="2277"/>
      <c r="FI88" s="2277"/>
      <c r="FJ88" s="2277"/>
      <c r="FK88" s="2277"/>
      <c r="FL88" s="2277"/>
      <c r="FM88" s="2277"/>
      <c r="FN88" s="2277"/>
    </row>
    <row r="89" spans="1:170" s="154" customFormat="1" ht="12.75">
      <c r="A89" s="697"/>
      <c r="C89" s="3588" t="s">
        <v>238</v>
      </c>
      <c r="D89" s="3588"/>
      <c r="E89" s="3588"/>
      <c r="F89" s="3588"/>
      <c r="G89" s="3588"/>
      <c r="H89" s="3588"/>
      <c r="I89" s="3588"/>
      <c r="J89" s="3588"/>
      <c r="K89" s="3588"/>
      <c r="L89" s="3588"/>
      <c r="M89" s="3588"/>
      <c r="N89" s="3588"/>
      <c r="O89" s="3588"/>
      <c r="P89" s="3588"/>
      <c r="Q89" s="3588"/>
      <c r="R89" s="3588"/>
      <c r="S89" s="3588"/>
      <c r="T89" s="3588"/>
      <c r="U89" s="3588"/>
      <c r="V89" s="3588"/>
      <c r="W89" s="3588"/>
      <c r="X89" s="3588"/>
      <c r="Y89" s="3588"/>
      <c r="Z89" s="3588"/>
      <c r="AA89" s="3588"/>
      <c r="AB89" s="3588"/>
      <c r="AC89" s="3589"/>
      <c r="AD89" s="158"/>
      <c r="AE89" s="499"/>
      <c r="AF89" s="499"/>
      <c r="AG89" s="499"/>
      <c r="AH89" s="499"/>
      <c r="AI89" s="498" t="s">
        <v>37</v>
      </c>
      <c r="AJ89" s="3590" t="str">
        <f>AJ32</f>
        <v>11</v>
      </c>
      <c r="AK89" s="3590"/>
      <c r="AL89" s="3590"/>
      <c r="AM89" s="497" t="s">
        <v>38</v>
      </c>
      <c r="AN89" s="497"/>
      <c r="AO89" s="2834" t="s">
        <v>435</v>
      </c>
      <c r="AP89" s="2834"/>
      <c r="AQ89" s="2277">
        <f>AQ36+AQ38</f>
        <v>3860303</v>
      </c>
      <c r="AR89" s="2277"/>
      <c r="AS89" s="2277"/>
      <c r="AT89" s="2277"/>
      <c r="AU89" s="2277"/>
      <c r="AV89" s="2277"/>
      <c r="AW89" s="2277"/>
      <c r="AX89" s="2277"/>
      <c r="AY89" s="2277"/>
      <c r="AZ89" s="2277"/>
      <c r="BA89" s="2277"/>
      <c r="BB89" s="2277"/>
      <c r="BC89" s="2277"/>
      <c r="BD89" s="2277"/>
      <c r="BE89" s="2277"/>
      <c r="BF89" s="2277"/>
      <c r="EX89" s="2277">
        <f>EX36+EX38</f>
        <v>4600804</v>
      </c>
      <c r="EY89" s="2277"/>
      <c r="EZ89" s="2277"/>
      <c r="FA89" s="2277"/>
      <c r="FB89" s="2277"/>
      <c r="FC89" s="2277"/>
      <c r="FD89" s="2277"/>
      <c r="FE89" s="2277"/>
      <c r="FF89" s="2277"/>
      <c r="FG89" s="2277"/>
      <c r="FH89" s="2277"/>
      <c r="FI89" s="2277"/>
      <c r="FJ89" s="2277"/>
      <c r="FK89" s="2277"/>
      <c r="FL89" s="2277"/>
      <c r="FM89" s="2277"/>
      <c r="FN89" s="2277"/>
    </row>
    <row r="90" spans="1:170" s="154" customFormat="1" ht="12.75">
      <c r="A90" s="697"/>
      <c r="C90" s="3588"/>
      <c r="D90" s="3588"/>
      <c r="E90" s="3588"/>
      <c r="F90" s="3588"/>
      <c r="G90" s="3588"/>
      <c r="H90" s="3588"/>
      <c r="I90" s="3588"/>
      <c r="J90" s="3588"/>
      <c r="K90" s="3588"/>
      <c r="L90" s="3588"/>
      <c r="M90" s="3588"/>
      <c r="N90" s="3588"/>
      <c r="O90" s="3588"/>
      <c r="P90" s="3588"/>
      <c r="Q90" s="3588"/>
      <c r="R90" s="3588"/>
      <c r="S90" s="3588"/>
      <c r="T90" s="3588"/>
      <c r="U90" s="3588"/>
      <c r="V90" s="3588"/>
      <c r="W90" s="3588"/>
      <c r="X90" s="3588"/>
      <c r="Y90" s="3588"/>
      <c r="Z90" s="3588"/>
      <c r="AA90" s="3588"/>
      <c r="AB90" s="3588"/>
      <c r="AC90" s="3589"/>
      <c r="AD90" s="167"/>
      <c r="AE90" s="489"/>
      <c r="AF90" s="489"/>
      <c r="AG90" s="489"/>
      <c r="AH90" s="489"/>
      <c r="AI90" s="488" t="s">
        <v>37</v>
      </c>
      <c r="AJ90" s="3590" t="str">
        <f>AJ33</f>
        <v>10</v>
      </c>
      <c r="AK90" s="3590"/>
      <c r="AL90" s="3590"/>
      <c r="AM90" s="487" t="s">
        <v>38</v>
      </c>
      <c r="AN90" s="487"/>
      <c r="AO90" s="3591" t="s">
        <v>436</v>
      </c>
      <c r="AP90" s="3591"/>
      <c r="AQ90" s="2277">
        <f>AQ37+AQ39</f>
        <v>3895158</v>
      </c>
      <c r="AR90" s="2277"/>
      <c r="AS90" s="2277"/>
      <c r="AT90" s="2277"/>
      <c r="AU90" s="2277"/>
      <c r="AV90" s="2277"/>
      <c r="AW90" s="2277"/>
      <c r="AX90" s="2277"/>
      <c r="AY90" s="2277"/>
      <c r="AZ90" s="2277"/>
      <c r="BA90" s="2277"/>
      <c r="BB90" s="2277"/>
      <c r="BC90" s="2277"/>
      <c r="BD90" s="2277"/>
      <c r="BE90" s="2277"/>
      <c r="BF90" s="2277"/>
      <c r="EX90" s="2277">
        <f>EX37+EX39</f>
        <v>3860303</v>
      </c>
      <c r="EY90" s="2277"/>
      <c r="EZ90" s="2277"/>
      <c r="FA90" s="2277"/>
      <c r="FB90" s="2277"/>
      <c r="FC90" s="2277"/>
      <c r="FD90" s="2277"/>
      <c r="FE90" s="2277"/>
      <c r="FF90" s="2277"/>
      <c r="FG90" s="2277"/>
      <c r="FH90" s="2277"/>
      <c r="FI90" s="2277"/>
      <c r="FJ90" s="2277"/>
      <c r="FK90" s="2277"/>
      <c r="FL90" s="2277"/>
      <c r="FM90" s="2277"/>
      <c r="FN90" s="2277"/>
    </row>
  </sheetData>
  <sheetProtection password="CF7A" sheet="1" objects="1" scenarios="1" formatCells="0" formatColumns="0" autoFilter="0"/>
  <mergeCells count="1123"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>
      <c r="A1" s="700"/>
      <c r="FN1" s="275"/>
    </row>
    <row r="2" spans="1:170" s="726" customFormat="1" ht="15">
      <c r="A2" s="707"/>
      <c r="C2" s="2897" t="s">
        <v>250</v>
      </c>
      <c r="D2" s="2897"/>
      <c r="E2" s="2897"/>
      <c r="F2" s="2897"/>
      <c r="G2" s="2897"/>
      <c r="H2" s="2897"/>
      <c r="I2" s="2897"/>
      <c r="J2" s="2897"/>
      <c r="K2" s="2897"/>
      <c r="L2" s="2897"/>
      <c r="M2" s="2897"/>
      <c r="N2" s="2897"/>
      <c r="O2" s="2897"/>
      <c r="P2" s="2897"/>
      <c r="Q2" s="2897"/>
      <c r="R2" s="2897"/>
      <c r="S2" s="2897"/>
      <c r="T2" s="2897"/>
      <c r="U2" s="2897"/>
      <c r="V2" s="2897"/>
      <c r="W2" s="2897"/>
      <c r="X2" s="2897"/>
      <c r="Y2" s="2897"/>
      <c r="Z2" s="2897"/>
      <c r="AA2" s="2897"/>
      <c r="AB2" s="2897"/>
      <c r="AC2" s="2897"/>
      <c r="AD2" s="2897"/>
      <c r="AE2" s="2897"/>
      <c r="AF2" s="2897"/>
      <c r="AG2" s="2897"/>
      <c r="AH2" s="2897"/>
      <c r="AI2" s="2897"/>
      <c r="AJ2" s="2897"/>
      <c r="AK2" s="2897"/>
      <c r="AL2" s="2897"/>
      <c r="AM2" s="2897"/>
      <c r="AN2" s="2897"/>
      <c r="AO2" s="2897"/>
      <c r="AP2" s="2897"/>
      <c r="AQ2" s="2897"/>
      <c r="AR2" s="2897"/>
      <c r="AS2" s="2897"/>
      <c r="AT2" s="2897"/>
      <c r="AU2" s="2897"/>
      <c r="AV2" s="2897"/>
      <c r="AW2" s="2897"/>
      <c r="AX2" s="2897"/>
      <c r="AY2" s="2897"/>
      <c r="AZ2" s="2897"/>
      <c r="BA2" s="2897"/>
      <c r="BB2" s="2897"/>
      <c r="BC2" s="2897"/>
      <c r="BD2" s="2897"/>
      <c r="BE2" s="2897"/>
      <c r="BF2" s="2897"/>
      <c r="BG2" s="2897"/>
      <c r="BH2" s="2897"/>
      <c r="BI2" s="2897"/>
      <c r="BJ2" s="2897"/>
      <c r="BK2" s="2897"/>
      <c r="BL2" s="2897"/>
      <c r="BM2" s="2897"/>
      <c r="BN2" s="2897"/>
      <c r="BO2" s="2897"/>
      <c r="BP2" s="2897"/>
      <c r="BQ2" s="2897"/>
      <c r="BR2" s="2897"/>
      <c r="BS2" s="2897"/>
      <c r="BT2" s="2897"/>
      <c r="BU2" s="2897"/>
      <c r="BV2" s="2897"/>
      <c r="BW2" s="2897"/>
      <c r="BX2" s="2897"/>
      <c r="BY2" s="2897"/>
      <c r="BZ2" s="2897"/>
      <c r="CA2" s="2897"/>
      <c r="CB2" s="2897"/>
      <c r="CC2" s="2897"/>
      <c r="CD2" s="2897"/>
      <c r="CE2" s="2897"/>
      <c r="CF2" s="2897"/>
      <c r="CG2" s="2897"/>
      <c r="CH2" s="2897"/>
      <c r="CI2" s="2897"/>
      <c r="CJ2" s="2897"/>
      <c r="CK2" s="2897"/>
      <c r="CL2" s="2897"/>
      <c r="CM2" s="2897"/>
      <c r="CN2" s="2897"/>
      <c r="CO2" s="2897"/>
      <c r="CP2" s="2897"/>
      <c r="CQ2" s="2897"/>
      <c r="CR2" s="2897"/>
      <c r="CS2" s="2897"/>
      <c r="CT2" s="2897"/>
      <c r="CU2" s="2897"/>
      <c r="CV2" s="2897"/>
      <c r="CW2" s="2897"/>
      <c r="CX2" s="2897"/>
      <c r="CY2" s="2897"/>
      <c r="CZ2" s="2897"/>
      <c r="DA2" s="2897"/>
      <c r="DB2" s="2897"/>
      <c r="DC2" s="2897"/>
      <c r="DD2" s="2897"/>
      <c r="DE2" s="2897"/>
      <c r="DF2" s="2897"/>
      <c r="DG2" s="2897"/>
      <c r="DH2" s="2897"/>
      <c r="DI2" s="2897"/>
      <c r="DJ2" s="2897"/>
      <c r="DK2" s="2897"/>
      <c r="DL2" s="2897"/>
      <c r="DM2" s="2897"/>
      <c r="DN2" s="2897"/>
      <c r="DO2" s="2897"/>
      <c r="DP2" s="2897"/>
      <c r="DQ2" s="2897"/>
      <c r="DR2" s="2897"/>
      <c r="DS2" s="2897"/>
      <c r="DT2" s="2897"/>
      <c r="DU2" s="2897"/>
      <c r="DV2" s="2897"/>
      <c r="DW2" s="2897"/>
      <c r="DX2" s="2897"/>
      <c r="DY2" s="2897"/>
      <c r="DZ2" s="2897"/>
      <c r="EA2" s="2897"/>
      <c r="EB2" s="2897"/>
      <c r="EC2" s="2897"/>
    </row>
    <row r="3" spans="1:170" ht="12" customHeight="1" thickBot="1"/>
    <row r="4" spans="1:170" s="173" customFormat="1" ht="13.5" customHeight="1">
      <c r="A4" s="700"/>
      <c r="C4" s="3271" t="s">
        <v>26</v>
      </c>
      <c r="D4" s="3272"/>
      <c r="E4" s="3272"/>
      <c r="F4" s="3272"/>
      <c r="G4" s="3272"/>
      <c r="H4" s="3272"/>
      <c r="I4" s="3272"/>
      <c r="J4" s="3272"/>
      <c r="K4" s="3272"/>
      <c r="L4" s="3272"/>
      <c r="M4" s="3272"/>
      <c r="N4" s="3272"/>
      <c r="O4" s="3272"/>
      <c r="P4" s="3272"/>
      <c r="Q4" s="3272"/>
      <c r="R4" s="3272"/>
      <c r="S4" s="3272"/>
      <c r="T4" s="3272"/>
      <c r="U4" s="3272"/>
      <c r="V4" s="3272"/>
      <c r="W4" s="3272"/>
      <c r="X4" s="3272"/>
      <c r="Y4" s="3272"/>
      <c r="Z4" s="3272"/>
      <c r="AA4" s="3272"/>
      <c r="AB4" s="3272"/>
      <c r="AC4" s="3272"/>
      <c r="AD4" s="3272"/>
      <c r="AE4" s="3272"/>
      <c r="AF4" s="3272"/>
      <c r="AG4" s="3272"/>
      <c r="AH4" s="3272"/>
      <c r="AI4" s="3272"/>
      <c r="AJ4" s="3272"/>
      <c r="AK4" s="3272"/>
      <c r="AL4" s="3272"/>
      <c r="AM4" s="3272"/>
      <c r="AN4" s="3272"/>
      <c r="AO4" s="3272"/>
      <c r="AP4" s="3272"/>
      <c r="AQ4" s="3272"/>
      <c r="AR4" s="3273"/>
      <c r="AS4" s="3277" t="s">
        <v>10</v>
      </c>
      <c r="AT4" s="3272"/>
      <c r="AU4" s="3272"/>
      <c r="AV4" s="3272"/>
      <c r="AW4" s="3273"/>
      <c r="AX4" s="727"/>
      <c r="AY4" s="728"/>
      <c r="AZ4" s="728"/>
      <c r="BA4" s="728"/>
      <c r="BB4" s="728" t="s">
        <v>89</v>
      </c>
      <c r="BC4" s="728"/>
      <c r="BD4" s="409"/>
      <c r="BE4" s="409"/>
      <c r="BF4" s="1512" t="s">
        <v>989</v>
      </c>
      <c r="BG4" s="1512"/>
      <c r="BH4" s="1512"/>
      <c r="BI4" s="1512"/>
      <c r="BJ4" s="1512"/>
      <c r="BK4" s="1512"/>
      <c r="BL4" s="1512"/>
      <c r="BM4" s="1512"/>
      <c r="BN4" s="1512"/>
      <c r="BO4" s="1512"/>
      <c r="BP4" s="1512"/>
      <c r="BQ4" s="1512"/>
      <c r="BR4" s="1512"/>
      <c r="BS4" s="1512"/>
      <c r="BT4" s="1512"/>
      <c r="BU4" s="1512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79" t="s">
        <v>989</v>
      </c>
      <c r="CI4" s="3279"/>
      <c r="CJ4" s="3279"/>
      <c r="CK4" s="3279"/>
      <c r="CL4" s="3279"/>
      <c r="CM4" s="3279"/>
      <c r="CN4" s="3279"/>
      <c r="CO4" s="3279"/>
      <c r="CP4" s="3279"/>
      <c r="CQ4" s="3279"/>
      <c r="CR4" s="3279"/>
      <c r="CS4" s="3279"/>
      <c r="CT4" s="3279"/>
      <c r="CU4" s="3279"/>
      <c r="CV4" s="3279"/>
      <c r="CW4" s="3279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79" t="s">
        <v>989</v>
      </c>
      <c r="DK4" s="3279"/>
      <c r="DL4" s="3279"/>
      <c r="DM4" s="3279"/>
      <c r="DN4" s="3279"/>
      <c r="DO4" s="3279"/>
      <c r="DP4" s="3279"/>
      <c r="DQ4" s="3279"/>
      <c r="DR4" s="3279"/>
      <c r="DS4" s="3279"/>
      <c r="DT4" s="3279"/>
      <c r="DU4" s="3279"/>
      <c r="DV4" s="3279"/>
      <c r="DW4" s="3279"/>
      <c r="DX4" s="3279"/>
      <c r="DY4" s="3279"/>
      <c r="DZ4" s="409"/>
      <c r="EA4" s="728"/>
      <c r="EB4" s="728"/>
      <c r="EC4" s="730"/>
    </row>
    <row r="5" spans="1:170" s="173" customFormat="1" ht="14.25" customHeight="1">
      <c r="A5" s="700"/>
      <c r="C5" s="3274"/>
      <c r="D5" s="3275"/>
      <c r="E5" s="3275"/>
      <c r="F5" s="3275"/>
      <c r="G5" s="3275"/>
      <c r="H5" s="3275"/>
      <c r="I5" s="3275"/>
      <c r="J5" s="3275"/>
      <c r="K5" s="3275"/>
      <c r="L5" s="3275"/>
      <c r="M5" s="3275"/>
      <c r="N5" s="3275"/>
      <c r="O5" s="3275"/>
      <c r="P5" s="3275"/>
      <c r="Q5" s="3275"/>
      <c r="R5" s="3275"/>
      <c r="S5" s="3275"/>
      <c r="T5" s="3275"/>
      <c r="U5" s="3275"/>
      <c r="V5" s="3275"/>
      <c r="W5" s="3275"/>
      <c r="X5" s="3275"/>
      <c r="Y5" s="3275"/>
      <c r="Z5" s="3275"/>
      <c r="AA5" s="3275"/>
      <c r="AB5" s="3275"/>
      <c r="AC5" s="3275"/>
      <c r="AD5" s="3275"/>
      <c r="AE5" s="3275"/>
      <c r="AF5" s="3275"/>
      <c r="AG5" s="3275"/>
      <c r="AH5" s="3275"/>
      <c r="AI5" s="3275"/>
      <c r="AJ5" s="3275"/>
      <c r="AK5" s="3275"/>
      <c r="AL5" s="3275"/>
      <c r="AM5" s="3275"/>
      <c r="AN5" s="3275"/>
      <c r="AO5" s="3275"/>
      <c r="AP5" s="3275"/>
      <c r="AQ5" s="3275"/>
      <c r="AR5" s="3276"/>
      <c r="AS5" s="3278"/>
      <c r="AT5" s="3275"/>
      <c r="AU5" s="3275"/>
      <c r="AV5" s="3275"/>
      <c r="AW5" s="3276"/>
      <c r="AX5" s="731"/>
      <c r="BF5" s="3280">
        <v>20</v>
      </c>
      <c r="BG5" s="3280"/>
      <c r="BH5" s="3280"/>
      <c r="BI5" s="3280"/>
      <c r="BJ5" s="3339" t="s">
        <v>1350</v>
      </c>
      <c r="BK5" s="3339"/>
      <c r="BL5" s="3339"/>
      <c r="BM5" s="3339"/>
      <c r="BN5" s="173" t="s">
        <v>38</v>
      </c>
      <c r="BQ5" s="1209" t="s">
        <v>438</v>
      </c>
      <c r="BR5" s="1209"/>
      <c r="BS5" s="1209"/>
      <c r="BY5" s="732"/>
      <c r="BZ5" s="731"/>
      <c r="CH5" s="3280">
        <v>20</v>
      </c>
      <c r="CI5" s="3280"/>
      <c r="CJ5" s="3280"/>
      <c r="CK5" s="3280"/>
      <c r="CL5" s="3339" t="s">
        <v>1351</v>
      </c>
      <c r="CM5" s="3339"/>
      <c r="CN5" s="3339"/>
      <c r="CO5" s="3339"/>
      <c r="CP5" s="173" t="s">
        <v>38</v>
      </c>
      <c r="CS5" s="1209" t="s">
        <v>436</v>
      </c>
      <c r="CT5" s="1209"/>
      <c r="CU5" s="1209"/>
      <c r="DA5" s="732"/>
      <c r="DB5" s="731"/>
      <c r="DJ5" s="3280">
        <v>20</v>
      </c>
      <c r="DK5" s="3280"/>
      <c r="DL5" s="3280"/>
      <c r="DM5" s="3280"/>
      <c r="DN5" s="3339" t="s">
        <v>1352</v>
      </c>
      <c r="DO5" s="3339"/>
      <c r="DP5" s="3339"/>
      <c r="DQ5" s="3339"/>
      <c r="DR5" s="173" t="s">
        <v>38</v>
      </c>
      <c r="DU5" s="1209" t="s">
        <v>437</v>
      </c>
      <c r="DV5" s="1209"/>
      <c r="DW5" s="1209"/>
      <c r="EC5" s="733"/>
    </row>
    <row r="6" spans="1:170" s="173" customFormat="1" ht="6" customHeight="1">
      <c r="A6" s="700"/>
      <c r="C6" s="3033"/>
      <c r="D6" s="3016"/>
      <c r="E6" s="3016"/>
      <c r="F6" s="3016"/>
      <c r="G6" s="3016"/>
      <c r="H6" s="3016"/>
      <c r="I6" s="3016"/>
      <c r="J6" s="3016"/>
      <c r="K6" s="3016"/>
      <c r="L6" s="3016"/>
      <c r="M6" s="3016"/>
      <c r="N6" s="3016"/>
      <c r="O6" s="3016"/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6"/>
      <c r="AQ6" s="3016"/>
      <c r="AR6" s="3017"/>
      <c r="AS6" s="3015"/>
      <c r="AT6" s="3016"/>
      <c r="AU6" s="3016"/>
      <c r="AV6" s="3016"/>
      <c r="AW6" s="3017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>
      <c r="A7" s="699"/>
      <c r="C7" s="3340">
        <v>1</v>
      </c>
      <c r="D7" s="2513"/>
      <c r="E7" s="2513"/>
      <c r="F7" s="2513"/>
      <c r="G7" s="2513"/>
      <c r="H7" s="2513"/>
      <c r="I7" s="2513"/>
      <c r="J7" s="2513"/>
      <c r="K7" s="2513"/>
      <c r="L7" s="2513"/>
      <c r="M7" s="2513"/>
      <c r="N7" s="2513"/>
      <c r="O7" s="2513"/>
      <c r="P7" s="2513"/>
      <c r="Q7" s="2513"/>
      <c r="R7" s="2513"/>
      <c r="S7" s="2513"/>
      <c r="T7" s="2513"/>
      <c r="U7" s="2513"/>
      <c r="V7" s="2513"/>
      <c r="W7" s="2513"/>
      <c r="X7" s="2513"/>
      <c r="Y7" s="2513"/>
      <c r="Z7" s="2513"/>
      <c r="AA7" s="2513"/>
      <c r="AB7" s="2513"/>
      <c r="AC7" s="2513"/>
      <c r="AD7" s="2513"/>
      <c r="AE7" s="2513"/>
      <c r="AF7" s="2513"/>
      <c r="AG7" s="2513"/>
      <c r="AH7" s="2513"/>
      <c r="AI7" s="2513"/>
      <c r="AJ7" s="2513"/>
      <c r="AK7" s="2513"/>
      <c r="AL7" s="2513"/>
      <c r="AM7" s="2513"/>
      <c r="AN7" s="2513"/>
      <c r="AO7" s="2513"/>
      <c r="AP7" s="2513"/>
      <c r="AQ7" s="2513"/>
      <c r="AR7" s="3341"/>
      <c r="AS7" s="2512">
        <v>2</v>
      </c>
      <c r="AT7" s="2513"/>
      <c r="AU7" s="2513"/>
      <c r="AV7" s="2513"/>
      <c r="AW7" s="3341"/>
      <c r="AX7" s="2521">
        <v>3</v>
      </c>
      <c r="AY7" s="2522"/>
      <c r="AZ7" s="2522"/>
      <c r="BA7" s="2522"/>
      <c r="BB7" s="2522"/>
      <c r="BC7" s="2522"/>
      <c r="BD7" s="2522"/>
      <c r="BE7" s="2522"/>
      <c r="BF7" s="2522"/>
      <c r="BG7" s="2522"/>
      <c r="BH7" s="2522"/>
      <c r="BI7" s="2522"/>
      <c r="BJ7" s="2522"/>
      <c r="BK7" s="2522"/>
      <c r="BL7" s="2522"/>
      <c r="BM7" s="2522"/>
      <c r="BN7" s="2522"/>
      <c r="BO7" s="2522"/>
      <c r="BP7" s="2522"/>
      <c r="BQ7" s="2522"/>
      <c r="BR7" s="2522"/>
      <c r="BS7" s="2522"/>
      <c r="BT7" s="2522"/>
      <c r="BU7" s="2522"/>
      <c r="BV7" s="2522"/>
      <c r="BW7" s="2522"/>
      <c r="BX7" s="2522"/>
      <c r="BY7" s="2748"/>
      <c r="BZ7" s="2521">
        <v>4</v>
      </c>
      <c r="CA7" s="2522"/>
      <c r="CB7" s="2522"/>
      <c r="CC7" s="2522"/>
      <c r="CD7" s="2522"/>
      <c r="CE7" s="2522"/>
      <c r="CF7" s="2522"/>
      <c r="CG7" s="2522"/>
      <c r="CH7" s="2522"/>
      <c r="CI7" s="2522"/>
      <c r="CJ7" s="2522"/>
      <c r="CK7" s="2522"/>
      <c r="CL7" s="2522"/>
      <c r="CM7" s="2522"/>
      <c r="CN7" s="2522"/>
      <c r="CO7" s="2522"/>
      <c r="CP7" s="2522"/>
      <c r="CQ7" s="2522"/>
      <c r="CR7" s="2522"/>
      <c r="CS7" s="2522"/>
      <c r="CT7" s="2522"/>
      <c r="CU7" s="2522"/>
      <c r="CV7" s="2522"/>
      <c r="CW7" s="2522"/>
      <c r="CX7" s="2522"/>
      <c r="CY7" s="2522"/>
      <c r="CZ7" s="2522"/>
      <c r="DA7" s="2748"/>
      <c r="DB7" s="2521">
        <v>5</v>
      </c>
      <c r="DC7" s="2522"/>
      <c r="DD7" s="2522"/>
      <c r="DE7" s="2522"/>
      <c r="DF7" s="2522"/>
      <c r="DG7" s="2522"/>
      <c r="DH7" s="2522"/>
      <c r="DI7" s="2522"/>
      <c r="DJ7" s="2522"/>
      <c r="DK7" s="2522"/>
      <c r="DL7" s="2522"/>
      <c r="DM7" s="2522"/>
      <c r="DN7" s="2522"/>
      <c r="DO7" s="2522"/>
      <c r="DP7" s="2522"/>
      <c r="DQ7" s="2522"/>
      <c r="DR7" s="2522"/>
      <c r="DS7" s="2522"/>
      <c r="DT7" s="2522"/>
      <c r="DU7" s="2522"/>
      <c r="DV7" s="2522"/>
      <c r="DW7" s="2522"/>
      <c r="DX7" s="2522"/>
      <c r="DY7" s="2522"/>
      <c r="DZ7" s="2522"/>
      <c r="EA7" s="2522"/>
      <c r="EB7" s="2522"/>
      <c r="EC7" s="2523"/>
    </row>
    <row r="8" spans="1:170" s="210" customFormat="1" ht="14.25" customHeight="1">
      <c r="A8" s="720"/>
      <c r="C8" s="175"/>
      <c r="D8" s="3252" t="s">
        <v>216</v>
      </c>
      <c r="E8" s="3252"/>
      <c r="F8" s="3252"/>
      <c r="G8" s="3252"/>
      <c r="H8" s="3252"/>
      <c r="I8" s="3252"/>
      <c r="J8" s="3252"/>
      <c r="K8" s="3252"/>
      <c r="L8" s="3252"/>
      <c r="M8" s="3252"/>
      <c r="N8" s="3252"/>
      <c r="O8" s="3252"/>
      <c r="P8" s="3252"/>
      <c r="Q8" s="3252"/>
      <c r="R8" s="3252"/>
      <c r="S8" s="3252"/>
      <c r="T8" s="3252"/>
      <c r="U8" s="3252"/>
      <c r="V8" s="3252"/>
      <c r="W8" s="3252"/>
      <c r="X8" s="3252"/>
      <c r="Y8" s="3252"/>
      <c r="Z8" s="3252"/>
      <c r="AA8" s="3252"/>
      <c r="AB8" s="3252"/>
      <c r="AC8" s="3252"/>
      <c r="AD8" s="3252"/>
      <c r="AE8" s="3252"/>
      <c r="AF8" s="3252"/>
      <c r="AG8" s="3252"/>
      <c r="AH8" s="3252"/>
      <c r="AI8" s="3252"/>
      <c r="AJ8" s="3252"/>
      <c r="AK8" s="3252"/>
      <c r="AL8" s="3252"/>
      <c r="AM8" s="3252"/>
      <c r="AN8" s="3252"/>
      <c r="AO8" s="3252"/>
      <c r="AP8" s="3252"/>
      <c r="AQ8" s="3252"/>
      <c r="AR8" s="3252"/>
      <c r="AS8" s="2930">
        <v>5590</v>
      </c>
      <c r="AT8" s="2931"/>
      <c r="AU8" s="2931"/>
      <c r="AV8" s="2931"/>
      <c r="AW8" s="2932"/>
      <c r="AX8" s="2742">
        <f>SUM(AX9,AX14:BY18)</f>
        <v>678283</v>
      </c>
      <c r="AY8" s="2743"/>
      <c r="AZ8" s="2743"/>
      <c r="BA8" s="2743"/>
      <c r="BB8" s="2743"/>
      <c r="BC8" s="2743"/>
      <c r="BD8" s="2743"/>
      <c r="BE8" s="2743"/>
      <c r="BF8" s="2743"/>
      <c r="BG8" s="2743"/>
      <c r="BH8" s="2743"/>
      <c r="BI8" s="2743"/>
      <c r="BJ8" s="2743"/>
      <c r="BK8" s="2743"/>
      <c r="BL8" s="2743"/>
      <c r="BM8" s="2743"/>
      <c r="BN8" s="2743"/>
      <c r="BO8" s="2743"/>
      <c r="BP8" s="2743"/>
      <c r="BQ8" s="2743"/>
      <c r="BR8" s="2743"/>
      <c r="BS8" s="2743"/>
      <c r="BT8" s="2743"/>
      <c r="BU8" s="2743"/>
      <c r="BV8" s="2743"/>
      <c r="BW8" s="2743"/>
      <c r="BX8" s="2743"/>
      <c r="BY8" s="2744"/>
      <c r="BZ8" s="2745">
        <f>SUM(BZ9,BZ14:DA18)</f>
        <v>218910</v>
      </c>
      <c r="CA8" s="2743"/>
      <c r="CB8" s="2743"/>
      <c r="CC8" s="2743"/>
      <c r="CD8" s="2743"/>
      <c r="CE8" s="2743"/>
      <c r="CF8" s="2743"/>
      <c r="CG8" s="2743"/>
      <c r="CH8" s="2743"/>
      <c r="CI8" s="2743"/>
      <c r="CJ8" s="2743"/>
      <c r="CK8" s="2743"/>
      <c r="CL8" s="2743"/>
      <c r="CM8" s="2743"/>
      <c r="CN8" s="2743"/>
      <c r="CO8" s="2743"/>
      <c r="CP8" s="2743"/>
      <c r="CQ8" s="2743"/>
      <c r="CR8" s="2743"/>
      <c r="CS8" s="2743"/>
      <c r="CT8" s="2743"/>
      <c r="CU8" s="2743"/>
      <c r="CV8" s="2743"/>
      <c r="CW8" s="2743"/>
      <c r="CX8" s="2743"/>
      <c r="CY8" s="2743"/>
      <c r="CZ8" s="2743"/>
      <c r="DA8" s="2744"/>
      <c r="DB8" s="2745">
        <f>SUM(DB9,DB14:EC18)</f>
        <v>60929</v>
      </c>
      <c r="DC8" s="2743"/>
      <c r="DD8" s="2743"/>
      <c r="DE8" s="2743"/>
      <c r="DF8" s="2743"/>
      <c r="DG8" s="2743"/>
      <c r="DH8" s="2743"/>
      <c r="DI8" s="2743"/>
      <c r="DJ8" s="2743"/>
      <c r="DK8" s="2743"/>
      <c r="DL8" s="2743"/>
      <c r="DM8" s="2743"/>
      <c r="DN8" s="2743"/>
      <c r="DO8" s="2743"/>
      <c r="DP8" s="2743"/>
      <c r="DQ8" s="2743"/>
      <c r="DR8" s="2743"/>
      <c r="DS8" s="2743"/>
      <c r="DT8" s="2743"/>
      <c r="DU8" s="2743"/>
      <c r="DV8" s="2743"/>
      <c r="DW8" s="2743"/>
      <c r="DX8" s="2743"/>
      <c r="DY8" s="2743"/>
      <c r="DZ8" s="2743"/>
      <c r="EA8" s="2743"/>
      <c r="EB8" s="2743"/>
      <c r="EC8" s="2746"/>
    </row>
    <row r="9" spans="1:170" s="210" customFormat="1" ht="14.25" customHeight="1">
      <c r="A9" s="720"/>
      <c r="C9" s="176"/>
      <c r="D9" s="3327" t="s">
        <v>17</v>
      </c>
      <c r="E9" s="3327"/>
      <c r="F9" s="3327"/>
      <c r="G9" s="3327"/>
      <c r="H9" s="3327"/>
      <c r="I9" s="3327"/>
      <c r="J9" s="3327"/>
      <c r="K9" s="3327"/>
      <c r="L9" s="3327"/>
      <c r="M9" s="3327"/>
      <c r="N9" s="3327"/>
      <c r="O9" s="3327"/>
      <c r="P9" s="3327"/>
      <c r="Q9" s="3327"/>
      <c r="R9" s="3327"/>
      <c r="S9" s="3327"/>
      <c r="T9" s="3327"/>
      <c r="U9" s="3327"/>
      <c r="V9" s="3327"/>
      <c r="W9" s="3327"/>
      <c r="X9" s="3327"/>
      <c r="Y9" s="3327"/>
      <c r="Z9" s="3327"/>
      <c r="AA9" s="3327"/>
      <c r="AB9" s="3327"/>
      <c r="AC9" s="3327"/>
      <c r="AD9" s="3327"/>
      <c r="AE9" s="3327"/>
      <c r="AF9" s="3327"/>
      <c r="AG9" s="3327"/>
      <c r="AH9" s="3327"/>
      <c r="AI9" s="3327"/>
      <c r="AJ9" s="3327"/>
      <c r="AK9" s="3327"/>
      <c r="AL9" s="3327"/>
      <c r="AM9" s="3327"/>
      <c r="AN9" s="3327"/>
      <c r="AO9" s="3327"/>
      <c r="AP9" s="3327"/>
      <c r="AQ9" s="3327"/>
      <c r="AR9" s="3327"/>
      <c r="AS9" s="3602">
        <v>5591</v>
      </c>
      <c r="AT9" s="3603"/>
      <c r="AU9" s="3603"/>
      <c r="AV9" s="3603"/>
      <c r="AW9" s="3604"/>
      <c r="AX9" s="3608">
        <f>SUM(AX12:BY13)</f>
        <v>496992</v>
      </c>
      <c r="AY9" s="3609"/>
      <c r="AZ9" s="3609"/>
      <c r="BA9" s="3609"/>
      <c r="BB9" s="3609"/>
      <c r="BC9" s="3609"/>
      <c r="BD9" s="3609"/>
      <c r="BE9" s="3609"/>
      <c r="BF9" s="3609"/>
      <c r="BG9" s="3609"/>
      <c r="BH9" s="3609"/>
      <c r="BI9" s="3609"/>
      <c r="BJ9" s="3609"/>
      <c r="BK9" s="3609"/>
      <c r="BL9" s="3609"/>
      <c r="BM9" s="3609"/>
      <c r="BN9" s="3609"/>
      <c r="BO9" s="3609"/>
      <c r="BP9" s="3609"/>
      <c r="BQ9" s="3609"/>
      <c r="BR9" s="3609"/>
      <c r="BS9" s="3609"/>
      <c r="BT9" s="3609"/>
      <c r="BU9" s="3609"/>
      <c r="BV9" s="3609"/>
      <c r="BW9" s="3609"/>
      <c r="BX9" s="3609"/>
      <c r="BY9" s="3610"/>
      <c r="BZ9" s="3614">
        <f>SUM(BZ12:DA13)</f>
        <v>152420</v>
      </c>
      <c r="CA9" s="3609"/>
      <c r="CB9" s="3609"/>
      <c r="CC9" s="3609"/>
      <c r="CD9" s="3609"/>
      <c r="CE9" s="3609"/>
      <c r="CF9" s="3609"/>
      <c r="CG9" s="3609"/>
      <c r="CH9" s="3609"/>
      <c r="CI9" s="3609"/>
      <c r="CJ9" s="3609"/>
      <c r="CK9" s="3609"/>
      <c r="CL9" s="3609"/>
      <c r="CM9" s="3609"/>
      <c r="CN9" s="3609"/>
      <c r="CO9" s="3609"/>
      <c r="CP9" s="3609"/>
      <c r="CQ9" s="3609"/>
      <c r="CR9" s="3609"/>
      <c r="CS9" s="3609"/>
      <c r="CT9" s="3609"/>
      <c r="CU9" s="3609"/>
      <c r="CV9" s="3609"/>
      <c r="CW9" s="3609"/>
      <c r="CX9" s="3609"/>
      <c r="CY9" s="3609"/>
      <c r="CZ9" s="3609"/>
      <c r="DA9" s="3610"/>
      <c r="DB9" s="3614">
        <f>SUM(DB12:EC13)</f>
        <v>52941</v>
      </c>
      <c r="DC9" s="3609"/>
      <c r="DD9" s="3609"/>
      <c r="DE9" s="3609"/>
      <c r="DF9" s="3609"/>
      <c r="DG9" s="3609"/>
      <c r="DH9" s="3609"/>
      <c r="DI9" s="3609"/>
      <c r="DJ9" s="3609"/>
      <c r="DK9" s="3609"/>
      <c r="DL9" s="3609"/>
      <c r="DM9" s="3609"/>
      <c r="DN9" s="3609"/>
      <c r="DO9" s="3609"/>
      <c r="DP9" s="3609"/>
      <c r="DQ9" s="3609"/>
      <c r="DR9" s="3609"/>
      <c r="DS9" s="3609"/>
      <c r="DT9" s="3609"/>
      <c r="DU9" s="3609"/>
      <c r="DV9" s="3609"/>
      <c r="DW9" s="3609"/>
      <c r="DX9" s="3609"/>
      <c r="DY9" s="3609"/>
      <c r="DZ9" s="3609"/>
      <c r="EA9" s="3609"/>
      <c r="EB9" s="3609"/>
      <c r="EC9" s="3618"/>
    </row>
    <row r="10" spans="1:170" s="210" customFormat="1" ht="14.25" customHeight="1">
      <c r="A10" s="720"/>
      <c r="C10" s="3616" t="s">
        <v>987</v>
      </c>
      <c r="D10" s="3317"/>
      <c r="E10" s="3317"/>
      <c r="F10" s="3317"/>
      <c r="G10" s="3317"/>
      <c r="H10" s="3317"/>
      <c r="I10" s="3317"/>
      <c r="J10" s="3317"/>
      <c r="K10" s="3317"/>
      <c r="L10" s="3317"/>
      <c r="M10" s="3317"/>
      <c r="N10" s="3317"/>
      <c r="O10" s="3317"/>
      <c r="P10" s="3317"/>
      <c r="Q10" s="3317"/>
      <c r="R10" s="3317"/>
      <c r="S10" s="3317"/>
      <c r="T10" s="3317"/>
      <c r="U10" s="3317"/>
      <c r="V10" s="3317"/>
      <c r="W10" s="3317"/>
      <c r="X10" s="3317"/>
      <c r="Y10" s="3317"/>
      <c r="Z10" s="3317"/>
      <c r="AA10" s="3317"/>
      <c r="AB10" s="3317"/>
      <c r="AC10" s="3317"/>
      <c r="AD10" s="3317"/>
      <c r="AE10" s="3317"/>
      <c r="AF10" s="3317"/>
      <c r="AG10" s="3317"/>
      <c r="AH10" s="3317"/>
      <c r="AI10" s="3317"/>
      <c r="AJ10" s="3317"/>
      <c r="AK10" s="3317"/>
      <c r="AL10" s="3317"/>
      <c r="AM10" s="3317"/>
      <c r="AN10" s="3317"/>
      <c r="AO10" s="3317"/>
      <c r="AP10" s="3317"/>
      <c r="AQ10" s="3317"/>
      <c r="AR10" s="521"/>
      <c r="AS10" s="3605"/>
      <c r="AT10" s="3606"/>
      <c r="AU10" s="3606"/>
      <c r="AV10" s="3606"/>
      <c r="AW10" s="3607"/>
      <c r="AX10" s="3611"/>
      <c r="AY10" s="3612"/>
      <c r="AZ10" s="3612"/>
      <c r="BA10" s="3612"/>
      <c r="BB10" s="3612"/>
      <c r="BC10" s="3612"/>
      <c r="BD10" s="3612"/>
      <c r="BE10" s="3612"/>
      <c r="BF10" s="3612"/>
      <c r="BG10" s="3612"/>
      <c r="BH10" s="3612"/>
      <c r="BI10" s="3612"/>
      <c r="BJ10" s="3612"/>
      <c r="BK10" s="3612"/>
      <c r="BL10" s="3612"/>
      <c r="BM10" s="3612"/>
      <c r="BN10" s="3612"/>
      <c r="BO10" s="3612"/>
      <c r="BP10" s="3612"/>
      <c r="BQ10" s="3612"/>
      <c r="BR10" s="3612"/>
      <c r="BS10" s="3612"/>
      <c r="BT10" s="3612"/>
      <c r="BU10" s="3612"/>
      <c r="BV10" s="3612"/>
      <c r="BW10" s="3612"/>
      <c r="BX10" s="3612"/>
      <c r="BY10" s="3613"/>
      <c r="BZ10" s="3615"/>
      <c r="CA10" s="3612"/>
      <c r="CB10" s="3612"/>
      <c r="CC10" s="3612"/>
      <c r="CD10" s="3612"/>
      <c r="CE10" s="3612"/>
      <c r="CF10" s="3612"/>
      <c r="CG10" s="3612"/>
      <c r="CH10" s="3612"/>
      <c r="CI10" s="3612"/>
      <c r="CJ10" s="3612"/>
      <c r="CK10" s="3612"/>
      <c r="CL10" s="3612"/>
      <c r="CM10" s="3612"/>
      <c r="CN10" s="3612"/>
      <c r="CO10" s="3612"/>
      <c r="CP10" s="3612"/>
      <c r="CQ10" s="3612"/>
      <c r="CR10" s="3612"/>
      <c r="CS10" s="3612"/>
      <c r="CT10" s="3612"/>
      <c r="CU10" s="3612"/>
      <c r="CV10" s="3612"/>
      <c r="CW10" s="3612"/>
      <c r="CX10" s="3612"/>
      <c r="CY10" s="3612"/>
      <c r="CZ10" s="3612"/>
      <c r="DA10" s="3613"/>
      <c r="DB10" s="3615"/>
      <c r="DC10" s="3612"/>
      <c r="DD10" s="3612"/>
      <c r="DE10" s="3612"/>
      <c r="DF10" s="3612"/>
      <c r="DG10" s="3612"/>
      <c r="DH10" s="3612"/>
      <c r="DI10" s="3612"/>
      <c r="DJ10" s="3612"/>
      <c r="DK10" s="3612"/>
      <c r="DL10" s="3612"/>
      <c r="DM10" s="3612"/>
      <c r="DN10" s="3612"/>
      <c r="DO10" s="3612"/>
      <c r="DP10" s="3612"/>
      <c r="DQ10" s="3612"/>
      <c r="DR10" s="3612"/>
      <c r="DS10" s="3612"/>
      <c r="DT10" s="3612"/>
      <c r="DU10" s="3612"/>
      <c r="DV10" s="3612"/>
      <c r="DW10" s="3612"/>
      <c r="DX10" s="3612"/>
      <c r="DY10" s="3612"/>
      <c r="DZ10" s="3612"/>
      <c r="EA10" s="3612"/>
      <c r="EB10" s="3612"/>
      <c r="EC10" s="3619"/>
    </row>
    <row r="11" spans="1:170" s="210" customFormat="1" ht="14.25" customHeight="1">
      <c r="A11" s="720" t="s">
        <v>1373</v>
      </c>
      <c r="C11" s="177"/>
      <c r="D11" s="3597" t="s">
        <v>251</v>
      </c>
      <c r="E11" s="3597"/>
      <c r="F11" s="3597"/>
      <c r="G11" s="3597"/>
      <c r="H11" s="3597"/>
      <c r="I11" s="3597"/>
      <c r="J11" s="3597"/>
      <c r="K11" s="3597"/>
      <c r="L11" s="3597"/>
      <c r="M11" s="3597"/>
      <c r="N11" s="3597"/>
      <c r="O11" s="3597"/>
      <c r="P11" s="3597"/>
      <c r="Q11" s="3597"/>
      <c r="R11" s="3597"/>
      <c r="S11" s="3597"/>
      <c r="T11" s="3597"/>
      <c r="U11" s="3597"/>
      <c r="V11" s="3597"/>
      <c r="W11" s="3597"/>
      <c r="X11" s="3597"/>
      <c r="Y11" s="3597"/>
      <c r="Z11" s="3597"/>
      <c r="AA11" s="3597"/>
      <c r="AB11" s="3597"/>
      <c r="AC11" s="3597"/>
      <c r="AD11" s="3597"/>
      <c r="AE11" s="3597"/>
      <c r="AF11" s="3597"/>
      <c r="AG11" s="3597"/>
      <c r="AH11" s="3597"/>
      <c r="AI11" s="3597"/>
      <c r="AJ11" s="3597"/>
      <c r="AK11" s="3597"/>
      <c r="AL11" s="3597"/>
      <c r="AM11" s="3597"/>
      <c r="AN11" s="3597"/>
      <c r="AO11" s="3597"/>
      <c r="AP11" s="3597"/>
      <c r="AQ11" s="3597"/>
      <c r="AR11" s="3597"/>
      <c r="AS11" s="2930"/>
      <c r="AT11" s="2931"/>
      <c r="AU11" s="2931"/>
      <c r="AV11" s="2931"/>
      <c r="AW11" s="2932"/>
      <c r="AX11" s="3598"/>
      <c r="AY11" s="3599"/>
      <c r="AZ11" s="3599"/>
      <c r="BA11" s="3599"/>
      <c r="BB11" s="3599"/>
      <c r="BC11" s="3599"/>
      <c r="BD11" s="3599"/>
      <c r="BE11" s="3599"/>
      <c r="BF11" s="3599"/>
      <c r="BG11" s="3599"/>
      <c r="BH11" s="3599"/>
      <c r="BI11" s="3599"/>
      <c r="BJ11" s="3599"/>
      <c r="BK11" s="3599"/>
      <c r="BL11" s="3599"/>
      <c r="BM11" s="3599"/>
      <c r="BN11" s="3599"/>
      <c r="BO11" s="3599"/>
      <c r="BP11" s="3599"/>
      <c r="BQ11" s="3599"/>
      <c r="BR11" s="3599"/>
      <c r="BS11" s="3599"/>
      <c r="BT11" s="3599"/>
      <c r="BU11" s="3599"/>
      <c r="BV11" s="3599"/>
      <c r="BW11" s="3599"/>
      <c r="BX11" s="3599"/>
      <c r="BY11" s="3600"/>
      <c r="BZ11" s="3601"/>
      <c r="CA11" s="3599"/>
      <c r="CB11" s="3599"/>
      <c r="CC11" s="3599"/>
      <c r="CD11" s="3599"/>
      <c r="CE11" s="3599"/>
      <c r="CF11" s="3599"/>
      <c r="CG11" s="3599"/>
      <c r="CH11" s="3599"/>
      <c r="CI11" s="3599"/>
      <c r="CJ11" s="3599"/>
      <c r="CK11" s="3599"/>
      <c r="CL11" s="3599"/>
      <c r="CM11" s="3599"/>
      <c r="CN11" s="3599"/>
      <c r="CO11" s="3599"/>
      <c r="CP11" s="3599"/>
      <c r="CQ11" s="3599"/>
      <c r="CR11" s="3599"/>
      <c r="CS11" s="3599"/>
      <c r="CT11" s="3599"/>
      <c r="CU11" s="3599"/>
      <c r="CV11" s="3599"/>
      <c r="CW11" s="3599"/>
      <c r="CX11" s="3599"/>
      <c r="CY11" s="3599"/>
      <c r="CZ11" s="3599"/>
      <c r="DA11" s="3600"/>
      <c r="DB11" s="3601"/>
      <c r="DC11" s="3599"/>
      <c r="DD11" s="3599"/>
      <c r="DE11" s="3599"/>
      <c r="DF11" s="3599"/>
      <c r="DG11" s="3599"/>
      <c r="DH11" s="3599"/>
      <c r="DI11" s="3599"/>
      <c r="DJ11" s="3599"/>
      <c r="DK11" s="3599"/>
      <c r="DL11" s="3599"/>
      <c r="DM11" s="3599"/>
      <c r="DN11" s="3599"/>
      <c r="DO11" s="3599"/>
      <c r="DP11" s="3599"/>
      <c r="DQ11" s="3599"/>
      <c r="DR11" s="3599"/>
      <c r="DS11" s="3599"/>
      <c r="DT11" s="3599"/>
      <c r="DU11" s="3599"/>
      <c r="DV11" s="3599"/>
      <c r="DW11" s="3599"/>
      <c r="DX11" s="3599"/>
      <c r="DY11" s="3599"/>
      <c r="DZ11" s="3599"/>
      <c r="EA11" s="3599"/>
      <c r="EB11" s="3599"/>
      <c r="EC11" s="3617"/>
    </row>
    <row r="12" spans="1:170" s="210" customFormat="1" ht="14.25" customHeight="1">
      <c r="A12" s="720"/>
      <c r="C12" s="177"/>
      <c r="D12" s="3597" t="s">
        <v>195</v>
      </c>
      <c r="E12" s="3597"/>
      <c r="F12" s="3597"/>
      <c r="G12" s="3597"/>
      <c r="H12" s="3597"/>
      <c r="I12" s="3597"/>
      <c r="J12" s="3597"/>
      <c r="K12" s="3597"/>
      <c r="L12" s="3597"/>
      <c r="M12" s="3597"/>
      <c r="N12" s="3597"/>
      <c r="O12" s="3597"/>
      <c r="P12" s="3597"/>
      <c r="Q12" s="3597"/>
      <c r="R12" s="3597"/>
      <c r="S12" s="3597"/>
      <c r="T12" s="3597"/>
      <c r="U12" s="3597"/>
      <c r="V12" s="3597"/>
      <c r="W12" s="3597"/>
      <c r="X12" s="3597"/>
      <c r="Y12" s="3597"/>
      <c r="Z12" s="3597"/>
      <c r="AA12" s="3597"/>
      <c r="AB12" s="3597"/>
      <c r="AC12" s="3597"/>
      <c r="AD12" s="3597"/>
      <c r="AE12" s="3597"/>
      <c r="AF12" s="3597"/>
      <c r="AG12" s="3597"/>
      <c r="AH12" s="3597"/>
      <c r="AI12" s="3597"/>
      <c r="AJ12" s="3597"/>
      <c r="AK12" s="3597"/>
      <c r="AL12" s="3597"/>
      <c r="AM12" s="3597"/>
      <c r="AN12" s="3597"/>
      <c r="AO12" s="3597"/>
      <c r="AP12" s="3597"/>
      <c r="AQ12" s="3597"/>
      <c r="AR12" s="3597"/>
      <c r="AS12" s="2930">
        <v>55911</v>
      </c>
      <c r="AT12" s="2931"/>
      <c r="AU12" s="2931"/>
      <c r="AV12" s="2931"/>
      <c r="AW12" s="2932"/>
      <c r="AX12" s="3322">
        <v>151362</v>
      </c>
      <c r="AY12" s="3323"/>
      <c r="AZ12" s="3323"/>
      <c r="BA12" s="3323"/>
      <c r="BB12" s="3323"/>
      <c r="BC12" s="3323"/>
      <c r="BD12" s="3323"/>
      <c r="BE12" s="3323"/>
      <c r="BF12" s="3323"/>
      <c r="BG12" s="3323"/>
      <c r="BH12" s="3323"/>
      <c r="BI12" s="3323"/>
      <c r="BJ12" s="3323"/>
      <c r="BK12" s="3323"/>
      <c r="BL12" s="3323"/>
      <c r="BM12" s="3323"/>
      <c r="BN12" s="3323"/>
      <c r="BO12" s="3323"/>
      <c r="BP12" s="3323"/>
      <c r="BQ12" s="3323"/>
      <c r="BR12" s="3323"/>
      <c r="BS12" s="3323"/>
      <c r="BT12" s="3323"/>
      <c r="BU12" s="3323"/>
      <c r="BV12" s="3323"/>
      <c r="BW12" s="3323"/>
      <c r="BX12" s="3323"/>
      <c r="BY12" s="3324"/>
      <c r="BZ12" s="3325">
        <v>6625</v>
      </c>
      <c r="CA12" s="3323"/>
      <c r="CB12" s="3323"/>
      <c r="CC12" s="3323"/>
      <c r="CD12" s="3323"/>
      <c r="CE12" s="3323"/>
      <c r="CF12" s="3323"/>
      <c r="CG12" s="3323"/>
      <c r="CH12" s="3323"/>
      <c r="CI12" s="3323"/>
      <c r="CJ12" s="3323"/>
      <c r="CK12" s="3323"/>
      <c r="CL12" s="3323"/>
      <c r="CM12" s="3323"/>
      <c r="CN12" s="3323"/>
      <c r="CO12" s="3323"/>
      <c r="CP12" s="3323"/>
      <c r="CQ12" s="3323"/>
      <c r="CR12" s="3323"/>
      <c r="CS12" s="3323"/>
      <c r="CT12" s="3323"/>
      <c r="CU12" s="3323"/>
      <c r="CV12" s="3323"/>
      <c r="CW12" s="3323"/>
      <c r="CX12" s="3323"/>
      <c r="CY12" s="3323"/>
      <c r="CZ12" s="3323"/>
      <c r="DA12" s="3324"/>
      <c r="DB12" s="3325">
        <v>1516</v>
      </c>
      <c r="DC12" s="3323"/>
      <c r="DD12" s="3323"/>
      <c r="DE12" s="3323"/>
      <c r="DF12" s="3323"/>
      <c r="DG12" s="3323"/>
      <c r="DH12" s="3323"/>
      <c r="DI12" s="3323"/>
      <c r="DJ12" s="3323"/>
      <c r="DK12" s="3323"/>
      <c r="DL12" s="3323"/>
      <c r="DM12" s="3323"/>
      <c r="DN12" s="3323"/>
      <c r="DO12" s="3323"/>
      <c r="DP12" s="3323"/>
      <c r="DQ12" s="3323"/>
      <c r="DR12" s="3323"/>
      <c r="DS12" s="3323"/>
      <c r="DT12" s="3323"/>
      <c r="DU12" s="3323"/>
      <c r="DV12" s="3323"/>
      <c r="DW12" s="3323"/>
      <c r="DX12" s="3323"/>
      <c r="DY12" s="3323"/>
      <c r="DZ12" s="3323"/>
      <c r="EA12" s="3323"/>
      <c r="EB12" s="3323"/>
      <c r="EC12" s="3326"/>
    </row>
    <row r="13" spans="1:170" s="210" customFormat="1" ht="14.25" customHeight="1">
      <c r="A13" s="720"/>
      <c r="C13" s="177"/>
      <c r="D13" s="3597" t="s">
        <v>105</v>
      </c>
      <c r="E13" s="3597"/>
      <c r="F13" s="3597"/>
      <c r="G13" s="3597"/>
      <c r="H13" s="3597"/>
      <c r="I13" s="3597"/>
      <c r="J13" s="3597"/>
      <c r="K13" s="3597"/>
      <c r="L13" s="3597"/>
      <c r="M13" s="3597"/>
      <c r="N13" s="3597"/>
      <c r="O13" s="3597"/>
      <c r="P13" s="3597"/>
      <c r="Q13" s="3597"/>
      <c r="R13" s="3597"/>
      <c r="S13" s="3597"/>
      <c r="T13" s="3597"/>
      <c r="U13" s="3597"/>
      <c r="V13" s="3597"/>
      <c r="W13" s="3597"/>
      <c r="X13" s="3597"/>
      <c r="Y13" s="3597"/>
      <c r="Z13" s="3597"/>
      <c r="AA13" s="3597"/>
      <c r="AB13" s="3597"/>
      <c r="AC13" s="3597"/>
      <c r="AD13" s="3597"/>
      <c r="AE13" s="3597"/>
      <c r="AF13" s="3597"/>
      <c r="AG13" s="3597"/>
      <c r="AH13" s="3597"/>
      <c r="AI13" s="3597"/>
      <c r="AJ13" s="3597"/>
      <c r="AK13" s="3597"/>
      <c r="AL13" s="3597"/>
      <c r="AM13" s="3597"/>
      <c r="AN13" s="3597"/>
      <c r="AO13" s="3597"/>
      <c r="AP13" s="3597"/>
      <c r="AQ13" s="3597"/>
      <c r="AR13" s="3597"/>
      <c r="AS13" s="2930">
        <v>55912</v>
      </c>
      <c r="AT13" s="2931"/>
      <c r="AU13" s="2931"/>
      <c r="AV13" s="2931"/>
      <c r="AW13" s="2932"/>
      <c r="AX13" s="3322">
        <v>345630</v>
      </c>
      <c r="AY13" s="3323"/>
      <c r="AZ13" s="3323"/>
      <c r="BA13" s="3323"/>
      <c r="BB13" s="3323"/>
      <c r="BC13" s="3323"/>
      <c r="BD13" s="3323"/>
      <c r="BE13" s="3323"/>
      <c r="BF13" s="3323"/>
      <c r="BG13" s="3323"/>
      <c r="BH13" s="3323"/>
      <c r="BI13" s="3323"/>
      <c r="BJ13" s="3323"/>
      <c r="BK13" s="3323"/>
      <c r="BL13" s="3323"/>
      <c r="BM13" s="3323"/>
      <c r="BN13" s="3323"/>
      <c r="BO13" s="3323"/>
      <c r="BP13" s="3323"/>
      <c r="BQ13" s="3323"/>
      <c r="BR13" s="3323"/>
      <c r="BS13" s="3323"/>
      <c r="BT13" s="3323"/>
      <c r="BU13" s="3323"/>
      <c r="BV13" s="3323"/>
      <c r="BW13" s="3323"/>
      <c r="BX13" s="3323"/>
      <c r="BY13" s="3324"/>
      <c r="BZ13" s="3325">
        <v>145795</v>
      </c>
      <c r="CA13" s="3323"/>
      <c r="CB13" s="3323"/>
      <c r="CC13" s="3323"/>
      <c r="CD13" s="3323"/>
      <c r="CE13" s="3323"/>
      <c r="CF13" s="3323"/>
      <c r="CG13" s="3323"/>
      <c r="CH13" s="3323"/>
      <c r="CI13" s="3323"/>
      <c r="CJ13" s="3323"/>
      <c r="CK13" s="3323"/>
      <c r="CL13" s="3323"/>
      <c r="CM13" s="3323"/>
      <c r="CN13" s="3323"/>
      <c r="CO13" s="3323"/>
      <c r="CP13" s="3323"/>
      <c r="CQ13" s="3323"/>
      <c r="CR13" s="3323"/>
      <c r="CS13" s="3323"/>
      <c r="CT13" s="3323"/>
      <c r="CU13" s="3323"/>
      <c r="CV13" s="3323"/>
      <c r="CW13" s="3323"/>
      <c r="CX13" s="3323"/>
      <c r="CY13" s="3323"/>
      <c r="CZ13" s="3323"/>
      <c r="DA13" s="3324"/>
      <c r="DB13" s="3325">
        <v>51425</v>
      </c>
      <c r="DC13" s="3323"/>
      <c r="DD13" s="3323"/>
      <c r="DE13" s="3323"/>
      <c r="DF13" s="3323"/>
      <c r="DG13" s="3323"/>
      <c r="DH13" s="3323"/>
      <c r="DI13" s="3323"/>
      <c r="DJ13" s="3323"/>
      <c r="DK13" s="3323"/>
      <c r="DL13" s="3323"/>
      <c r="DM13" s="3323"/>
      <c r="DN13" s="3323"/>
      <c r="DO13" s="3323"/>
      <c r="DP13" s="3323"/>
      <c r="DQ13" s="3323"/>
      <c r="DR13" s="3323"/>
      <c r="DS13" s="3323"/>
      <c r="DT13" s="3323"/>
      <c r="DU13" s="3323"/>
      <c r="DV13" s="3323"/>
      <c r="DW13" s="3323"/>
      <c r="DX13" s="3323"/>
      <c r="DY13" s="3323"/>
      <c r="DZ13" s="3323"/>
      <c r="EA13" s="3323"/>
      <c r="EB13" s="3323"/>
      <c r="EC13" s="3326"/>
    </row>
    <row r="14" spans="1:170" s="210" customFormat="1" ht="23.25" customHeight="1">
      <c r="A14" s="720"/>
      <c r="C14" s="177"/>
      <c r="D14" s="3317" t="s">
        <v>243</v>
      </c>
      <c r="E14" s="3317"/>
      <c r="F14" s="3317"/>
      <c r="G14" s="3317"/>
      <c r="H14" s="3317"/>
      <c r="I14" s="3317"/>
      <c r="J14" s="3317"/>
      <c r="K14" s="3317"/>
      <c r="L14" s="3317"/>
      <c r="M14" s="3317"/>
      <c r="N14" s="3317"/>
      <c r="O14" s="3317"/>
      <c r="P14" s="3317"/>
      <c r="Q14" s="3317"/>
      <c r="R14" s="3317"/>
      <c r="S14" s="3317"/>
      <c r="T14" s="3317"/>
      <c r="U14" s="3317"/>
      <c r="V14" s="3317"/>
      <c r="W14" s="3317"/>
      <c r="X14" s="3317"/>
      <c r="Y14" s="3317"/>
      <c r="Z14" s="3317"/>
      <c r="AA14" s="3317"/>
      <c r="AB14" s="3317"/>
      <c r="AC14" s="3317"/>
      <c r="AD14" s="3317"/>
      <c r="AE14" s="3317"/>
      <c r="AF14" s="3317"/>
      <c r="AG14" s="3317"/>
      <c r="AH14" s="3317"/>
      <c r="AI14" s="3317"/>
      <c r="AJ14" s="3317"/>
      <c r="AK14" s="3317"/>
      <c r="AL14" s="3317"/>
      <c r="AM14" s="3317"/>
      <c r="AN14" s="3317"/>
      <c r="AO14" s="3317"/>
      <c r="AP14" s="3317"/>
      <c r="AQ14" s="3317"/>
      <c r="AR14" s="3317"/>
      <c r="AS14" s="3113">
        <v>5592</v>
      </c>
      <c r="AT14" s="2929"/>
      <c r="AU14" s="2929"/>
      <c r="AV14" s="2929"/>
      <c r="AW14" s="3283"/>
      <c r="AX14" s="3318">
        <v>3041</v>
      </c>
      <c r="AY14" s="3305"/>
      <c r="AZ14" s="3305"/>
      <c r="BA14" s="3305"/>
      <c r="BB14" s="3305"/>
      <c r="BC14" s="3305"/>
      <c r="BD14" s="3305"/>
      <c r="BE14" s="3305"/>
      <c r="BF14" s="3305"/>
      <c r="BG14" s="3305"/>
      <c r="BH14" s="3305"/>
      <c r="BI14" s="3305"/>
      <c r="BJ14" s="3305"/>
      <c r="BK14" s="3305"/>
      <c r="BL14" s="3305"/>
      <c r="BM14" s="3305"/>
      <c r="BN14" s="3305"/>
      <c r="BO14" s="3305"/>
      <c r="BP14" s="3305"/>
      <c r="BQ14" s="3305"/>
      <c r="BR14" s="3305"/>
      <c r="BS14" s="3305"/>
      <c r="BT14" s="3305"/>
      <c r="BU14" s="3305"/>
      <c r="BV14" s="3305"/>
      <c r="BW14" s="3305"/>
      <c r="BX14" s="3305"/>
      <c r="BY14" s="3319"/>
      <c r="BZ14" s="3304">
        <v>0</v>
      </c>
      <c r="CA14" s="3305"/>
      <c r="CB14" s="3305"/>
      <c r="CC14" s="3305"/>
      <c r="CD14" s="3305"/>
      <c r="CE14" s="3305"/>
      <c r="CF14" s="3305"/>
      <c r="CG14" s="3305"/>
      <c r="CH14" s="3305"/>
      <c r="CI14" s="3305"/>
      <c r="CJ14" s="3305"/>
      <c r="CK14" s="3305"/>
      <c r="CL14" s="3305"/>
      <c r="CM14" s="3305"/>
      <c r="CN14" s="3305"/>
      <c r="CO14" s="3305"/>
      <c r="CP14" s="3305"/>
      <c r="CQ14" s="3305"/>
      <c r="CR14" s="3305"/>
      <c r="CS14" s="3305"/>
      <c r="CT14" s="3305"/>
      <c r="CU14" s="3305"/>
      <c r="CV14" s="3305"/>
      <c r="CW14" s="3305"/>
      <c r="CX14" s="3305"/>
      <c r="CY14" s="3305"/>
      <c r="CZ14" s="3305"/>
      <c r="DA14" s="3319"/>
      <c r="DB14" s="3304">
        <v>19</v>
      </c>
      <c r="DC14" s="3305"/>
      <c r="DD14" s="3305"/>
      <c r="DE14" s="3305"/>
      <c r="DF14" s="3305"/>
      <c r="DG14" s="3305"/>
      <c r="DH14" s="3305"/>
      <c r="DI14" s="3305"/>
      <c r="DJ14" s="3305"/>
      <c r="DK14" s="3305"/>
      <c r="DL14" s="3305"/>
      <c r="DM14" s="3305"/>
      <c r="DN14" s="3305"/>
      <c r="DO14" s="3305"/>
      <c r="DP14" s="3305"/>
      <c r="DQ14" s="3305"/>
      <c r="DR14" s="3305"/>
      <c r="DS14" s="3305"/>
      <c r="DT14" s="3305"/>
      <c r="DU14" s="3305"/>
      <c r="DV14" s="3305"/>
      <c r="DW14" s="3305"/>
      <c r="DX14" s="3305"/>
      <c r="DY14" s="3305"/>
      <c r="DZ14" s="3305"/>
      <c r="EA14" s="3305"/>
      <c r="EB14" s="3305"/>
      <c r="EC14" s="3306"/>
    </row>
    <row r="15" spans="1:170" s="210" customFormat="1" ht="23.25" customHeight="1">
      <c r="A15" s="720"/>
      <c r="C15" s="177"/>
      <c r="D15" s="3320" t="s">
        <v>245</v>
      </c>
      <c r="E15" s="3320"/>
      <c r="F15" s="3320"/>
      <c r="G15" s="3320"/>
      <c r="H15" s="3320"/>
      <c r="I15" s="3320"/>
      <c r="J15" s="3320"/>
      <c r="K15" s="3320"/>
      <c r="L15" s="3320"/>
      <c r="M15" s="3320"/>
      <c r="N15" s="3320"/>
      <c r="O15" s="3320"/>
      <c r="P15" s="3320"/>
      <c r="Q15" s="3320"/>
      <c r="R15" s="3320"/>
      <c r="S15" s="3320"/>
      <c r="T15" s="3320"/>
      <c r="U15" s="3320"/>
      <c r="V15" s="3320"/>
      <c r="W15" s="3320"/>
      <c r="X15" s="3320"/>
      <c r="Y15" s="3320"/>
      <c r="Z15" s="3320"/>
      <c r="AA15" s="3320"/>
      <c r="AB15" s="3320"/>
      <c r="AC15" s="3320"/>
      <c r="AD15" s="3320"/>
      <c r="AE15" s="3320"/>
      <c r="AF15" s="3320"/>
      <c r="AG15" s="3320"/>
      <c r="AH15" s="3320"/>
      <c r="AI15" s="3320"/>
      <c r="AJ15" s="3320"/>
      <c r="AK15" s="3320"/>
      <c r="AL15" s="3320"/>
      <c r="AM15" s="3320"/>
      <c r="AN15" s="3320"/>
      <c r="AO15" s="3320"/>
      <c r="AP15" s="3320"/>
      <c r="AQ15" s="3320"/>
      <c r="AR15" s="3320"/>
      <c r="AS15" s="2930">
        <v>5593</v>
      </c>
      <c r="AT15" s="2931"/>
      <c r="AU15" s="2931"/>
      <c r="AV15" s="2931"/>
      <c r="AW15" s="2932"/>
      <c r="AX15" s="3322">
        <v>0</v>
      </c>
      <c r="AY15" s="3323"/>
      <c r="AZ15" s="3323"/>
      <c r="BA15" s="3323"/>
      <c r="BB15" s="3323"/>
      <c r="BC15" s="3323"/>
      <c r="BD15" s="3323"/>
      <c r="BE15" s="3323"/>
      <c r="BF15" s="3323"/>
      <c r="BG15" s="3323"/>
      <c r="BH15" s="3323"/>
      <c r="BI15" s="3323"/>
      <c r="BJ15" s="3323"/>
      <c r="BK15" s="3323"/>
      <c r="BL15" s="3323"/>
      <c r="BM15" s="3323"/>
      <c r="BN15" s="3323"/>
      <c r="BO15" s="3323"/>
      <c r="BP15" s="3323"/>
      <c r="BQ15" s="3323"/>
      <c r="BR15" s="3323"/>
      <c r="BS15" s="3323"/>
      <c r="BT15" s="3323"/>
      <c r="BU15" s="3323"/>
      <c r="BV15" s="3323"/>
      <c r="BW15" s="3323"/>
      <c r="BX15" s="3323"/>
      <c r="BY15" s="3324"/>
      <c r="BZ15" s="3325">
        <v>0</v>
      </c>
      <c r="CA15" s="3323"/>
      <c r="CB15" s="3323"/>
      <c r="CC15" s="3323"/>
      <c r="CD15" s="3323"/>
      <c r="CE15" s="3323"/>
      <c r="CF15" s="3323"/>
      <c r="CG15" s="3323"/>
      <c r="CH15" s="3323"/>
      <c r="CI15" s="3323"/>
      <c r="CJ15" s="3323"/>
      <c r="CK15" s="3323"/>
      <c r="CL15" s="3323"/>
      <c r="CM15" s="3323"/>
      <c r="CN15" s="3323"/>
      <c r="CO15" s="3323"/>
      <c r="CP15" s="3323"/>
      <c r="CQ15" s="3323"/>
      <c r="CR15" s="3323"/>
      <c r="CS15" s="3323"/>
      <c r="CT15" s="3323"/>
      <c r="CU15" s="3323"/>
      <c r="CV15" s="3323"/>
      <c r="CW15" s="3323"/>
      <c r="CX15" s="3323"/>
      <c r="CY15" s="3323"/>
      <c r="CZ15" s="3323"/>
      <c r="DA15" s="3324"/>
      <c r="DB15" s="3325">
        <v>0</v>
      </c>
      <c r="DC15" s="3323"/>
      <c r="DD15" s="3323"/>
      <c r="DE15" s="3323"/>
      <c r="DF15" s="3323"/>
      <c r="DG15" s="3323"/>
      <c r="DH15" s="3323"/>
      <c r="DI15" s="3323"/>
      <c r="DJ15" s="3323"/>
      <c r="DK15" s="3323"/>
      <c r="DL15" s="3323"/>
      <c r="DM15" s="3323"/>
      <c r="DN15" s="3323"/>
      <c r="DO15" s="3323"/>
      <c r="DP15" s="3323"/>
      <c r="DQ15" s="3323"/>
      <c r="DR15" s="3323"/>
      <c r="DS15" s="3323"/>
      <c r="DT15" s="3323"/>
      <c r="DU15" s="3323"/>
      <c r="DV15" s="3323"/>
      <c r="DW15" s="3323"/>
      <c r="DX15" s="3323"/>
      <c r="DY15" s="3323"/>
      <c r="DZ15" s="3323"/>
      <c r="EA15" s="3323"/>
      <c r="EB15" s="3323"/>
      <c r="EC15" s="3326"/>
    </row>
    <row r="16" spans="1:170" s="210" customFormat="1" ht="14.25" customHeight="1">
      <c r="A16" s="720"/>
      <c r="C16" s="177"/>
      <c r="D16" s="3317" t="s">
        <v>246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930">
        <v>5594</v>
      </c>
      <c r="AT16" s="2931"/>
      <c r="AU16" s="2931"/>
      <c r="AV16" s="2931"/>
      <c r="AW16" s="2932"/>
      <c r="AX16" s="3322">
        <v>0</v>
      </c>
      <c r="AY16" s="3323"/>
      <c r="AZ16" s="3323"/>
      <c r="BA16" s="3323"/>
      <c r="BB16" s="3323"/>
      <c r="BC16" s="3323"/>
      <c r="BD16" s="3323"/>
      <c r="BE16" s="3323"/>
      <c r="BF16" s="3323"/>
      <c r="BG16" s="3323"/>
      <c r="BH16" s="3323"/>
      <c r="BI16" s="3323"/>
      <c r="BJ16" s="3323"/>
      <c r="BK16" s="3323"/>
      <c r="BL16" s="3323"/>
      <c r="BM16" s="3323"/>
      <c r="BN16" s="3323"/>
      <c r="BO16" s="3323"/>
      <c r="BP16" s="3323"/>
      <c r="BQ16" s="3323"/>
      <c r="BR16" s="3323"/>
      <c r="BS16" s="3323"/>
      <c r="BT16" s="3323"/>
      <c r="BU16" s="3323"/>
      <c r="BV16" s="3323"/>
      <c r="BW16" s="3323"/>
      <c r="BX16" s="3323"/>
      <c r="BY16" s="3324"/>
      <c r="BZ16" s="3325">
        <v>0</v>
      </c>
      <c r="CA16" s="3323"/>
      <c r="CB16" s="3323"/>
      <c r="CC16" s="3323"/>
      <c r="CD16" s="3323"/>
      <c r="CE16" s="3323"/>
      <c r="CF16" s="3323"/>
      <c r="CG16" s="3323"/>
      <c r="CH16" s="3323"/>
      <c r="CI16" s="3323"/>
      <c r="CJ16" s="3323"/>
      <c r="CK16" s="3323"/>
      <c r="CL16" s="3323"/>
      <c r="CM16" s="3323"/>
      <c r="CN16" s="3323"/>
      <c r="CO16" s="3323"/>
      <c r="CP16" s="3323"/>
      <c r="CQ16" s="3323"/>
      <c r="CR16" s="3323"/>
      <c r="CS16" s="3323"/>
      <c r="CT16" s="3323"/>
      <c r="CU16" s="3323"/>
      <c r="CV16" s="3323"/>
      <c r="CW16" s="3323"/>
      <c r="CX16" s="3323"/>
      <c r="CY16" s="3323"/>
      <c r="CZ16" s="3323"/>
      <c r="DA16" s="3324"/>
      <c r="DB16" s="3325">
        <v>0</v>
      </c>
      <c r="DC16" s="3323"/>
      <c r="DD16" s="3323"/>
      <c r="DE16" s="3323"/>
      <c r="DF16" s="3323"/>
      <c r="DG16" s="3323"/>
      <c r="DH16" s="3323"/>
      <c r="DI16" s="3323"/>
      <c r="DJ16" s="3323"/>
      <c r="DK16" s="3323"/>
      <c r="DL16" s="3323"/>
      <c r="DM16" s="3323"/>
      <c r="DN16" s="3323"/>
      <c r="DO16" s="3323"/>
      <c r="DP16" s="3323"/>
      <c r="DQ16" s="3323"/>
      <c r="DR16" s="3323"/>
      <c r="DS16" s="3323"/>
      <c r="DT16" s="3323"/>
      <c r="DU16" s="3323"/>
      <c r="DV16" s="3323"/>
      <c r="DW16" s="3323"/>
      <c r="DX16" s="3323"/>
      <c r="DY16" s="3323"/>
      <c r="DZ16" s="3323"/>
      <c r="EA16" s="3323"/>
      <c r="EB16" s="3323"/>
      <c r="EC16" s="3326"/>
    </row>
    <row r="17" spans="1:165" s="210" customFormat="1" ht="24.75" customHeight="1">
      <c r="A17" s="720"/>
      <c r="C17" s="177"/>
      <c r="D17" s="3317" t="s">
        <v>247</v>
      </c>
      <c r="E17" s="3317"/>
      <c r="F17" s="3317"/>
      <c r="G17" s="3317"/>
      <c r="H17" s="3317"/>
      <c r="I17" s="3317"/>
      <c r="J17" s="3317"/>
      <c r="K17" s="3317"/>
      <c r="L17" s="3317"/>
      <c r="M17" s="3317"/>
      <c r="N17" s="3317"/>
      <c r="O17" s="3317"/>
      <c r="P17" s="3317"/>
      <c r="Q17" s="3317"/>
      <c r="R17" s="3317"/>
      <c r="S17" s="3317"/>
      <c r="T17" s="3317"/>
      <c r="U17" s="3317"/>
      <c r="V17" s="3317"/>
      <c r="W17" s="3317"/>
      <c r="X17" s="3317"/>
      <c r="Y17" s="3317"/>
      <c r="Z17" s="3317"/>
      <c r="AA17" s="3317"/>
      <c r="AB17" s="3317"/>
      <c r="AC17" s="3317"/>
      <c r="AD17" s="3317"/>
      <c r="AE17" s="3317"/>
      <c r="AF17" s="3317"/>
      <c r="AG17" s="3317"/>
      <c r="AH17" s="3317"/>
      <c r="AI17" s="3317"/>
      <c r="AJ17" s="3317"/>
      <c r="AK17" s="3317"/>
      <c r="AL17" s="3317"/>
      <c r="AM17" s="3317"/>
      <c r="AN17" s="3317"/>
      <c r="AO17" s="3317"/>
      <c r="AP17" s="3317"/>
      <c r="AQ17" s="3317"/>
      <c r="AR17" s="3317"/>
      <c r="AS17" s="2930">
        <v>5595</v>
      </c>
      <c r="AT17" s="2931"/>
      <c r="AU17" s="2931"/>
      <c r="AV17" s="2931"/>
      <c r="AW17" s="2932"/>
      <c r="AX17" s="3322">
        <v>0</v>
      </c>
      <c r="AY17" s="3323"/>
      <c r="AZ17" s="3323"/>
      <c r="BA17" s="3323"/>
      <c r="BB17" s="3323"/>
      <c r="BC17" s="3323"/>
      <c r="BD17" s="3323"/>
      <c r="BE17" s="3323"/>
      <c r="BF17" s="3323"/>
      <c r="BG17" s="3323"/>
      <c r="BH17" s="3323"/>
      <c r="BI17" s="3323"/>
      <c r="BJ17" s="3323"/>
      <c r="BK17" s="3323"/>
      <c r="BL17" s="3323"/>
      <c r="BM17" s="3323"/>
      <c r="BN17" s="3323"/>
      <c r="BO17" s="3323"/>
      <c r="BP17" s="3323"/>
      <c r="BQ17" s="3323"/>
      <c r="BR17" s="3323"/>
      <c r="BS17" s="3323"/>
      <c r="BT17" s="3323"/>
      <c r="BU17" s="3323"/>
      <c r="BV17" s="3323"/>
      <c r="BW17" s="3323"/>
      <c r="BX17" s="3323"/>
      <c r="BY17" s="3324"/>
      <c r="BZ17" s="3325">
        <v>0</v>
      </c>
      <c r="CA17" s="3323"/>
      <c r="CB17" s="3323"/>
      <c r="CC17" s="3323"/>
      <c r="CD17" s="3323"/>
      <c r="CE17" s="3323"/>
      <c r="CF17" s="3323"/>
      <c r="CG17" s="3323"/>
      <c r="CH17" s="3323"/>
      <c r="CI17" s="3323"/>
      <c r="CJ17" s="3323"/>
      <c r="CK17" s="3323"/>
      <c r="CL17" s="3323"/>
      <c r="CM17" s="3323"/>
      <c r="CN17" s="3323"/>
      <c r="CO17" s="3323"/>
      <c r="CP17" s="3323"/>
      <c r="CQ17" s="3323"/>
      <c r="CR17" s="3323"/>
      <c r="CS17" s="3323"/>
      <c r="CT17" s="3323"/>
      <c r="CU17" s="3323"/>
      <c r="CV17" s="3323"/>
      <c r="CW17" s="3323"/>
      <c r="CX17" s="3323"/>
      <c r="CY17" s="3323"/>
      <c r="CZ17" s="3323"/>
      <c r="DA17" s="3324"/>
      <c r="DB17" s="3325">
        <v>0</v>
      </c>
      <c r="DC17" s="3323"/>
      <c r="DD17" s="3323"/>
      <c r="DE17" s="3323"/>
      <c r="DF17" s="3323"/>
      <c r="DG17" s="3323"/>
      <c r="DH17" s="3323"/>
      <c r="DI17" s="3323"/>
      <c r="DJ17" s="3323"/>
      <c r="DK17" s="3323"/>
      <c r="DL17" s="3323"/>
      <c r="DM17" s="3323"/>
      <c r="DN17" s="3323"/>
      <c r="DO17" s="3323"/>
      <c r="DP17" s="3323"/>
      <c r="DQ17" s="3323"/>
      <c r="DR17" s="3323"/>
      <c r="DS17" s="3323"/>
      <c r="DT17" s="3323"/>
      <c r="DU17" s="3323"/>
      <c r="DV17" s="3323"/>
      <c r="DW17" s="3323"/>
      <c r="DX17" s="3323"/>
      <c r="DY17" s="3323"/>
      <c r="DZ17" s="3323"/>
      <c r="EA17" s="3323"/>
      <c r="EB17" s="3323"/>
      <c r="EC17" s="3326"/>
    </row>
    <row r="18" spans="1:165" s="210" customFormat="1" ht="14.25" customHeight="1" thickBot="1">
      <c r="A18" s="720"/>
      <c r="C18" s="178"/>
      <c r="D18" s="3307" t="s">
        <v>233</v>
      </c>
      <c r="E18" s="3307"/>
      <c r="F18" s="3307"/>
      <c r="G18" s="3307"/>
      <c r="H18" s="3307"/>
      <c r="I18" s="3307"/>
      <c r="J18" s="3307"/>
      <c r="K18" s="3307"/>
      <c r="L18" s="3307"/>
      <c r="M18" s="3307"/>
      <c r="N18" s="3307"/>
      <c r="O18" s="3307"/>
      <c r="P18" s="3307"/>
      <c r="Q18" s="3307"/>
      <c r="R18" s="3307"/>
      <c r="S18" s="3307"/>
      <c r="T18" s="3307"/>
      <c r="U18" s="3307"/>
      <c r="V18" s="3307"/>
      <c r="W18" s="3307"/>
      <c r="X18" s="3307"/>
      <c r="Y18" s="3307"/>
      <c r="Z18" s="3307"/>
      <c r="AA18" s="3307"/>
      <c r="AB18" s="3307"/>
      <c r="AC18" s="3307"/>
      <c r="AD18" s="3307"/>
      <c r="AE18" s="3307"/>
      <c r="AF18" s="3307"/>
      <c r="AG18" s="3307"/>
      <c r="AH18" s="3307"/>
      <c r="AI18" s="3307"/>
      <c r="AJ18" s="3307"/>
      <c r="AK18" s="3307"/>
      <c r="AL18" s="3307"/>
      <c r="AM18" s="3307"/>
      <c r="AN18" s="3307"/>
      <c r="AO18" s="3307"/>
      <c r="AP18" s="3307"/>
      <c r="AQ18" s="3307"/>
      <c r="AR18" s="3307"/>
      <c r="AS18" s="2888">
        <v>5596</v>
      </c>
      <c r="AT18" s="2889"/>
      <c r="AU18" s="2889"/>
      <c r="AV18" s="2889"/>
      <c r="AW18" s="2984"/>
      <c r="AX18" s="3595">
        <v>178250</v>
      </c>
      <c r="AY18" s="3593"/>
      <c r="AZ18" s="3593"/>
      <c r="BA18" s="3593"/>
      <c r="BB18" s="3593"/>
      <c r="BC18" s="3593"/>
      <c r="BD18" s="3593"/>
      <c r="BE18" s="3593"/>
      <c r="BF18" s="3593"/>
      <c r="BG18" s="3593"/>
      <c r="BH18" s="3593"/>
      <c r="BI18" s="3593"/>
      <c r="BJ18" s="3593"/>
      <c r="BK18" s="3593"/>
      <c r="BL18" s="3593"/>
      <c r="BM18" s="3593"/>
      <c r="BN18" s="3593"/>
      <c r="BO18" s="3593"/>
      <c r="BP18" s="3593"/>
      <c r="BQ18" s="3593"/>
      <c r="BR18" s="3593"/>
      <c r="BS18" s="3593"/>
      <c r="BT18" s="3593"/>
      <c r="BU18" s="3593"/>
      <c r="BV18" s="3593"/>
      <c r="BW18" s="3593"/>
      <c r="BX18" s="3593"/>
      <c r="BY18" s="3596"/>
      <c r="BZ18" s="3592">
        <v>66490</v>
      </c>
      <c r="CA18" s="3593"/>
      <c r="CB18" s="3593"/>
      <c r="CC18" s="3593"/>
      <c r="CD18" s="3593"/>
      <c r="CE18" s="3593"/>
      <c r="CF18" s="3593"/>
      <c r="CG18" s="3593"/>
      <c r="CH18" s="3593"/>
      <c r="CI18" s="3593"/>
      <c r="CJ18" s="3593"/>
      <c r="CK18" s="3593"/>
      <c r="CL18" s="3593"/>
      <c r="CM18" s="3593"/>
      <c r="CN18" s="3593"/>
      <c r="CO18" s="3593"/>
      <c r="CP18" s="3593"/>
      <c r="CQ18" s="3593"/>
      <c r="CR18" s="3593"/>
      <c r="CS18" s="3593"/>
      <c r="CT18" s="3593"/>
      <c r="CU18" s="3593"/>
      <c r="CV18" s="3593"/>
      <c r="CW18" s="3593"/>
      <c r="CX18" s="3593"/>
      <c r="CY18" s="3593"/>
      <c r="CZ18" s="3593"/>
      <c r="DA18" s="3596"/>
      <c r="DB18" s="3592">
        <v>7969</v>
      </c>
      <c r="DC18" s="3593"/>
      <c r="DD18" s="3593"/>
      <c r="DE18" s="3593"/>
      <c r="DF18" s="3593"/>
      <c r="DG18" s="3593"/>
      <c r="DH18" s="3593"/>
      <c r="DI18" s="3593"/>
      <c r="DJ18" s="3593"/>
      <c r="DK18" s="3593"/>
      <c r="DL18" s="3593"/>
      <c r="DM18" s="3593"/>
      <c r="DN18" s="3593"/>
      <c r="DO18" s="3593"/>
      <c r="DP18" s="3593"/>
      <c r="DQ18" s="3593"/>
      <c r="DR18" s="3593"/>
      <c r="DS18" s="3593"/>
      <c r="DT18" s="3593"/>
      <c r="DU18" s="3593"/>
      <c r="DV18" s="3593"/>
      <c r="DW18" s="3593"/>
      <c r="DX18" s="3593"/>
      <c r="DY18" s="3593"/>
      <c r="DZ18" s="3593"/>
      <c r="EA18" s="3593"/>
      <c r="EB18" s="3593"/>
      <c r="EC18" s="3594"/>
    </row>
    <row r="19" spans="1:165" ht="12" customHeight="1">
      <c r="A19" s="697" t="s">
        <v>1374</v>
      </c>
    </row>
    <row r="20" spans="1:165" s="500" customFormat="1" ht="15.75" customHeight="1">
      <c r="A20" s="699"/>
      <c r="G20" s="1392" t="s">
        <v>439</v>
      </c>
      <c r="H20" s="1392"/>
      <c r="I20" s="1392"/>
      <c r="J20" s="1392"/>
      <c r="K20" s="1392"/>
      <c r="L20" s="1392"/>
      <c r="M20" s="1392"/>
      <c r="N20" s="1392"/>
      <c r="O20" s="1392"/>
      <c r="P20" s="1392"/>
      <c r="Q20" s="1392"/>
      <c r="R20" s="1392"/>
      <c r="S20" s="1392"/>
      <c r="T20" s="1392"/>
      <c r="U20" s="1392"/>
      <c r="V20" s="1392"/>
      <c r="W20" s="1392"/>
      <c r="X20" s="1392"/>
      <c r="Y20" s="1392"/>
      <c r="Z20" s="1392"/>
      <c r="AA20" s="1392"/>
      <c r="AB20" s="1392"/>
      <c r="AC20" s="1392"/>
      <c r="AD20" s="1392"/>
      <c r="AE20" s="1392"/>
      <c r="AF20" s="1392"/>
      <c r="AG20" s="1392"/>
      <c r="AH20" s="1392"/>
      <c r="AI20" s="1392"/>
      <c r="AJ20" s="1392"/>
      <c r="AK20" s="1392"/>
      <c r="AL20" s="1392"/>
      <c r="AM20" s="1392"/>
      <c r="AN20" s="1392"/>
      <c r="AO20" s="1392"/>
      <c r="AP20" s="1392"/>
      <c r="AQ20" s="1392"/>
      <c r="AR20" s="1392"/>
      <c r="AS20" s="1392"/>
      <c r="AT20" s="1392"/>
      <c r="AU20" s="1392"/>
      <c r="AV20" s="1392"/>
      <c r="AW20" s="1392"/>
      <c r="AX20" s="1392"/>
      <c r="AY20" s="1392"/>
      <c r="AZ20" s="1392"/>
      <c r="BA20" s="1392"/>
      <c r="BB20" s="1392"/>
      <c r="BC20" s="1392"/>
      <c r="BD20" s="1392"/>
      <c r="BE20" s="1392"/>
      <c r="BF20" s="1392"/>
      <c r="BG20" s="1392"/>
      <c r="BH20" s="1392"/>
      <c r="BI20" s="1392"/>
      <c r="BJ20" s="1392"/>
      <c r="BK20" s="1392"/>
      <c r="BL20" s="1392"/>
      <c r="BM20" s="1392"/>
      <c r="BN20" s="1392"/>
      <c r="BO20" s="1392"/>
      <c r="BP20" s="1392"/>
      <c r="BQ20" s="1392"/>
      <c r="BR20" s="1392"/>
      <c r="BS20" s="1392"/>
      <c r="BT20" s="1392"/>
      <c r="BU20" s="1392"/>
      <c r="BV20" s="1392"/>
      <c r="BW20" s="1392"/>
      <c r="BX20" s="1392"/>
      <c r="BY20" s="1392"/>
      <c r="BZ20" s="1392"/>
      <c r="CA20" s="1392"/>
      <c r="CB20" s="1392"/>
      <c r="CC20" s="1392"/>
      <c r="CD20" s="1392"/>
      <c r="CE20" s="1392"/>
      <c r="CF20" s="1392"/>
      <c r="CG20" s="1392"/>
      <c r="CH20" s="1392"/>
      <c r="CI20" s="1392"/>
      <c r="CJ20" s="1392"/>
      <c r="CK20" s="1392"/>
      <c r="CL20" s="1392"/>
      <c r="CM20" s="1392"/>
      <c r="CN20" s="1392"/>
      <c r="CO20" s="1392"/>
      <c r="CP20" s="1392"/>
      <c r="CQ20" s="1392"/>
      <c r="CR20" s="1392"/>
      <c r="CS20" s="1392"/>
      <c r="CT20" s="1392"/>
      <c r="CU20" s="1392"/>
      <c r="CV20" s="1392"/>
      <c r="CW20" s="1392"/>
      <c r="CX20" s="1392"/>
      <c r="CY20" s="1392"/>
      <c r="CZ20" s="1392"/>
      <c r="DA20" s="1392"/>
      <c r="FI20" s="501"/>
    </row>
    <row r="21" spans="1:165" s="110" customFormat="1" ht="12.75" customHeight="1">
      <c r="A21" s="701"/>
      <c r="G21" s="1392" t="s">
        <v>432</v>
      </c>
      <c r="H21" s="1392"/>
      <c r="I21" s="1392"/>
      <c r="J21" s="1392"/>
      <c r="K21" s="1392"/>
      <c r="L21" s="1392"/>
      <c r="M21" s="1392"/>
      <c r="N21" s="1392"/>
      <c r="O21" s="1392"/>
      <c r="P21" s="1392"/>
      <c r="Q21" s="1392"/>
      <c r="R21" s="1392"/>
      <c r="S21" s="1392"/>
      <c r="T21" s="1392"/>
      <c r="U21" s="1392"/>
      <c r="V21" s="1392"/>
      <c r="W21" s="1392"/>
      <c r="X21" s="1392"/>
      <c r="Y21" s="1392"/>
      <c r="Z21" s="1392"/>
      <c r="AA21" s="1392"/>
      <c r="AB21" s="1392"/>
      <c r="AC21" s="1392"/>
      <c r="AD21" s="1392"/>
      <c r="AE21" s="1392"/>
      <c r="AF21" s="1392"/>
      <c r="AG21" s="1392"/>
      <c r="AH21" s="1392"/>
      <c r="AI21" s="1392"/>
      <c r="AJ21" s="1392"/>
      <c r="AK21" s="1392"/>
      <c r="AL21" s="1392"/>
      <c r="AM21" s="1392"/>
      <c r="AN21" s="1392"/>
      <c r="AO21" s="1392"/>
      <c r="AP21" s="1392"/>
      <c r="AQ21" s="1392"/>
      <c r="AR21" s="1392"/>
      <c r="AS21" s="1392"/>
      <c r="AT21" s="1392"/>
      <c r="AU21" s="1392"/>
      <c r="AV21" s="1392"/>
      <c r="AW21" s="1392"/>
      <c r="AX21" s="1392"/>
      <c r="AY21" s="1392"/>
      <c r="AZ21" s="1392"/>
      <c r="BA21" s="1392"/>
      <c r="BB21" s="1392"/>
      <c r="BC21" s="1392"/>
      <c r="BD21" s="1392"/>
      <c r="BE21" s="1392"/>
      <c r="BF21" s="1392"/>
      <c r="BG21" s="1392"/>
      <c r="BH21" s="1392"/>
      <c r="BI21" s="1392"/>
      <c r="BJ21" s="1392"/>
      <c r="BK21" s="1392"/>
      <c r="BL21" s="1392"/>
      <c r="BM21" s="1392"/>
      <c r="BN21" s="1392"/>
      <c r="BO21" s="1392"/>
      <c r="BP21" s="1392"/>
      <c r="BQ21" s="1392"/>
      <c r="BR21" s="1392"/>
      <c r="BS21" s="1392"/>
      <c r="BT21" s="1392"/>
      <c r="BU21" s="1392"/>
      <c r="BV21" s="1392"/>
      <c r="BW21" s="1392"/>
      <c r="BX21" s="1392"/>
      <c r="BY21" s="1392"/>
      <c r="BZ21" s="1392"/>
      <c r="CA21" s="1392"/>
      <c r="CB21" s="1392"/>
      <c r="CC21" s="1392"/>
      <c r="CD21" s="1392"/>
      <c r="CE21" s="1392"/>
      <c r="CF21" s="1392"/>
      <c r="CG21" s="1392"/>
      <c r="CH21" s="1392"/>
      <c r="CI21" s="1392"/>
      <c r="CJ21" s="1392"/>
      <c r="CK21" s="1392"/>
      <c r="CL21" s="1392"/>
      <c r="CM21" s="1392"/>
      <c r="CN21" s="1392"/>
      <c r="CO21" s="1392"/>
      <c r="CP21" s="1392"/>
      <c r="CQ21" s="1392"/>
      <c r="CR21" s="1392"/>
      <c r="CS21" s="1392"/>
      <c r="CT21" s="1392"/>
      <c r="CU21" s="1392"/>
      <c r="CV21" s="1392"/>
      <c r="CW21" s="1392"/>
      <c r="CX21" s="1392"/>
      <c r="CY21" s="1392"/>
      <c r="CZ21" s="1392"/>
      <c r="DA21" s="1392"/>
    </row>
    <row r="22" spans="1:165" s="110" customFormat="1" ht="12.75" customHeight="1">
      <c r="A22" s="701"/>
      <c r="G22" s="1392" t="s">
        <v>440</v>
      </c>
      <c r="H22" s="1392"/>
      <c r="I22" s="1392"/>
      <c r="J22" s="1392"/>
      <c r="K22" s="1392"/>
      <c r="L22" s="1392"/>
      <c r="M22" s="1392"/>
      <c r="N22" s="1392"/>
      <c r="O22" s="1392"/>
      <c r="P22" s="1392"/>
      <c r="Q22" s="1392"/>
      <c r="R22" s="1392"/>
      <c r="S22" s="1392"/>
      <c r="T22" s="1392"/>
      <c r="U22" s="1392"/>
      <c r="V22" s="1392"/>
      <c r="W22" s="1392"/>
      <c r="X22" s="1392"/>
      <c r="Y22" s="1392"/>
      <c r="Z22" s="1392"/>
      <c r="AA22" s="1392"/>
      <c r="AB22" s="1392"/>
      <c r="AC22" s="1392"/>
      <c r="AD22" s="1392"/>
      <c r="AE22" s="1392"/>
      <c r="AF22" s="1392"/>
      <c r="AG22" s="1392"/>
      <c r="AH22" s="1392"/>
      <c r="AI22" s="1392"/>
      <c r="AJ22" s="1392"/>
      <c r="AK22" s="1392"/>
      <c r="AL22" s="1392"/>
      <c r="AM22" s="1392"/>
      <c r="AN22" s="1392"/>
      <c r="AO22" s="1392"/>
      <c r="AP22" s="1392"/>
      <c r="AQ22" s="1392"/>
      <c r="AR22" s="1392"/>
      <c r="AS22" s="1392"/>
      <c r="AT22" s="1392"/>
      <c r="AU22" s="1392"/>
      <c r="AV22" s="1392"/>
      <c r="AW22" s="1392"/>
      <c r="AX22" s="1392"/>
      <c r="AY22" s="1392"/>
      <c r="AZ22" s="1392"/>
      <c r="BA22" s="1392"/>
      <c r="BB22" s="1392"/>
      <c r="BC22" s="1392"/>
      <c r="BD22" s="1392"/>
      <c r="BE22" s="1392"/>
      <c r="BF22" s="1392"/>
      <c r="BG22" s="1392"/>
      <c r="BH22" s="1392"/>
      <c r="BI22" s="1392"/>
      <c r="BJ22" s="1392"/>
      <c r="BK22" s="1392"/>
      <c r="BL22" s="1392"/>
      <c r="BM22" s="1392"/>
      <c r="BN22" s="1392"/>
      <c r="BO22" s="1392"/>
      <c r="BP22" s="1392"/>
      <c r="BQ22" s="1392"/>
      <c r="BR22" s="1392"/>
      <c r="BS22" s="1392"/>
      <c r="BT22" s="1392"/>
      <c r="BU22" s="1392"/>
      <c r="BV22" s="1392"/>
      <c r="BW22" s="1392"/>
      <c r="BX22" s="1392"/>
      <c r="BY22" s="1392"/>
      <c r="BZ22" s="1392"/>
      <c r="CA22" s="1392"/>
      <c r="CB22" s="1392"/>
      <c r="CC22" s="1392"/>
      <c r="CD22" s="1392"/>
      <c r="CE22" s="1392"/>
      <c r="CF22" s="1392"/>
      <c r="CG22" s="1392"/>
      <c r="CH22" s="1392"/>
      <c r="CI22" s="1392"/>
      <c r="CJ22" s="1392"/>
      <c r="CK22" s="1392"/>
      <c r="CL22" s="1392"/>
      <c r="CM22" s="1392"/>
      <c r="CN22" s="1392"/>
      <c r="CO22" s="1392"/>
      <c r="CP22" s="1392"/>
      <c r="CQ22" s="1392"/>
      <c r="CR22" s="1392"/>
      <c r="CS22" s="1392"/>
      <c r="CT22" s="1392"/>
      <c r="CU22" s="1392"/>
      <c r="CV22" s="1392"/>
      <c r="CW22" s="1392"/>
      <c r="CX22" s="1392"/>
      <c r="CY22" s="1392"/>
      <c r="CZ22" s="1392"/>
      <c r="DA22" s="1392"/>
    </row>
    <row r="23" spans="1:165" s="191" customFormat="1" ht="12.75" customHeight="1">
      <c r="A23" s="554"/>
    </row>
  </sheetData>
  <sheetProtection password="CF7A" sheet="1" objects="1" scenarios="1" formatCells="0" formatColumns="0" autoFilter="0"/>
  <mergeCells count="74">
    <mergeCell ref="BF5:BI5"/>
    <mergeCell ref="BJ5:BM5"/>
    <mergeCell ref="DU5:DW5"/>
    <mergeCell ref="DJ4:DY4"/>
    <mergeCell ref="CH5:CK5"/>
    <mergeCell ref="CL5:CO5"/>
    <mergeCell ref="BQ5:BS5"/>
    <mergeCell ref="CS5:CU5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DB11:EC11"/>
    <mergeCell ref="DB8:EC8"/>
    <mergeCell ref="BZ8:DA8"/>
    <mergeCell ref="DJ5:DM5"/>
    <mergeCell ref="DB9:EC10"/>
    <mergeCell ref="DB7:EC7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16:AR16"/>
    <mergeCell ref="AS16:AW16"/>
    <mergeCell ref="AX16:BY16"/>
    <mergeCell ref="BZ16:DA16"/>
    <mergeCell ref="DB16:EC16"/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/>
    <row r="2" spans="1:176" s="156" customFormat="1" ht="14.25" customHeight="1">
      <c r="A2" s="698"/>
      <c r="C2" s="2317" t="s">
        <v>252</v>
      </c>
      <c r="D2" s="2317"/>
      <c r="E2" s="2317"/>
      <c r="F2" s="2317"/>
      <c r="G2" s="2317"/>
      <c r="H2" s="2317"/>
      <c r="I2" s="2317"/>
      <c r="J2" s="2317"/>
      <c r="K2" s="2317"/>
      <c r="L2" s="2317"/>
      <c r="M2" s="2317"/>
      <c r="N2" s="2317"/>
      <c r="O2" s="2317"/>
      <c r="P2" s="2317"/>
      <c r="Q2" s="2317"/>
      <c r="R2" s="2317"/>
      <c r="S2" s="2317"/>
      <c r="T2" s="2317"/>
      <c r="U2" s="2317"/>
      <c r="V2" s="2317"/>
      <c r="W2" s="2317"/>
      <c r="X2" s="2317"/>
      <c r="Y2" s="2317"/>
      <c r="Z2" s="2317"/>
      <c r="AA2" s="2317"/>
      <c r="AB2" s="2317"/>
      <c r="AC2" s="2317"/>
      <c r="AD2" s="2317"/>
      <c r="AE2" s="2317"/>
      <c r="AF2" s="2317"/>
      <c r="AG2" s="2317"/>
      <c r="AH2" s="2317"/>
      <c r="AI2" s="2317"/>
      <c r="AJ2" s="2317"/>
      <c r="AK2" s="2317"/>
      <c r="AL2" s="2317"/>
      <c r="AM2" s="2317"/>
      <c r="AN2" s="2317"/>
      <c r="AO2" s="2317"/>
      <c r="AP2" s="2317"/>
      <c r="AQ2" s="2317"/>
      <c r="AR2" s="2317"/>
      <c r="AS2" s="2317"/>
      <c r="AT2" s="2317"/>
      <c r="AU2" s="2317"/>
      <c r="AV2" s="2317"/>
      <c r="AW2" s="2317"/>
      <c r="AX2" s="2317"/>
      <c r="AY2" s="2317"/>
      <c r="AZ2" s="2317"/>
      <c r="BA2" s="2317"/>
      <c r="BB2" s="2317"/>
      <c r="BC2" s="2317"/>
      <c r="BD2" s="2317"/>
      <c r="BE2" s="2317"/>
      <c r="BF2" s="2317"/>
      <c r="BG2" s="2317"/>
      <c r="BH2" s="2317"/>
      <c r="BI2" s="2317"/>
      <c r="BJ2" s="2317"/>
      <c r="BK2" s="2317"/>
      <c r="BL2" s="2317"/>
      <c r="BM2" s="2317"/>
      <c r="BN2" s="2317"/>
      <c r="BO2" s="2317"/>
      <c r="BP2" s="2317"/>
      <c r="BQ2" s="2317"/>
      <c r="BR2" s="2317"/>
      <c r="BS2" s="2317"/>
      <c r="BT2" s="2317"/>
      <c r="BU2" s="2317"/>
      <c r="BV2" s="2317"/>
      <c r="BW2" s="2317"/>
      <c r="BX2" s="2317"/>
      <c r="BY2" s="2317"/>
      <c r="BZ2" s="2317"/>
      <c r="CA2" s="2317"/>
      <c r="CB2" s="2317"/>
      <c r="CC2" s="2317"/>
      <c r="CD2" s="2317"/>
      <c r="CE2" s="2317"/>
      <c r="CF2" s="2317"/>
      <c r="CG2" s="2317"/>
      <c r="CH2" s="2317"/>
      <c r="CI2" s="2317"/>
      <c r="CJ2" s="2317"/>
      <c r="CK2" s="2317"/>
      <c r="CL2" s="2317"/>
      <c r="CM2" s="2317"/>
      <c r="CN2" s="2317"/>
      <c r="CO2" s="2317"/>
      <c r="CP2" s="2317"/>
      <c r="CQ2" s="2317"/>
      <c r="CR2" s="2317"/>
      <c r="CS2" s="2317"/>
      <c r="CT2" s="2317"/>
      <c r="CU2" s="2317"/>
      <c r="CV2" s="2317"/>
      <c r="CW2" s="2317"/>
      <c r="CX2" s="2317"/>
      <c r="CY2" s="2317"/>
      <c r="CZ2" s="2317"/>
      <c r="DA2" s="2317"/>
      <c r="DB2" s="2317"/>
      <c r="DC2" s="2317"/>
      <c r="DD2" s="2317"/>
      <c r="DE2" s="2317"/>
      <c r="DF2" s="2317"/>
      <c r="DG2" s="2317"/>
      <c r="DH2" s="2317"/>
      <c r="DI2" s="2317"/>
      <c r="DJ2" s="2317"/>
      <c r="DK2" s="2317"/>
      <c r="DL2" s="2317"/>
      <c r="DM2" s="2317"/>
      <c r="DN2" s="2317"/>
      <c r="DO2" s="2317"/>
      <c r="DP2" s="2317"/>
      <c r="DQ2" s="2317"/>
      <c r="DR2" s="2317"/>
      <c r="DS2" s="2317"/>
      <c r="DT2" s="2317"/>
      <c r="DU2" s="2317"/>
      <c r="DV2" s="2317"/>
      <c r="DW2" s="2317"/>
      <c r="DX2" s="2317"/>
      <c r="DY2" s="2317"/>
      <c r="DZ2" s="2317"/>
      <c r="EA2" s="2317"/>
      <c r="EB2" s="2317"/>
      <c r="EC2" s="2317"/>
      <c r="ED2" s="2317"/>
      <c r="EE2" s="2317"/>
      <c r="EF2" s="2317"/>
      <c r="EG2" s="2317"/>
      <c r="EH2" s="2317"/>
      <c r="EI2" s="2317"/>
      <c r="EJ2" s="2317"/>
      <c r="EK2" s="2317"/>
      <c r="EL2" s="2317"/>
      <c r="EM2" s="2317"/>
      <c r="EN2" s="2317"/>
      <c r="EO2" s="2317"/>
      <c r="EP2" s="2317"/>
      <c r="EQ2" s="2317"/>
      <c r="ER2" s="2317"/>
      <c r="ES2" s="2317"/>
      <c r="ET2" s="2317"/>
      <c r="EU2" s="2317"/>
      <c r="EV2" s="2317"/>
      <c r="EW2" s="2317"/>
      <c r="EX2" s="2317"/>
      <c r="EY2" s="2317"/>
      <c r="EZ2" s="2317"/>
      <c r="FA2" s="2317"/>
      <c r="FB2" s="2317"/>
      <c r="FC2" s="2317"/>
      <c r="FD2" s="2317"/>
      <c r="FE2" s="2317"/>
      <c r="FF2" s="2317"/>
      <c r="FG2" s="2317"/>
      <c r="FH2" s="2317"/>
      <c r="FI2" s="2317"/>
      <c r="FJ2" s="2317"/>
      <c r="FK2" s="2317"/>
      <c r="FL2" s="2317"/>
      <c r="FM2" s="2317"/>
      <c r="FN2" s="2317"/>
      <c r="FO2" s="2317"/>
      <c r="FP2" s="2317"/>
      <c r="FQ2" s="2317"/>
      <c r="FR2" s="2317"/>
    </row>
    <row r="3" spans="1:176" ht="12" customHeight="1" thickBot="1"/>
    <row r="4" spans="1:176" ht="14.25" customHeight="1">
      <c r="C4" s="2318" t="s">
        <v>26</v>
      </c>
      <c r="D4" s="2319"/>
      <c r="E4" s="2319"/>
      <c r="F4" s="2319"/>
      <c r="G4" s="2319"/>
      <c r="H4" s="2319"/>
      <c r="I4" s="2319"/>
      <c r="J4" s="2319"/>
      <c r="K4" s="2319"/>
      <c r="L4" s="2319"/>
      <c r="M4" s="2319"/>
      <c r="N4" s="2319"/>
      <c r="O4" s="2319"/>
      <c r="P4" s="2319"/>
      <c r="Q4" s="2319"/>
      <c r="R4" s="2319"/>
      <c r="S4" s="2319"/>
      <c r="T4" s="2319"/>
      <c r="U4" s="2319"/>
      <c r="V4" s="2319"/>
      <c r="W4" s="2319"/>
      <c r="X4" s="2320"/>
      <c r="Y4" s="2324" t="s">
        <v>10</v>
      </c>
      <c r="Z4" s="2319"/>
      <c r="AA4" s="2319"/>
      <c r="AB4" s="2319"/>
      <c r="AC4" s="2320"/>
      <c r="AD4" s="2324" t="s">
        <v>27</v>
      </c>
      <c r="AE4" s="2319"/>
      <c r="AF4" s="2319"/>
      <c r="AG4" s="2319"/>
      <c r="AH4" s="2319"/>
      <c r="AI4" s="2319"/>
      <c r="AJ4" s="2319"/>
      <c r="AK4" s="2319"/>
      <c r="AL4" s="2319"/>
      <c r="AM4" s="2319"/>
      <c r="AN4" s="2319"/>
      <c r="AO4" s="2319"/>
      <c r="AP4" s="2320"/>
      <c r="AQ4" s="2324" t="s">
        <v>47</v>
      </c>
      <c r="AR4" s="2319"/>
      <c r="AS4" s="2319"/>
      <c r="AT4" s="2319"/>
      <c r="AU4" s="2319"/>
      <c r="AV4" s="2319"/>
      <c r="AW4" s="2319"/>
      <c r="AX4" s="2319"/>
      <c r="AY4" s="2319"/>
      <c r="AZ4" s="2319"/>
      <c r="BA4" s="2319"/>
      <c r="BB4" s="2319"/>
      <c r="BC4" s="2319"/>
      <c r="BD4" s="2319"/>
      <c r="BE4" s="2319"/>
      <c r="BF4" s="2320"/>
      <c r="BG4" s="2326" t="s">
        <v>3</v>
      </c>
      <c r="BH4" s="2327"/>
      <c r="BI4" s="2327"/>
      <c r="BJ4" s="2327"/>
      <c r="BK4" s="2327"/>
      <c r="BL4" s="2327"/>
      <c r="BM4" s="2327"/>
      <c r="BN4" s="2327"/>
      <c r="BO4" s="2327"/>
      <c r="BP4" s="2327"/>
      <c r="BQ4" s="2327"/>
      <c r="BR4" s="2327"/>
      <c r="BS4" s="2327"/>
      <c r="BT4" s="2327"/>
      <c r="BU4" s="2327"/>
      <c r="BV4" s="2327"/>
      <c r="BW4" s="2327"/>
      <c r="BX4" s="2327"/>
      <c r="BY4" s="2327"/>
      <c r="BZ4" s="2327"/>
      <c r="CA4" s="2327"/>
      <c r="CB4" s="2327"/>
      <c r="CC4" s="2327"/>
      <c r="CD4" s="2327"/>
      <c r="CE4" s="2327"/>
      <c r="CF4" s="2327"/>
      <c r="CG4" s="2327"/>
      <c r="CH4" s="2327"/>
      <c r="CI4" s="2327"/>
      <c r="CJ4" s="2327"/>
      <c r="CK4" s="2327"/>
      <c r="CL4" s="2327"/>
      <c r="CM4" s="2327"/>
      <c r="CN4" s="2327"/>
      <c r="CO4" s="2327"/>
      <c r="CP4" s="2327"/>
      <c r="CQ4" s="2327"/>
      <c r="CR4" s="2327"/>
      <c r="CS4" s="2327"/>
      <c r="CT4" s="2327"/>
      <c r="CU4" s="2327"/>
      <c r="CV4" s="2327"/>
      <c r="CW4" s="2327"/>
      <c r="CX4" s="2327"/>
      <c r="CY4" s="2327"/>
      <c r="CZ4" s="2327"/>
      <c r="DA4" s="2327"/>
      <c r="DB4" s="2327"/>
      <c r="DC4" s="2327"/>
      <c r="DD4" s="2327"/>
      <c r="DE4" s="2327"/>
      <c r="DF4" s="2327"/>
      <c r="DG4" s="2327"/>
      <c r="DH4" s="2327"/>
      <c r="DI4" s="2327"/>
      <c r="DJ4" s="2327"/>
      <c r="DK4" s="2327"/>
      <c r="DL4" s="2327"/>
      <c r="DM4" s="2327"/>
      <c r="DN4" s="2327"/>
      <c r="DO4" s="2327"/>
      <c r="DP4" s="2327"/>
      <c r="DQ4" s="2327"/>
      <c r="DR4" s="2327"/>
      <c r="DS4" s="2327"/>
      <c r="DT4" s="2327"/>
      <c r="DU4" s="2327"/>
      <c r="DV4" s="2327"/>
      <c r="DW4" s="2327"/>
      <c r="DX4" s="2327"/>
      <c r="DY4" s="2327"/>
      <c r="DZ4" s="2327"/>
      <c r="EA4" s="2327"/>
      <c r="EB4" s="2327"/>
      <c r="EC4" s="2327"/>
      <c r="ED4" s="2327"/>
      <c r="EE4" s="2327"/>
      <c r="EF4" s="2327"/>
      <c r="EG4" s="2327"/>
      <c r="EH4" s="2327"/>
      <c r="EI4" s="2327"/>
      <c r="EJ4" s="2327"/>
      <c r="EK4" s="2327"/>
      <c r="EL4" s="2327"/>
      <c r="EM4" s="2327"/>
      <c r="EN4" s="2327"/>
      <c r="EO4" s="2327"/>
      <c r="EP4" s="2327"/>
      <c r="EQ4" s="2327"/>
      <c r="ER4" s="2327"/>
      <c r="ES4" s="2327"/>
      <c r="ET4" s="2327"/>
      <c r="EU4" s="2327"/>
      <c r="EV4" s="2327"/>
      <c r="EW4" s="2327"/>
      <c r="EX4" s="2327"/>
      <c r="EY4" s="2327"/>
      <c r="EZ4" s="2327"/>
      <c r="FA4" s="2328"/>
      <c r="FB4" s="2324" t="s">
        <v>29</v>
      </c>
      <c r="FC4" s="2319"/>
      <c r="FD4" s="2319"/>
      <c r="FE4" s="2319"/>
      <c r="FF4" s="2319"/>
      <c r="FG4" s="2319"/>
      <c r="FH4" s="2319"/>
      <c r="FI4" s="2319"/>
      <c r="FJ4" s="2319"/>
      <c r="FK4" s="2319"/>
      <c r="FL4" s="2319"/>
      <c r="FM4" s="2319"/>
      <c r="FN4" s="2319"/>
      <c r="FO4" s="2319"/>
      <c r="FP4" s="2319"/>
      <c r="FQ4" s="2319"/>
      <c r="FR4" s="2429"/>
    </row>
    <row r="5" spans="1:176" ht="14.25" customHeight="1">
      <c r="C5" s="2321"/>
      <c r="D5" s="2322"/>
      <c r="E5" s="2322"/>
      <c r="F5" s="2322"/>
      <c r="G5" s="2322"/>
      <c r="H5" s="2322"/>
      <c r="I5" s="2322"/>
      <c r="J5" s="2322"/>
      <c r="K5" s="2322"/>
      <c r="L5" s="2322"/>
      <c r="M5" s="2322"/>
      <c r="N5" s="2322"/>
      <c r="O5" s="2322"/>
      <c r="P5" s="2322"/>
      <c r="Q5" s="2322"/>
      <c r="R5" s="2322"/>
      <c r="S5" s="2322"/>
      <c r="T5" s="2322"/>
      <c r="U5" s="2322"/>
      <c r="V5" s="2322"/>
      <c r="W5" s="2322"/>
      <c r="X5" s="2323"/>
      <c r="Y5" s="2325"/>
      <c r="Z5" s="2322"/>
      <c r="AA5" s="2322"/>
      <c r="AB5" s="2322"/>
      <c r="AC5" s="2323"/>
      <c r="AD5" s="2325"/>
      <c r="AE5" s="2322"/>
      <c r="AF5" s="2322"/>
      <c r="AG5" s="2322"/>
      <c r="AH5" s="2322"/>
      <c r="AI5" s="2322"/>
      <c r="AJ5" s="2322"/>
      <c r="AK5" s="2322"/>
      <c r="AL5" s="2322"/>
      <c r="AM5" s="2322"/>
      <c r="AN5" s="2322"/>
      <c r="AO5" s="2322"/>
      <c r="AP5" s="2323"/>
      <c r="AQ5" s="2325"/>
      <c r="AR5" s="2322"/>
      <c r="AS5" s="2322"/>
      <c r="AT5" s="2322"/>
      <c r="AU5" s="2322"/>
      <c r="AV5" s="2322"/>
      <c r="AW5" s="2322"/>
      <c r="AX5" s="2322"/>
      <c r="AY5" s="2322"/>
      <c r="AZ5" s="2322"/>
      <c r="BA5" s="2322"/>
      <c r="BB5" s="2322"/>
      <c r="BC5" s="2322"/>
      <c r="BD5" s="2322"/>
      <c r="BE5" s="2322"/>
      <c r="BF5" s="2323"/>
      <c r="BG5" s="2333" t="s">
        <v>253</v>
      </c>
      <c r="BH5" s="2334"/>
      <c r="BI5" s="2334"/>
      <c r="BJ5" s="2334"/>
      <c r="BK5" s="2334"/>
      <c r="BL5" s="2334"/>
      <c r="BM5" s="2334"/>
      <c r="BN5" s="2334"/>
      <c r="BO5" s="2334"/>
      <c r="BP5" s="2334"/>
      <c r="BQ5" s="2334"/>
      <c r="BR5" s="2334"/>
      <c r="BS5" s="2334"/>
      <c r="BT5" s="2334"/>
      <c r="BU5" s="2334"/>
      <c r="BV5" s="2334"/>
      <c r="BW5" s="2334"/>
      <c r="BX5" s="2334"/>
      <c r="BY5" s="2334"/>
      <c r="BZ5" s="2334"/>
      <c r="CA5" s="2334"/>
      <c r="CB5" s="2334"/>
      <c r="CC5" s="2335"/>
      <c r="CD5" s="2333" t="s">
        <v>254</v>
      </c>
      <c r="CE5" s="2334"/>
      <c r="CF5" s="2334"/>
      <c r="CG5" s="2334"/>
      <c r="CH5" s="2334"/>
      <c r="CI5" s="2334"/>
      <c r="CJ5" s="2334"/>
      <c r="CK5" s="2334"/>
      <c r="CL5" s="2334"/>
      <c r="CM5" s="2334"/>
      <c r="CN5" s="2334"/>
      <c r="CO5" s="2334"/>
      <c r="CP5" s="2334"/>
      <c r="CQ5" s="2334"/>
      <c r="CR5" s="2334"/>
      <c r="CS5" s="2334"/>
      <c r="CT5" s="2334"/>
      <c r="CU5" s="2334"/>
      <c r="CV5" s="2334"/>
      <c r="CW5" s="2334"/>
      <c r="CX5" s="2334"/>
      <c r="CY5" s="2334"/>
      <c r="CZ5" s="2335"/>
      <c r="DA5" s="2333" t="s">
        <v>255</v>
      </c>
      <c r="DB5" s="2334"/>
      <c r="DC5" s="2334"/>
      <c r="DD5" s="2334"/>
      <c r="DE5" s="2334"/>
      <c r="DF5" s="2334"/>
      <c r="DG5" s="2334"/>
      <c r="DH5" s="2334"/>
      <c r="DI5" s="2334"/>
      <c r="DJ5" s="2334"/>
      <c r="DK5" s="2334"/>
      <c r="DL5" s="2334"/>
      <c r="DM5" s="2334"/>
      <c r="DN5" s="2334"/>
      <c r="DO5" s="2334"/>
      <c r="DP5" s="2334"/>
      <c r="DQ5" s="2334"/>
      <c r="DR5" s="2334"/>
      <c r="DS5" s="3651" t="s">
        <v>256</v>
      </c>
      <c r="DT5" s="3651"/>
      <c r="DU5" s="3651"/>
      <c r="DV5" s="3651"/>
      <c r="DW5" s="3651"/>
      <c r="DX5" s="3651"/>
      <c r="DY5" s="3651"/>
      <c r="DZ5" s="3651"/>
      <c r="EA5" s="3651"/>
      <c r="EB5" s="3651"/>
      <c r="EC5" s="3651"/>
      <c r="ED5" s="3651"/>
      <c r="EE5" s="3651"/>
      <c r="EF5" s="3651"/>
      <c r="EG5" s="3651"/>
      <c r="EH5" s="3651"/>
      <c r="EI5" s="3651"/>
      <c r="EJ5" s="3651"/>
      <c r="EK5" s="2333" t="s">
        <v>257</v>
      </c>
      <c r="EL5" s="2334"/>
      <c r="EM5" s="2334"/>
      <c r="EN5" s="2334"/>
      <c r="EO5" s="2334"/>
      <c r="EP5" s="2334"/>
      <c r="EQ5" s="2334"/>
      <c r="ER5" s="2334"/>
      <c r="ES5" s="2334"/>
      <c r="ET5" s="2334"/>
      <c r="EU5" s="2334"/>
      <c r="EV5" s="2334"/>
      <c r="EW5" s="2334"/>
      <c r="EX5" s="2334"/>
      <c r="EY5" s="2334"/>
      <c r="EZ5" s="2334"/>
      <c r="FA5" s="2335"/>
      <c r="FB5" s="2325"/>
      <c r="FC5" s="2322"/>
      <c r="FD5" s="2322"/>
      <c r="FE5" s="2322"/>
      <c r="FF5" s="2322"/>
      <c r="FG5" s="2322"/>
      <c r="FH5" s="2322"/>
      <c r="FI5" s="2322"/>
      <c r="FJ5" s="2322"/>
      <c r="FK5" s="2322"/>
      <c r="FL5" s="2322"/>
      <c r="FM5" s="2322"/>
      <c r="FN5" s="2322"/>
      <c r="FO5" s="2322"/>
      <c r="FP5" s="2322"/>
      <c r="FQ5" s="2322"/>
      <c r="FR5" s="3650"/>
    </row>
    <row r="6" spans="1:176" ht="46.5" customHeight="1">
      <c r="C6" s="2754"/>
      <c r="D6" s="2755"/>
      <c r="E6" s="2755"/>
      <c r="F6" s="2755"/>
      <c r="G6" s="2755"/>
      <c r="H6" s="2755"/>
      <c r="I6" s="2755"/>
      <c r="J6" s="2755"/>
      <c r="K6" s="2755"/>
      <c r="L6" s="2755"/>
      <c r="M6" s="2755"/>
      <c r="N6" s="2755"/>
      <c r="O6" s="2755"/>
      <c r="P6" s="2755"/>
      <c r="Q6" s="2755"/>
      <c r="R6" s="2755"/>
      <c r="S6" s="2755"/>
      <c r="T6" s="2755"/>
      <c r="U6" s="2755"/>
      <c r="V6" s="2755"/>
      <c r="W6" s="2755"/>
      <c r="X6" s="2756"/>
      <c r="Y6" s="2757"/>
      <c r="Z6" s="2755"/>
      <c r="AA6" s="2755"/>
      <c r="AB6" s="2755"/>
      <c r="AC6" s="2756"/>
      <c r="AD6" s="2757"/>
      <c r="AE6" s="2755"/>
      <c r="AF6" s="2755"/>
      <c r="AG6" s="2755"/>
      <c r="AH6" s="2755"/>
      <c r="AI6" s="2755"/>
      <c r="AJ6" s="2755"/>
      <c r="AK6" s="2755"/>
      <c r="AL6" s="2755"/>
      <c r="AM6" s="2755"/>
      <c r="AN6" s="2755"/>
      <c r="AO6" s="2755"/>
      <c r="AP6" s="2756"/>
      <c r="AQ6" s="2757"/>
      <c r="AR6" s="2755"/>
      <c r="AS6" s="2755"/>
      <c r="AT6" s="2755"/>
      <c r="AU6" s="2755"/>
      <c r="AV6" s="2755"/>
      <c r="AW6" s="2755"/>
      <c r="AX6" s="2755"/>
      <c r="AY6" s="2755"/>
      <c r="AZ6" s="2755"/>
      <c r="BA6" s="2755"/>
      <c r="BB6" s="2755"/>
      <c r="BC6" s="2755"/>
      <c r="BD6" s="2755"/>
      <c r="BE6" s="2755"/>
      <c r="BF6" s="2756"/>
      <c r="BG6" s="3295"/>
      <c r="BH6" s="3296"/>
      <c r="BI6" s="3296"/>
      <c r="BJ6" s="3296"/>
      <c r="BK6" s="3296"/>
      <c r="BL6" s="3296"/>
      <c r="BM6" s="3296"/>
      <c r="BN6" s="3296"/>
      <c r="BO6" s="3296"/>
      <c r="BP6" s="3296"/>
      <c r="BQ6" s="3296"/>
      <c r="BR6" s="3296"/>
      <c r="BS6" s="3296"/>
      <c r="BT6" s="3296"/>
      <c r="BU6" s="3296"/>
      <c r="BV6" s="3296"/>
      <c r="BW6" s="3296"/>
      <c r="BX6" s="3296"/>
      <c r="BY6" s="3296"/>
      <c r="BZ6" s="3296"/>
      <c r="CA6" s="3296"/>
      <c r="CB6" s="3296"/>
      <c r="CC6" s="3297"/>
      <c r="CD6" s="3295"/>
      <c r="CE6" s="3296"/>
      <c r="CF6" s="3296"/>
      <c r="CG6" s="3296"/>
      <c r="CH6" s="3296"/>
      <c r="CI6" s="3296"/>
      <c r="CJ6" s="3296"/>
      <c r="CK6" s="3296"/>
      <c r="CL6" s="3296"/>
      <c r="CM6" s="3296"/>
      <c r="CN6" s="3296"/>
      <c r="CO6" s="3296"/>
      <c r="CP6" s="3296"/>
      <c r="CQ6" s="3296"/>
      <c r="CR6" s="3296"/>
      <c r="CS6" s="3296"/>
      <c r="CT6" s="3296"/>
      <c r="CU6" s="3296"/>
      <c r="CV6" s="3296"/>
      <c r="CW6" s="3296"/>
      <c r="CX6" s="3296"/>
      <c r="CY6" s="3296"/>
      <c r="CZ6" s="3297"/>
      <c r="DA6" s="3295"/>
      <c r="DB6" s="3296"/>
      <c r="DC6" s="3296"/>
      <c r="DD6" s="3296"/>
      <c r="DE6" s="3296"/>
      <c r="DF6" s="3296"/>
      <c r="DG6" s="3296"/>
      <c r="DH6" s="3296"/>
      <c r="DI6" s="3296"/>
      <c r="DJ6" s="3296"/>
      <c r="DK6" s="3296"/>
      <c r="DL6" s="3296"/>
      <c r="DM6" s="3296"/>
      <c r="DN6" s="3296"/>
      <c r="DO6" s="3296"/>
      <c r="DP6" s="3296"/>
      <c r="DQ6" s="3296"/>
      <c r="DR6" s="3296"/>
      <c r="DS6" s="3651"/>
      <c r="DT6" s="3651"/>
      <c r="DU6" s="3651"/>
      <c r="DV6" s="3651"/>
      <c r="DW6" s="3651"/>
      <c r="DX6" s="3651"/>
      <c r="DY6" s="3651"/>
      <c r="DZ6" s="3651"/>
      <c r="EA6" s="3651"/>
      <c r="EB6" s="3651"/>
      <c r="EC6" s="3651"/>
      <c r="ED6" s="3651"/>
      <c r="EE6" s="3651"/>
      <c r="EF6" s="3651"/>
      <c r="EG6" s="3651"/>
      <c r="EH6" s="3651"/>
      <c r="EI6" s="3651"/>
      <c r="EJ6" s="3651"/>
      <c r="EK6" s="3295"/>
      <c r="EL6" s="3296"/>
      <c r="EM6" s="3296"/>
      <c r="EN6" s="3296"/>
      <c r="EO6" s="3296"/>
      <c r="EP6" s="3296"/>
      <c r="EQ6" s="3296"/>
      <c r="ER6" s="3296"/>
      <c r="ES6" s="3296"/>
      <c r="ET6" s="3296"/>
      <c r="EU6" s="3296"/>
      <c r="EV6" s="3296"/>
      <c r="EW6" s="3296"/>
      <c r="EX6" s="3296"/>
      <c r="EY6" s="3296"/>
      <c r="EZ6" s="3296"/>
      <c r="FA6" s="3297"/>
      <c r="FB6" s="2757"/>
      <c r="FC6" s="2755"/>
      <c r="FD6" s="2755"/>
      <c r="FE6" s="2755"/>
      <c r="FF6" s="2755"/>
      <c r="FG6" s="2755"/>
      <c r="FH6" s="2755"/>
      <c r="FI6" s="2755"/>
      <c r="FJ6" s="2755"/>
      <c r="FK6" s="2755"/>
      <c r="FL6" s="2755"/>
      <c r="FM6" s="2755"/>
      <c r="FN6" s="2755"/>
      <c r="FO6" s="2755"/>
      <c r="FP6" s="2755"/>
      <c r="FQ6" s="2755"/>
      <c r="FR6" s="2865"/>
      <c r="FT6" s="508" t="s">
        <v>1344</v>
      </c>
    </row>
    <row r="7" spans="1:176" s="500" customFormat="1" ht="13.5" thickBot="1">
      <c r="A7" s="699"/>
      <c r="C7" s="2747">
        <v>1</v>
      </c>
      <c r="D7" s="2355"/>
      <c r="E7" s="2355"/>
      <c r="F7" s="2355"/>
      <c r="G7" s="2355"/>
      <c r="H7" s="2355"/>
      <c r="I7" s="2355"/>
      <c r="J7" s="2355"/>
      <c r="K7" s="2355"/>
      <c r="L7" s="2355"/>
      <c r="M7" s="2355"/>
      <c r="N7" s="2355"/>
      <c r="O7" s="2355"/>
      <c r="P7" s="2355"/>
      <c r="Q7" s="2355"/>
      <c r="R7" s="2355"/>
      <c r="S7" s="2355"/>
      <c r="T7" s="2355"/>
      <c r="U7" s="2355"/>
      <c r="V7" s="2355"/>
      <c r="W7" s="2355"/>
      <c r="X7" s="2356"/>
      <c r="Y7" s="2354">
        <v>2</v>
      </c>
      <c r="Z7" s="2355"/>
      <c r="AA7" s="2355"/>
      <c r="AB7" s="2355"/>
      <c r="AC7" s="2356"/>
      <c r="AD7" s="2354">
        <v>3</v>
      </c>
      <c r="AE7" s="2355"/>
      <c r="AF7" s="2355"/>
      <c r="AG7" s="2355"/>
      <c r="AH7" s="2355"/>
      <c r="AI7" s="2355"/>
      <c r="AJ7" s="2355"/>
      <c r="AK7" s="2355"/>
      <c r="AL7" s="2355"/>
      <c r="AM7" s="2355"/>
      <c r="AN7" s="2355"/>
      <c r="AO7" s="2355"/>
      <c r="AP7" s="2356"/>
      <c r="AQ7" s="2395">
        <v>4</v>
      </c>
      <c r="AR7" s="2396"/>
      <c r="AS7" s="2396"/>
      <c r="AT7" s="2396"/>
      <c r="AU7" s="2396"/>
      <c r="AV7" s="2396"/>
      <c r="AW7" s="2396"/>
      <c r="AX7" s="2396"/>
      <c r="AY7" s="2396"/>
      <c r="AZ7" s="2396"/>
      <c r="BA7" s="2396"/>
      <c r="BB7" s="2396"/>
      <c r="BC7" s="2396"/>
      <c r="BD7" s="2396"/>
      <c r="BE7" s="2396"/>
      <c r="BF7" s="2397"/>
      <c r="BG7" s="2395">
        <v>5</v>
      </c>
      <c r="BH7" s="2396"/>
      <c r="BI7" s="2396"/>
      <c r="BJ7" s="2396"/>
      <c r="BK7" s="2396"/>
      <c r="BL7" s="2396"/>
      <c r="BM7" s="2396"/>
      <c r="BN7" s="2396"/>
      <c r="BO7" s="2396"/>
      <c r="BP7" s="2396"/>
      <c r="BQ7" s="2396"/>
      <c r="BR7" s="2396"/>
      <c r="BS7" s="2396"/>
      <c r="BT7" s="2396"/>
      <c r="BU7" s="2396"/>
      <c r="BV7" s="2396"/>
      <c r="BW7" s="2396"/>
      <c r="BX7" s="2396"/>
      <c r="BY7" s="2396"/>
      <c r="BZ7" s="2396"/>
      <c r="CA7" s="2396"/>
      <c r="CB7" s="2396"/>
      <c r="CC7" s="2397"/>
      <c r="CD7" s="2395">
        <v>6</v>
      </c>
      <c r="CE7" s="2396"/>
      <c r="CF7" s="2396"/>
      <c r="CG7" s="2396"/>
      <c r="CH7" s="2396"/>
      <c r="CI7" s="2396"/>
      <c r="CJ7" s="2396"/>
      <c r="CK7" s="2396"/>
      <c r="CL7" s="2396"/>
      <c r="CM7" s="2396"/>
      <c r="CN7" s="2396"/>
      <c r="CO7" s="2396"/>
      <c r="CP7" s="2396"/>
      <c r="CQ7" s="2396"/>
      <c r="CR7" s="2396"/>
      <c r="CS7" s="2396"/>
      <c r="CT7" s="2396"/>
      <c r="CU7" s="2396"/>
      <c r="CV7" s="2396"/>
      <c r="CW7" s="2396"/>
      <c r="CX7" s="2396"/>
      <c r="CY7" s="2396"/>
      <c r="CZ7" s="2397"/>
      <c r="DA7" s="2395">
        <v>7</v>
      </c>
      <c r="DB7" s="2396"/>
      <c r="DC7" s="2396"/>
      <c r="DD7" s="2396"/>
      <c r="DE7" s="2396"/>
      <c r="DF7" s="2396"/>
      <c r="DG7" s="2396"/>
      <c r="DH7" s="2396"/>
      <c r="DI7" s="2396"/>
      <c r="DJ7" s="2396"/>
      <c r="DK7" s="2396"/>
      <c r="DL7" s="2396"/>
      <c r="DM7" s="2396"/>
      <c r="DN7" s="2396"/>
      <c r="DO7" s="2396"/>
      <c r="DP7" s="2396"/>
      <c r="DQ7" s="2396"/>
      <c r="DR7" s="2397"/>
      <c r="DS7" s="2395">
        <v>8</v>
      </c>
      <c r="DT7" s="2396"/>
      <c r="DU7" s="2396"/>
      <c r="DV7" s="2396"/>
      <c r="DW7" s="2396"/>
      <c r="DX7" s="2396"/>
      <c r="DY7" s="2396"/>
      <c r="DZ7" s="2396"/>
      <c r="EA7" s="2396"/>
      <c r="EB7" s="2396"/>
      <c r="EC7" s="2396"/>
      <c r="ED7" s="2396"/>
      <c r="EE7" s="2396"/>
      <c r="EF7" s="2396"/>
      <c r="EG7" s="2396"/>
      <c r="EH7" s="2396"/>
      <c r="EI7" s="2396"/>
      <c r="EJ7" s="2397"/>
      <c r="EK7" s="2395">
        <v>9</v>
      </c>
      <c r="EL7" s="2396"/>
      <c r="EM7" s="2396"/>
      <c r="EN7" s="2396"/>
      <c r="EO7" s="2396"/>
      <c r="EP7" s="2396"/>
      <c r="EQ7" s="2396"/>
      <c r="ER7" s="2396"/>
      <c r="ES7" s="2396"/>
      <c r="ET7" s="2396"/>
      <c r="EU7" s="2396"/>
      <c r="EV7" s="2396"/>
      <c r="EW7" s="2396"/>
      <c r="EX7" s="2396"/>
      <c r="EY7" s="2396"/>
      <c r="EZ7" s="2396"/>
      <c r="FA7" s="2397"/>
      <c r="FB7" s="2395">
        <v>10</v>
      </c>
      <c r="FC7" s="2396"/>
      <c r="FD7" s="2396"/>
      <c r="FE7" s="2396"/>
      <c r="FF7" s="2396"/>
      <c r="FG7" s="2396"/>
      <c r="FH7" s="2396"/>
      <c r="FI7" s="2396"/>
      <c r="FJ7" s="2396"/>
      <c r="FK7" s="2396"/>
      <c r="FL7" s="2396"/>
      <c r="FM7" s="2396"/>
      <c r="FN7" s="2396"/>
      <c r="FO7" s="2396"/>
      <c r="FP7" s="2396"/>
      <c r="FQ7" s="2396"/>
      <c r="FR7" s="2705"/>
      <c r="FT7" s="151" t="s">
        <v>221</v>
      </c>
    </row>
    <row r="8" spans="1:176" ht="27" customHeight="1">
      <c r="C8" s="157"/>
      <c r="D8" s="3079" t="s">
        <v>258</v>
      </c>
      <c r="E8" s="3079"/>
      <c r="F8" s="3079"/>
      <c r="G8" s="3079"/>
      <c r="H8" s="3079"/>
      <c r="I8" s="3079"/>
      <c r="J8" s="3079"/>
      <c r="K8" s="3079"/>
      <c r="L8" s="3079"/>
      <c r="M8" s="3079"/>
      <c r="N8" s="3079"/>
      <c r="O8" s="3079"/>
      <c r="P8" s="3079"/>
      <c r="Q8" s="3079"/>
      <c r="R8" s="3079"/>
      <c r="S8" s="3079"/>
      <c r="T8" s="3079"/>
      <c r="U8" s="3079"/>
      <c r="V8" s="3079"/>
      <c r="W8" s="3079"/>
      <c r="X8" s="3079"/>
      <c r="Y8" s="3627">
        <v>7410</v>
      </c>
      <c r="Z8" s="3628"/>
      <c r="AA8" s="3628"/>
      <c r="AB8" s="3628"/>
      <c r="AC8" s="3629"/>
      <c r="AD8" s="158"/>
      <c r="AE8" s="499"/>
      <c r="AF8" s="499"/>
      <c r="AG8" s="499"/>
      <c r="AH8" s="499"/>
      <c r="AI8" s="498" t="s">
        <v>37</v>
      </c>
      <c r="AJ8" s="2284" t="s">
        <v>1350</v>
      </c>
      <c r="AK8" s="2284"/>
      <c r="AL8" s="2284"/>
      <c r="AM8" s="497" t="s">
        <v>38</v>
      </c>
      <c r="AN8" s="497"/>
      <c r="AO8" s="2834" t="s">
        <v>435</v>
      </c>
      <c r="AP8" s="3635"/>
      <c r="AQ8" s="2359">
        <f>Ф1!DY105</f>
        <v>13770000</v>
      </c>
      <c r="AR8" s="2360"/>
      <c r="AS8" s="2360"/>
      <c r="AT8" s="2360"/>
      <c r="AU8" s="2360"/>
      <c r="AV8" s="2360"/>
      <c r="AW8" s="2360"/>
      <c r="AX8" s="2360"/>
      <c r="AY8" s="2360"/>
      <c r="AZ8" s="2360"/>
      <c r="BA8" s="2360"/>
      <c r="BB8" s="2360"/>
      <c r="BC8" s="2360"/>
      <c r="BD8" s="2360"/>
      <c r="BE8" s="2360"/>
      <c r="BF8" s="2360"/>
      <c r="BG8" s="3071">
        <f>SUM(BG12,BG14,BG16)</f>
        <v>7420000</v>
      </c>
      <c r="BH8" s="3072"/>
      <c r="BI8" s="3072"/>
      <c r="BJ8" s="3072"/>
      <c r="BK8" s="3072"/>
      <c r="BL8" s="3072"/>
      <c r="BM8" s="3072"/>
      <c r="BN8" s="3072"/>
      <c r="BO8" s="3072"/>
      <c r="BP8" s="3072"/>
      <c r="BQ8" s="3072"/>
      <c r="BR8" s="3072"/>
      <c r="BS8" s="3072"/>
      <c r="BT8" s="3072"/>
      <c r="BU8" s="3072"/>
      <c r="BV8" s="3072"/>
      <c r="BW8" s="3072"/>
      <c r="BX8" s="3072"/>
      <c r="BY8" s="3072"/>
      <c r="BZ8" s="3072"/>
      <c r="CA8" s="3072"/>
      <c r="CB8" s="3072"/>
      <c r="CC8" s="3073"/>
      <c r="CD8" s="3071">
        <f>SUM(CD12,CD14,CD16)</f>
        <v>175326</v>
      </c>
      <c r="CE8" s="3072"/>
      <c r="CF8" s="3072"/>
      <c r="CG8" s="3072"/>
      <c r="CH8" s="3072"/>
      <c r="CI8" s="3072"/>
      <c r="CJ8" s="3072"/>
      <c r="CK8" s="3072"/>
      <c r="CL8" s="3072"/>
      <c r="CM8" s="3072"/>
      <c r="CN8" s="3072"/>
      <c r="CO8" s="3072"/>
      <c r="CP8" s="3072"/>
      <c r="CQ8" s="3072"/>
      <c r="CR8" s="3072"/>
      <c r="CS8" s="3072"/>
      <c r="CT8" s="3072"/>
      <c r="CU8" s="3072"/>
      <c r="CV8" s="3072"/>
      <c r="CW8" s="3072"/>
      <c r="CX8" s="3072"/>
      <c r="CY8" s="3072"/>
      <c r="CZ8" s="3073"/>
      <c r="DA8" s="2435" t="s">
        <v>39</v>
      </c>
      <c r="DB8" s="2424"/>
      <c r="DC8" s="2101">
        <f>SUM(DC12,DC14,DC16)</f>
        <v>400000</v>
      </c>
      <c r="DD8" s="2101"/>
      <c r="DE8" s="2101"/>
      <c r="DF8" s="2101"/>
      <c r="DG8" s="2101"/>
      <c r="DH8" s="2101"/>
      <c r="DI8" s="2101"/>
      <c r="DJ8" s="2101"/>
      <c r="DK8" s="2101"/>
      <c r="DL8" s="2101"/>
      <c r="DM8" s="2101"/>
      <c r="DN8" s="2101"/>
      <c r="DO8" s="2101"/>
      <c r="DP8" s="2101"/>
      <c r="DQ8" s="2434" t="s">
        <v>40</v>
      </c>
      <c r="DR8" s="2436"/>
      <c r="DS8" s="2435" t="s">
        <v>39</v>
      </c>
      <c r="DT8" s="2424"/>
      <c r="DU8" s="2101">
        <f>SUM(DU12,DU14,DU16)</f>
        <v>191329</v>
      </c>
      <c r="DV8" s="2101"/>
      <c r="DW8" s="2101"/>
      <c r="DX8" s="2101"/>
      <c r="DY8" s="2101"/>
      <c r="DZ8" s="2101"/>
      <c r="EA8" s="2101"/>
      <c r="EB8" s="2101"/>
      <c r="EC8" s="2101"/>
      <c r="ED8" s="2101"/>
      <c r="EE8" s="2101"/>
      <c r="EF8" s="2101"/>
      <c r="EG8" s="2101"/>
      <c r="EH8" s="2101"/>
      <c r="EI8" s="2434" t="s">
        <v>40</v>
      </c>
      <c r="EJ8" s="2436"/>
      <c r="EK8" s="2424" t="s">
        <v>39</v>
      </c>
      <c r="EL8" s="2424"/>
      <c r="EM8" s="2101">
        <f>SUM(EM12,EM14,EM16)</f>
        <v>703997</v>
      </c>
      <c r="EN8" s="2101"/>
      <c r="EO8" s="2101"/>
      <c r="EP8" s="2101"/>
      <c r="EQ8" s="2101"/>
      <c r="ER8" s="2101"/>
      <c r="ES8" s="2101"/>
      <c r="ET8" s="2101"/>
      <c r="EU8" s="2101"/>
      <c r="EV8" s="2101"/>
      <c r="EW8" s="2101"/>
      <c r="EX8" s="2101"/>
      <c r="EY8" s="2101"/>
      <c r="EZ8" s="2434" t="s">
        <v>40</v>
      </c>
      <c r="FA8" s="2434"/>
      <c r="FB8" s="2422">
        <f>Ф1!DJ105</f>
        <v>20070000</v>
      </c>
      <c r="FC8" s="2360"/>
      <c r="FD8" s="2360"/>
      <c r="FE8" s="2360"/>
      <c r="FF8" s="2360"/>
      <c r="FG8" s="2360"/>
      <c r="FH8" s="2360"/>
      <c r="FI8" s="2360"/>
      <c r="FJ8" s="2360"/>
      <c r="FK8" s="2360"/>
      <c r="FL8" s="2360"/>
      <c r="FM8" s="2360"/>
      <c r="FN8" s="2360"/>
      <c r="FO8" s="2360"/>
      <c r="FP8" s="2360"/>
      <c r="FQ8" s="2360"/>
      <c r="FR8" s="2423"/>
      <c r="FT8" s="159">
        <f>AQ8+BG8+CD8-DC8-DU8-EM8</f>
        <v>20070000</v>
      </c>
    </row>
    <row r="9" spans="1:176" ht="27" customHeight="1">
      <c r="C9" s="160"/>
      <c r="D9" s="3649"/>
      <c r="E9" s="3649"/>
      <c r="F9" s="3649"/>
      <c r="G9" s="3649"/>
      <c r="H9" s="3649"/>
      <c r="I9" s="3649"/>
      <c r="J9" s="3649"/>
      <c r="K9" s="3649"/>
      <c r="L9" s="3649"/>
      <c r="M9" s="3649"/>
      <c r="N9" s="3649"/>
      <c r="O9" s="3649"/>
      <c r="P9" s="3649"/>
      <c r="Q9" s="3649"/>
      <c r="R9" s="3649"/>
      <c r="S9" s="3649"/>
      <c r="T9" s="3649"/>
      <c r="U9" s="3649"/>
      <c r="V9" s="3649"/>
      <c r="W9" s="3649"/>
      <c r="X9" s="3649"/>
      <c r="Y9" s="3627">
        <v>7430</v>
      </c>
      <c r="Z9" s="3628"/>
      <c r="AA9" s="3628"/>
      <c r="AB9" s="3628"/>
      <c r="AC9" s="3629"/>
      <c r="AD9" s="158"/>
      <c r="AE9" s="499"/>
      <c r="AF9" s="499"/>
      <c r="AG9" s="499"/>
      <c r="AH9" s="499"/>
      <c r="AI9" s="498" t="s">
        <v>37</v>
      </c>
      <c r="AJ9" s="2284" t="s">
        <v>1351</v>
      </c>
      <c r="AK9" s="2284"/>
      <c r="AL9" s="2284"/>
      <c r="AM9" s="497" t="s">
        <v>38</v>
      </c>
      <c r="AN9" s="497"/>
      <c r="AO9" s="2834" t="s">
        <v>436</v>
      </c>
      <c r="AP9" s="3635"/>
      <c r="AQ9" s="2357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11">
        <f>SUM(BG13,BG15,BG17)</f>
        <v>9670000</v>
      </c>
      <c r="BH9" s="2402"/>
      <c r="BI9" s="2402"/>
      <c r="BJ9" s="2402"/>
      <c r="BK9" s="2402"/>
      <c r="BL9" s="2402"/>
      <c r="BM9" s="2402"/>
      <c r="BN9" s="2402"/>
      <c r="BO9" s="2402"/>
      <c r="BP9" s="2402"/>
      <c r="BQ9" s="2402"/>
      <c r="BR9" s="2402"/>
      <c r="BS9" s="2402"/>
      <c r="BT9" s="2402"/>
      <c r="BU9" s="2402"/>
      <c r="BV9" s="2402"/>
      <c r="BW9" s="2402"/>
      <c r="BX9" s="2402"/>
      <c r="BY9" s="2402"/>
      <c r="BZ9" s="2402"/>
      <c r="CA9" s="2402"/>
      <c r="CB9" s="2402"/>
      <c r="CC9" s="2403"/>
      <c r="CD9" s="2811">
        <f>SUM(CD13,CD15,CD17)</f>
        <v>1100367</v>
      </c>
      <c r="CE9" s="2402"/>
      <c r="CF9" s="2402"/>
      <c r="CG9" s="2402"/>
      <c r="CH9" s="2402"/>
      <c r="CI9" s="2402"/>
      <c r="CJ9" s="2402"/>
      <c r="CK9" s="2402"/>
      <c r="CL9" s="2402"/>
      <c r="CM9" s="2402"/>
      <c r="CN9" s="2402"/>
      <c r="CO9" s="2402"/>
      <c r="CP9" s="2402"/>
      <c r="CQ9" s="2402"/>
      <c r="CR9" s="2402"/>
      <c r="CS9" s="2402"/>
      <c r="CT9" s="2402"/>
      <c r="CU9" s="2402"/>
      <c r="CV9" s="2402"/>
      <c r="CW9" s="2402"/>
      <c r="CX9" s="2402"/>
      <c r="CY9" s="2402"/>
      <c r="CZ9" s="2403"/>
      <c r="DA9" s="2369" t="s">
        <v>39</v>
      </c>
      <c r="DB9" s="2348"/>
      <c r="DC9" s="2162">
        <f>SUM(DC13,DC15,DC17)</f>
        <v>1529180</v>
      </c>
      <c r="DD9" s="2162"/>
      <c r="DE9" s="2162"/>
      <c r="DF9" s="2162"/>
      <c r="DG9" s="2162"/>
      <c r="DH9" s="2162"/>
      <c r="DI9" s="2162"/>
      <c r="DJ9" s="2162"/>
      <c r="DK9" s="2162"/>
      <c r="DL9" s="2162"/>
      <c r="DM9" s="2162"/>
      <c r="DN9" s="2162"/>
      <c r="DO9" s="2162"/>
      <c r="DP9" s="2162"/>
      <c r="DQ9" s="1928" t="s">
        <v>40</v>
      </c>
      <c r="DR9" s="2276"/>
      <c r="DS9" s="2268" t="s">
        <v>39</v>
      </c>
      <c r="DT9" s="2269"/>
      <c r="DU9" s="2162">
        <f>SUM(DU13,DU15,DU17)</f>
        <v>1111061</v>
      </c>
      <c r="DV9" s="2162"/>
      <c r="DW9" s="2162"/>
      <c r="DX9" s="2162"/>
      <c r="DY9" s="2162"/>
      <c r="DZ9" s="2162"/>
      <c r="EA9" s="2162"/>
      <c r="EB9" s="2162"/>
      <c r="EC9" s="2162"/>
      <c r="ED9" s="2162"/>
      <c r="EE9" s="2162"/>
      <c r="EF9" s="2162"/>
      <c r="EG9" s="2162"/>
      <c r="EH9" s="2162"/>
      <c r="EI9" s="2365" t="s">
        <v>40</v>
      </c>
      <c r="EJ9" s="2374"/>
      <c r="EK9" s="2348" t="s">
        <v>39</v>
      </c>
      <c r="EL9" s="2348"/>
      <c r="EM9" s="2162">
        <f>SUM(EM13,EM15,EM17)</f>
        <v>1166003</v>
      </c>
      <c r="EN9" s="2162"/>
      <c r="EO9" s="2162"/>
      <c r="EP9" s="2162"/>
      <c r="EQ9" s="2162"/>
      <c r="ER9" s="2162"/>
      <c r="ES9" s="2162"/>
      <c r="ET9" s="2162"/>
      <c r="EU9" s="2162"/>
      <c r="EV9" s="2162"/>
      <c r="EW9" s="2162"/>
      <c r="EX9" s="2162"/>
      <c r="EY9" s="2162"/>
      <c r="EZ9" s="2365" t="s">
        <v>40</v>
      </c>
      <c r="FA9" s="2365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47"/>
      <c r="FT9" s="159">
        <f>AQ9+BG9+CD9-DC9-DU9-EM9</f>
        <v>13770000</v>
      </c>
    </row>
    <row r="10" spans="1:176" s="500" customFormat="1" ht="13.5" customHeight="1">
      <c r="A10" s="699" t="s">
        <v>1373</v>
      </c>
      <c r="C10" s="161"/>
      <c r="D10" s="3636" t="s">
        <v>17</v>
      </c>
      <c r="E10" s="3636"/>
      <c r="F10" s="3636"/>
      <c r="G10" s="3636"/>
      <c r="H10" s="3636"/>
      <c r="I10" s="3636"/>
      <c r="J10" s="3636"/>
      <c r="K10" s="3636"/>
      <c r="L10" s="3636"/>
      <c r="M10" s="3636"/>
      <c r="N10" s="3636"/>
      <c r="O10" s="3636"/>
      <c r="P10" s="3636"/>
      <c r="Q10" s="3636"/>
      <c r="R10" s="3636"/>
      <c r="S10" s="3636"/>
      <c r="T10" s="3636"/>
      <c r="U10" s="3636"/>
      <c r="V10" s="3636"/>
      <c r="W10" s="3636"/>
      <c r="X10" s="3637"/>
      <c r="Y10" s="3627"/>
      <c r="Z10" s="3628"/>
      <c r="AA10" s="3628"/>
      <c r="AB10" s="3628"/>
      <c r="AC10" s="3629"/>
      <c r="AD10" s="2830"/>
      <c r="AE10" s="2831"/>
      <c r="AF10" s="2831"/>
      <c r="AG10" s="2831"/>
      <c r="AH10" s="2831"/>
      <c r="AI10" s="2831"/>
      <c r="AJ10" s="2831"/>
      <c r="AK10" s="2831"/>
      <c r="AL10" s="2831"/>
      <c r="AM10" s="2831"/>
      <c r="AN10" s="2831"/>
      <c r="AO10" s="2831"/>
      <c r="AP10" s="2848"/>
      <c r="AQ10" s="2857"/>
      <c r="AR10" s="2858"/>
      <c r="AS10" s="2858"/>
      <c r="AT10" s="2858"/>
      <c r="AU10" s="2858"/>
      <c r="AV10" s="2858"/>
      <c r="AW10" s="2858"/>
      <c r="AX10" s="2858"/>
      <c r="AY10" s="2858"/>
      <c r="AZ10" s="2858"/>
      <c r="BA10" s="2858"/>
      <c r="BB10" s="2858"/>
      <c r="BC10" s="2858"/>
      <c r="BD10" s="2858"/>
      <c r="BE10" s="2858"/>
      <c r="BF10" s="2858"/>
      <c r="BG10" s="2860"/>
      <c r="BH10" s="2858"/>
      <c r="BI10" s="2858"/>
      <c r="BJ10" s="2858"/>
      <c r="BK10" s="2858"/>
      <c r="BL10" s="2858"/>
      <c r="BM10" s="2858"/>
      <c r="BN10" s="2858"/>
      <c r="BO10" s="2858"/>
      <c r="BP10" s="2858"/>
      <c r="BQ10" s="2858"/>
      <c r="BR10" s="2858"/>
      <c r="BS10" s="2858"/>
      <c r="BT10" s="2858"/>
      <c r="BU10" s="2858"/>
      <c r="BV10" s="2858"/>
      <c r="BW10" s="2858"/>
      <c r="BX10" s="2858"/>
      <c r="BY10" s="2858"/>
      <c r="BZ10" s="2858"/>
      <c r="CA10" s="2858"/>
      <c r="CB10" s="2858"/>
      <c r="CC10" s="2859"/>
      <c r="CD10" s="2860"/>
      <c r="CE10" s="2858"/>
      <c r="CF10" s="2858"/>
      <c r="CG10" s="2858"/>
      <c r="CH10" s="2858"/>
      <c r="CI10" s="2858"/>
      <c r="CJ10" s="2858"/>
      <c r="CK10" s="2858"/>
      <c r="CL10" s="2858"/>
      <c r="CM10" s="2858"/>
      <c r="CN10" s="2858"/>
      <c r="CO10" s="2858"/>
      <c r="CP10" s="2858"/>
      <c r="CQ10" s="2858"/>
      <c r="CR10" s="2858"/>
      <c r="CS10" s="2858"/>
      <c r="CT10" s="2858"/>
      <c r="CU10" s="2858"/>
      <c r="CV10" s="2858"/>
      <c r="CW10" s="2858"/>
      <c r="CX10" s="2858"/>
      <c r="CY10" s="2858"/>
      <c r="CZ10" s="2859"/>
      <c r="DA10" s="2369"/>
      <c r="DB10" s="2348"/>
      <c r="DC10" s="1918"/>
      <c r="DD10" s="1918"/>
      <c r="DE10" s="1918"/>
      <c r="DF10" s="1918"/>
      <c r="DG10" s="1918"/>
      <c r="DH10" s="1918"/>
      <c r="DI10" s="1918"/>
      <c r="DJ10" s="1918"/>
      <c r="DK10" s="1918"/>
      <c r="DL10" s="1918"/>
      <c r="DM10" s="1918"/>
      <c r="DN10" s="1918"/>
      <c r="DO10" s="1918"/>
      <c r="DP10" s="1918"/>
      <c r="DQ10" s="2365"/>
      <c r="DR10" s="2374"/>
      <c r="DS10" s="2369"/>
      <c r="DT10" s="2348"/>
      <c r="DU10" s="1918"/>
      <c r="DV10" s="1918"/>
      <c r="DW10" s="1918"/>
      <c r="DX10" s="1918"/>
      <c r="DY10" s="1918"/>
      <c r="DZ10" s="1918"/>
      <c r="EA10" s="1918"/>
      <c r="EB10" s="1918"/>
      <c r="EC10" s="1918"/>
      <c r="ED10" s="1918"/>
      <c r="EE10" s="1918"/>
      <c r="EF10" s="1918"/>
      <c r="EG10" s="1918"/>
      <c r="EH10" s="1918"/>
      <c r="EI10" s="2365"/>
      <c r="EJ10" s="2374"/>
      <c r="EK10" s="2348"/>
      <c r="EL10" s="2348"/>
      <c r="EM10" s="1918"/>
      <c r="EN10" s="1918"/>
      <c r="EO10" s="1918"/>
      <c r="EP10" s="1918"/>
      <c r="EQ10" s="1918"/>
      <c r="ER10" s="1918"/>
      <c r="ES10" s="1918"/>
      <c r="ET10" s="1918"/>
      <c r="EU10" s="1918"/>
      <c r="EV10" s="1918"/>
      <c r="EW10" s="1918"/>
      <c r="EX10" s="1918"/>
      <c r="EY10" s="1918"/>
      <c r="EZ10" s="2365"/>
      <c r="FA10" s="2365"/>
      <c r="FB10" s="2860"/>
      <c r="FC10" s="2858"/>
      <c r="FD10" s="2858"/>
      <c r="FE10" s="2858"/>
      <c r="FF10" s="2858"/>
      <c r="FG10" s="2858"/>
      <c r="FH10" s="2858"/>
      <c r="FI10" s="2858"/>
      <c r="FJ10" s="2858"/>
      <c r="FK10" s="2858"/>
      <c r="FL10" s="2858"/>
      <c r="FM10" s="2858"/>
      <c r="FN10" s="2858"/>
      <c r="FO10" s="2858"/>
      <c r="FP10" s="2858"/>
      <c r="FQ10" s="2858"/>
      <c r="FR10" s="2861"/>
    </row>
    <row r="11" spans="1:176" ht="2.25" customHeight="1">
      <c r="C11" s="160"/>
      <c r="D11" s="3638"/>
      <c r="E11" s="3638"/>
      <c r="F11" s="3638"/>
      <c r="G11" s="3638"/>
      <c r="H11" s="3638"/>
      <c r="I11" s="3638"/>
      <c r="J11" s="3638"/>
      <c r="K11" s="3638"/>
      <c r="L11" s="3638"/>
      <c r="M11" s="3638"/>
      <c r="N11" s="3638"/>
      <c r="O11" s="3638"/>
      <c r="P11" s="3638"/>
      <c r="Q11" s="3638"/>
      <c r="R11" s="3638"/>
      <c r="S11" s="3638"/>
      <c r="T11" s="3638"/>
      <c r="U11" s="3638"/>
      <c r="V11" s="3638"/>
      <c r="W11" s="3638"/>
      <c r="X11" s="3639"/>
      <c r="Y11" s="3640"/>
      <c r="Z11" s="3641"/>
      <c r="AA11" s="3641"/>
      <c r="AB11" s="3641"/>
      <c r="AC11" s="3642"/>
      <c r="AD11" s="2832"/>
      <c r="AE11" s="2833"/>
      <c r="AF11" s="2833"/>
      <c r="AG11" s="2833"/>
      <c r="AH11" s="2833"/>
      <c r="AI11" s="2833"/>
      <c r="AJ11" s="2833"/>
      <c r="AK11" s="2833"/>
      <c r="AL11" s="2833"/>
      <c r="AM11" s="2833"/>
      <c r="AN11" s="2833"/>
      <c r="AO11" s="2833"/>
      <c r="AP11" s="2849"/>
      <c r="AQ11" s="3545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43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4"/>
      <c r="CD11" s="3643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4"/>
      <c r="DA11" s="3645"/>
      <c r="DB11" s="3646"/>
      <c r="DC11" s="1923"/>
      <c r="DD11" s="1923"/>
      <c r="DE11" s="1923"/>
      <c r="DF11" s="1923"/>
      <c r="DG11" s="1923"/>
      <c r="DH11" s="1923"/>
      <c r="DI11" s="1923"/>
      <c r="DJ11" s="1923"/>
      <c r="DK11" s="1923"/>
      <c r="DL11" s="1923"/>
      <c r="DM11" s="1923"/>
      <c r="DN11" s="1923"/>
      <c r="DO11" s="1923"/>
      <c r="DP11" s="1923"/>
      <c r="DQ11" s="3647"/>
      <c r="DR11" s="3648"/>
      <c r="DS11" s="3645"/>
      <c r="DT11" s="3646"/>
      <c r="DU11" s="1923"/>
      <c r="DV11" s="1923"/>
      <c r="DW11" s="1923"/>
      <c r="DX11" s="1923"/>
      <c r="DY11" s="1923"/>
      <c r="DZ11" s="1923"/>
      <c r="EA11" s="1923"/>
      <c r="EB11" s="1923"/>
      <c r="EC11" s="1923"/>
      <c r="ED11" s="1923"/>
      <c r="EE11" s="1923"/>
      <c r="EF11" s="1923"/>
      <c r="EG11" s="1923"/>
      <c r="EH11" s="1923"/>
      <c r="EI11" s="3647"/>
      <c r="EJ11" s="3648"/>
      <c r="EK11" s="3646"/>
      <c r="EL11" s="3646"/>
      <c r="EM11" s="1923"/>
      <c r="EN11" s="1923"/>
      <c r="EO11" s="1923"/>
      <c r="EP11" s="1923"/>
      <c r="EQ11" s="1923"/>
      <c r="ER11" s="1923"/>
      <c r="ES11" s="1923"/>
      <c r="ET11" s="1923"/>
      <c r="EU11" s="1923"/>
      <c r="EV11" s="1923"/>
      <c r="EW11" s="1923"/>
      <c r="EX11" s="1923"/>
      <c r="EY11" s="1923"/>
      <c r="EZ11" s="3647"/>
      <c r="FA11" s="3647"/>
      <c r="FB11" s="3643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16"/>
    </row>
    <row r="12" spans="1:176" ht="18" customHeight="1">
      <c r="C12" s="157"/>
      <c r="D12" s="2294" t="s">
        <v>259</v>
      </c>
      <c r="E12" s="2294"/>
      <c r="F12" s="2294"/>
      <c r="G12" s="2294"/>
      <c r="H12" s="2294"/>
      <c r="I12" s="2294"/>
      <c r="J12" s="2294"/>
      <c r="K12" s="2294"/>
      <c r="L12" s="2294"/>
      <c r="M12" s="2294"/>
      <c r="N12" s="2294"/>
      <c r="O12" s="2294"/>
      <c r="P12" s="2294"/>
      <c r="Q12" s="2294"/>
      <c r="R12" s="2294"/>
      <c r="S12" s="2294"/>
      <c r="T12" s="2294"/>
      <c r="U12" s="2294"/>
      <c r="V12" s="2294"/>
      <c r="W12" s="2294"/>
      <c r="X12" s="2295"/>
      <c r="Y12" s="3627">
        <v>7411</v>
      </c>
      <c r="Z12" s="3628"/>
      <c r="AA12" s="3628"/>
      <c r="AB12" s="3628"/>
      <c r="AC12" s="3629"/>
      <c r="AD12" s="158"/>
      <c r="AE12" s="499"/>
      <c r="AF12" s="499"/>
      <c r="AG12" s="499"/>
      <c r="AH12" s="499"/>
      <c r="AI12" s="498" t="s">
        <v>37</v>
      </c>
      <c r="AJ12" s="2284" t="s">
        <v>1350</v>
      </c>
      <c r="AK12" s="2284"/>
      <c r="AL12" s="2284"/>
      <c r="AM12" s="497" t="s">
        <v>38</v>
      </c>
      <c r="AN12" s="497"/>
      <c r="AO12" s="2834" t="s">
        <v>435</v>
      </c>
      <c r="AP12" s="3635"/>
      <c r="AQ12" s="2401">
        <f>Ф1!DY107</f>
        <v>13424262</v>
      </c>
      <c r="AR12" s="2402"/>
      <c r="AS12" s="2402"/>
      <c r="AT12" s="2402"/>
      <c r="AU12" s="2402"/>
      <c r="AV12" s="2402"/>
      <c r="AW12" s="2402"/>
      <c r="AX12" s="2402"/>
      <c r="AY12" s="2402"/>
      <c r="AZ12" s="2402"/>
      <c r="BA12" s="2402"/>
      <c r="BB12" s="2402"/>
      <c r="BC12" s="2402"/>
      <c r="BD12" s="2402"/>
      <c r="BE12" s="2402"/>
      <c r="BF12" s="2403"/>
      <c r="BG12" s="3043">
        <v>7420000</v>
      </c>
      <c r="BH12" s="2409"/>
      <c r="BI12" s="2409"/>
      <c r="BJ12" s="2409"/>
      <c r="BK12" s="2409"/>
      <c r="BL12" s="2409"/>
      <c r="BM12" s="2409"/>
      <c r="BN12" s="2409"/>
      <c r="BO12" s="2409"/>
      <c r="BP12" s="2409"/>
      <c r="BQ12" s="2409"/>
      <c r="BR12" s="2409"/>
      <c r="BS12" s="2409"/>
      <c r="BT12" s="2409"/>
      <c r="BU12" s="2409"/>
      <c r="BV12" s="2409"/>
      <c r="BW12" s="2409"/>
      <c r="BX12" s="2409"/>
      <c r="BY12" s="2409"/>
      <c r="BZ12" s="2409"/>
      <c r="CA12" s="2409"/>
      <c r="CB12" s="2409"/>
      <c r="CC12" s="2410"/>
      <c r="CD12" s="3043">
        <v>174208</v>
      </c>
      <c r="CE12" s="2409"/>
      <c r="CF12" s="2409"/>
      <c r="CG12" s="2409"/>
      <c r="CH12" s="2409"/>
      <c r="CI12" s="2409"/>
      <c r="CJ12" s="2409"/>
      <c r="CK12" s="2409"/>
      <c r="CL12" s="2409"/>
      <c r="CM12" s="2409"/>
      <c r="CN12" s="2409"/>
      <c r="CO12" s="2409"/>
      <c r="CP12" s="2409"/>
      <c r="CQ12" s="2409"/>
      <c r="CR12" s="2409"/>
      <c r="CS12" s="2409"/>
      <c r="CT12" s="2409"/>
      <c r="CU12" s="2409"/>
      <c r="CV12" s="2409"/>
      <c r="CW12" s="2409"/>
      <c r="CX12" s="2409"/>
      <c r="CY12" s="2409"/>
      <c r="CZ12" s="2410"/>
      <c r="DA12" s="2408" t="s">
        <v>39</v>
      </c>
      <c r="DB12" s="2393"/>
      <c r="DC12" s="2394">
        <v>400000</v>
      </c>
      <c r="DD12" s="2394"/>
      <c r="DE12" s="2394"/>
      <c r="DF12" s="2394"/>
      <c r="DG12" s="2394"/>
      <c r="DH12" s="2394"/>
      <c r="DI12" s="2394"/>
      <c r="DJ12" s="2394"/>
      <c r="DK12" s="2394"/>
      <c r="DL12" s="2394"/>
      <c r="DM12" s="2394"/>
      <c r="DN12" s="2394"/>
      <c r="DO12" s="2394"/>
      <c r="DP12" s="2394"/>
      <c r="DQ12" s="2407" t="s">
        <v>40</v>
      </c>
      <c r="DR12" s="2411"/>
      <c r="DS12" s="2408" t="s">
        <v>39</v>
      </c>
      <c r="DT12" s="2393"/>
      <c r="DU12" s="2394">
        <v>184473</v>
      </c>
      <c r="DV12" s="2394"/>
      <c r="DW12" s="2394"/>
      <c r="DX12" s="2394"/>
      <c r="DY12" s="2394"/>
      <c r="DZ12" s="2394"/>
      <c r="EA12" s="2394"/>
      <c r="EB12" s="2394"/>
      <c r="EC12" s="2394"/>
      <c r="ED12" s="2394"/>
      <c r="EE12" s="2394"/>
      <c r="EF12" s="2394"/>
      <c r="EG12" s="2394"/>
      <c r="EH12" s="2394"/>
      <c r="EI12" s="2407" t="s">
        <v>40</v>
      </c>
      <c r="EJ12" s="2411"/>
      <c r="EK12" s="2408" t="s">
        <v>39</v>
      </c>
      <c r="EL12" s="2393"/>
      <c r="EM12" s="2394">
        <v>363997</v>
      </c>
      <c r="EN12" s="2394"/>
      <c r="EO12" s="2394"/>
      <c r="EP12" s="2394"/>
      <c r="EQ12" s="2394"/>
      <c r="ER12" s="2394"/>
      <c r="ES12" s="2394"/>
      <c r="ET12" s="2394"/>
      <c r="EU12" s="2394"/>
      <c r="EV12" s="2394"/>
      <c r="EW12" s="2394"/>
      <c r="EX12" s="2394"/>
      <c r="EY12" s="2394"/>
      <c r="EZ12" s="2407" t="s">
        <v>40</v>
      </c>
      <c r="FA12" s="2411"/>
      <c r="FB12" s="2811">
        <f>Ф1!DJ107</f>
        <v>20070000</v>
      </c>
      <c r="FC12" s="2402"/>
      <c r="FD12" s="2402"/>
      <c r="FE12" s="2402"/>
      <c r="FF12" s="2402"/>
      <c r="FG12" s="2402"/>
      <c r="FH12" s="2402"/>
      <c r="FI12" s="2402"/>
      <c r="FJ12" s="2402"/>
      <c r="FK12" s="2402"/>
      <c r="FL12" s="2402"/>
      <c r="FM12" s="2402"/>
      <c r="FN12" s="2402"/>
      <c r="FO12" s="2402"/>
      <c r="FP12" s="2402"/>
      <c r="FQ12" s="2402"/>
      <c r="FR12" s="2812"/>
      <c r="FT12" s="159">
        <f>AQ12+BG12+CD12-DC12-DU12-EM12</f>
        <v>20070000</v>
      </c>
    </row>
    <row r="13" spans="1:176" ht="18" customHeight="1">
      <c r="C13" s="232"/>
      <c r="D13" s="2298"/>
      <c r="E13" s="2298"/>
      <c r="F13" s="2298"/>
      <c r="G13" s="2298"/>
      <c r="H13" s="2298"/>
      <c r="I13" s="2298"/>
      <c r="J13" s="2298"/>
      <c r="K13" s="2298"/>
      <c r="L13" s="2298"/>
      <c r="M13" s="2298"/>
      <c r="N13" s="2298"/>
      <c r="O13" s="2298"/>
      <c r="P13" s="2298"/>
      <c r="Q13" s="2298"/>
      <c r="R13" s="2298"/>
      <c r="S13" s="2298"/>
      <c r="T13" s="2298"/>
      <c r="U13" s="2298"/>
      <c r="V13" s="2298"/>
      <c r="W13" s="2298"/>
      <c r="X13" s="2299"/>
      <c r="Y13" s="3627">
        <v>7431</v>
      </c>
      <c r="Z13" s="3628"/>
      <c r="AA13" s="3628"/>
      <c r="AB13" s="3628"/>
      <c r="AC13" s="3629"/>
      <c r="AD13" s="158"/>
      <c r="AE13" s="499"/>
      <c r="AF13" s="499"/>
      <c r="AG13" s="499"/>
      <c r="AH13" s="499"/>
      <c r="AI13" s="498" t="s">
        <v>37</v>
      </c>
      <c r="AJ13" s="2284" t="s">
        <v>1351</v>
      </c>
      <c r="AK13" s="2284"/>
      <c r="AL13" s="2284"/>
      <c r="AM13" s="497" t="s">
        <v>38</v>
      </c>
      <c r="AN13" s="497"/>
      <c r="AO13" s="2834" t="s">
        <v>436</v>
      </c>
      <c r="AP13" s="3635"/>
      <c r="AQ13" s="2357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2">
        <v>9670000</v>
      </c>
      <c r="BH13" s="2367"/>
      <c r="BI13" s="2367"/>
      <c r="BJ13" s="2367"/>
      <c r="BK13" s="2367"/>
      <c r="BL13" s="2367"/>
      <c r="BM13" s="2367"/>
      <c r="BN13" s="2367"/>
      <c r="BO13" s="2367"/>
      <c r="BP13" s="2367"/>
      <c r="BQ13" s="2367"/>
      <c r="BR13" s="2367"/>
      <c r="BS13" s="2367"/>
      <c r="BT13" s="2367"/>
      <c r="BU13" s="2367"/>
      <c r="BV13" s="2367"/>
      <c r="BW13" s="2367"/>
      <c r="BX13" s="2367"/>
      <c r="BY13" s="2367"/>
      <c r="BZ13" s="2367"/>
      <c r="CA13" s="2367"/>
      <c r="CB13" s="2367"/>
      <c r="CC13" s="2368"/>
      <c r="CD13" s="2412">
        <v>1073167</v>
      </c>
      <c r="CE13" s="2367"/>
      <c r="CF13" s="2367"/>
      <c r="CG13" s="2367"/>
      <c r="CH13" s="2367"/>
      <c r="CI13" s="2367"/>
      <c r="CJ13" s="2367"/>
      <c r="CK13" s="2367"/>
      <c r="CL13" s="2367"/>
      <c r="CM13" s="2367"/>
      <c r="CN13" s="2367"/>
      <c r="CO13" s="2367"/>
      <c r="CP13" s="2367"/>
      <c r="CQ13" s="2367"/>
      <c r="CR13" s="2367"/>
      <c r="CS13" s="2367"/>
      <c r="CT13" s="2367"/>
      <c r="CU13" s="2367"/>
      <c r="CV13" s="2367"/>
      <c r="CW13" s="2367"/>
      <c r="CX13" s="2367"/>
      <c r="CY13" s="2367"/>
      <c r="CZ13" s="2368"/>
      <c r="DA13" s="2268" t="s">
        <v>39</v>
      </c>
      <c r="DB13" s="2269"/>
      <c r="DC13" s="2270">
        <v>1529180</v>
      </c>
      <c r="DD13" s="2270"/>
      <c r="DE13" s="2270"/>
      <c r="DF13" s="2270"/>
      <c r="DG13" s="2270"/>
      <c r="DH13" s="2270"/>
      <c r="DI13" s="2270"/>
      <c r="DJ13" s="2270"/>
      <c r="DK13" s="2270"/>
      <c r="DL13" s="2270"/>
      <c r="DM13" s="2270"/>
      <c r="DN13" s="2270"/>
      <c r="DO13" s="2270"/>
      <c r="DP13" s="2270"/>
      <c r="DQ13" s="1928" t="s">
        <v>40</v>
      </c>
      <c r="DR13" s="2276"/>
      <c r="DS13" s="2268" t="s">
        <v>39</v>
      </c>
      <c r="DT13" s="2269"/>
      <c r="DU13" s="2270">
        <v>1083861</v>
      </c>
      <c r="DV13" s="2270"/>
      <c r="DW13" s="2270"/>
      <c r="DX13" s="2270"/>
      <c r="DY13" s="2270"/>
      <c r="DZ13" s="2270"/>
      <c r="EA13" s="2270"/>
      <c r="EB13" s="2270"/>
      <c r="EC13" s="2270"/>
      <c r="ED13" s="2270"/>
      <c r="EE13" s="2270"/>
      <c r="EF13" s="2270"/>
      <c r="EG13" s="2270"/>
      <c r="EH13" s="2270"/>
      <c r="EI13" s="1928" t="s">
        <v>40</v>
      </c>
      <c r="EJ13" s="2276"/>
      <c r="EK13" s="2269" t="s">
        <v>39</v>
      </c>
      <c r="EL13" s="2269"/>
      <c r="EM13" s="2270">
        <v>1166003</v>
      </c>
      <c r="EN13" s="2270"/>
      <c r="EO13" s="2270"/>
      <c r="EP13" s="2270"/>
      <c r="EQ13" s="2270"/>
      <c r="ER13" s="2270"/>
      <c r="ES13" s="2270"/>
      <c r="ET13" s="2270"/>
      <c r="EU13" s="2270"/>
      <c r="EV13" s="2270"/>
      <c r="EW13" s="2270"/>
      <c r="EX13" s="2270"/>
      <c r="EY13" s="2270"/>
      <c r="EZ13" s="1928" t="s">
        <v>40</v>
      </c>
      <c r="FA13" s="2276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47"/>
      <c r="FT13" s="159">
        <f>AQ13+BG13+CD13-DC13-DU13-EM13</f>
        <v>13424262</v>
      </c>
    </row>
    <row r="14" spans="1:176" ht="18" customHeight="1">
      <c r="C14" s="160"/>
      <c r="D14" s="3620" t="s">
        <v>262</v>
      </c>
      <c r="E14" s="3620"/>
      <c r="F14" s="3620"/>
      <c r="G14" s="3620"/>
      <c r="H14" s="3620"/>
      <c r="I14" s="3620"/>
      <c r="J14" s="3620"/>
      <c r="K14" s="3620"/>
      <c r="L14" s="3620"/>
      <c r="M14" s="3620"/>
      <c r="N14" s="3620"/>
      <c r="O14" s="3620"/>
      <c r="P14" s="3620"/>
      <c r="Q14" s="3620"/>
      <c r="R14" s="3620"/>
      <c r="S14" s="3620"/>
      <c r="T14" s="3620"/>
      <c r="U14" s="3620"/>
      <c r="V14" s="3620"/>
      <c r="W14" s="3620"/>
      <c r="X14" s="3621"/>
      <c r="Y14" s="3622">
        <v>74111</v>
      </c>
      <c r="Z14" s="3622"/>
      <c r="AA14" s="3622"/>
      <c r="AB14" s="3622"/>
      <c r="AC14" s="3623"/>
      <c r="AD14" s="802"/>
      <c r="AE14" s="803"/>
      <c r="AF14" s="803"/>
      <c r="AG14" s="803"/>
      <c r="AH14" s="803"/>
      <c r="AI14" s="804" t="s">
        <v>37</v>
      </c>
      <c r="AJ14" s="3624" t="s">
        <v>1350</v>
      </c>
      <c r="AK14" s="3624"/>
      <c r="AL14" s="3624"/>
      <c r="AM14" s="805" t="s">
        <v>38</v>
      </c>
      <c r="AN14" s="805"/>
      <c r="AO14" s="3625" t="s">
        <v>435</v>
      </c>
      <c r="AP14" s="3626"/>
      <c r="AQ14" s="2357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43">
        <v>0</v>
      </c>
      <c r="BH14" s="2409"/>
      <c r="BI14" s="2409"/>
      <c r="BJ14" s="2409"/>
      <c r="BK14" s="2409"/>
      <c r="BL14" s="2409"/>
      <c r="BM14" s="2409"/>
      <c r="BN14" s="2409"/>
      <c r="BO14" s="2409"/>
      <c r="BP14" s="2409"/>
      <c r="BQ14" s="2409"/>
      <c r="BR14" s="2409"/>
      <c r="BS14" s="2409"/>
      <c r="BT14" s="2409"/>
      <c r="BU14" s="2409"/>
      <c r="BV14" s="2409"/>
      <c r="BW14" s="2409"/>
      <c r="BX14" s="2409"/>
      <c r="BY14" s="2409"/>
      <c r="BZ14" s="2409"/>
      <c r="CA14" s="2409"/>
      <c r="CB14" s="2409"/>
      <c r="CC14" s="2410"/>
      <c r="CD14" s="3043">
        <v>0</v>
      </c>
      <c r="CE14" s="2409"/>
      <c r="CF14" s="2409"/>
      <c r="CG14" s="2409"/>
      <c r="CH14" s="2409"/>
      <c r="CI14" s="2409"/>
      <c r="CJ14" s="2409"/>
      <c r="CK14" s="2409"/>
      <c r="CL14" s="2409"/>
      <c r="CM14" s="2409"/>
      <c r="CN14" s="2409"/>
      <c r="CO14" s="2409"/>
      <c r="CP14" s="2409"/>
      <c r="CQ14" s="2409"/>
      <c r="CR14" s="2409"/>
      <c r="CS14" s="2409"/>
      <c r="CT14" s="2409"/>
      <c r="CU14" s="2409"/>
      <c r="CV14" s="2409"/>
      <c r="CW14" s="2409"/>
      <c r="CX14" s="2409"/>
      <c r="CY14" s="2409"/>
      <c r="CZ14" s="2410"/>
      <c r="DA14" s="2408" t="s">
        <v>39</v>
      </c>
      <c r="DB14" s="2393"/>
      <c r="DC14" s="2394">
        <v>0</v>
      </c>
      <c r="DD14" s="2394"/>
      <c r="DE14" s="2394"/>
      <c r="DF14" s="2394"/>
      <c r="DG14" s="2394"/>
      <c r="DH14" s="2394"/>
      <c r="DI14" s="2394"/>
      <c r="DJ14" s="2394"/>
      <c r="DK14" s="2394"/>
      <c r="DL14" s="2394"/>
      <c r="DM14" s="2394"/>
      <c r="DN14" s="2394"/>
      <c r="DO14" s="2394"/>
      <c r="DP14" s="2394"/>
      <c r="DQ14" s="2407" t="s">
        <v>40</v>
      </c>
      <c r="DR14" s="2411"/>
      <c r="DS14" s="2408" t="s">
        <v>39</v>
      </c>
      <c r="DT14" s="2393"/>
      <c r="DU14" s="2394">
        <v>0</v>
      </c>
      <c r="DV14" s="2394"/>
      <c r="DW14" s="2394"/>
      <c r="DX14" s="2394"/>
      <c r="DY14" s="2394"/>
      <c r="DZ14" s="2394"/>
      <c r="EA14" s="2394"/>
      <c r="EB14" s="2394"/>
      <c r="EC14" s="2394"/>
      <c r="ED14" s="2394"/>
      <c r="EE14" s="2394"/>
      <c r="EF14" s="2394"/>
      <c r="EG14" s="2394"/>
      <c r="EH14" s="2394"/>
      <c r="EI14" s="2407" t="s">
        <v>40</v>
      </c>
      <c r="EJ14" s="2411"/>
      <c r="EK14" s="2408" t="s">
        <v>39</v>
      </c>
      <c r="EL14" s="2393"/>
      <c r="EM14" s="2394">
        <v>0</v>
      </c>
      <c r="EN14" s="2394"/>
      <c r="EO14" s="2394"/>
      <c r="EP14" s="2394"/>
      <c r="EQ14" s="2394"/>
      <c r="ER14" s="2394"/>
      <c r="ES14" s="2394"/>
      <c r="ET14" s="2394"/>
      <c r="EU14" s="2394"/>
      <c r="EV14" s="2394"/>
      <c r="EW14" s="2394"/>
      <c r="EX14" s="2394"/>
      <c r="EY14" s="2394"/>
      <c r="EZ14" s="2407" t="s">
        <v>40</v>
      </c>
      <c r="FA14" s="2411"/>
      <c r="FB14" s="2414">
        <f>AQ14+BG14+CD14-DC14-DU14-EM14</f>
        <v>0</v>
      </c>
      <c r="FC14" s="2415"/>
      <c r="FD14" s="2415"/>
      <c r="FE14" s="2415"/>
      <c r="FF14" s="2415"/>
      <c r="FG14" s="2415"/>
      <c r="FH14" s="2415"/>
      <c r="FI14" s="2415"/>
      <c r="FJ14" s="2415"/>
      <c r="FK14" s="2415"/>
      <c r="FL14" s="2415"/>
      <c r="FM14" s="2415"/>
      <c r="FN14" s="2415"/>
      <c r="FO14" s="2415"/>
      <c r="FP14" s="2415"/>
      <c r="FQ14" s="2415"/>
      <c r="FR14" s="2416"/>
      <c r="FT14" s="806"/>
    </row>
    <row r="15" spans="1:176" ht="18" customHeight="1">
      <c r="C15" s="160"/>
      <c r="D15" s="3620"/>
      <c r="E15" s="3620"/>
      <c r="F15" s="3620"/>
      <c r="G15" s="3620"/>
      <c r="H15" s="3620"/>
      <c r="I15" s="3620"/>
      <c r="J15" s="3620"/>
      <c r="K15" s="3620"/>
      <c r="L15" s="3620"/>
      <c r="M15" s="3620"/>
      <c r="N15" s="3620"/>
      <c r="O15" s="3620"/>
      <c r="P15" s="3620"/>
      <c r="Q15" s="3620"/>
      <c r="R15" s="3620"/>
      <c r="S15" s="3620"/>
      <c r="T15" s="3620"/>
      <c r="U15" s="3620"/>
      <c r="V15" s="3620"/>
      <c r="W15" s="3620"/>
      <c r="X15" s="3621"/>
      <c r="Y15" s="3622">
        <v>74311</v>
      </c>
      <c r="Z15" s="3622"/>
      <c r="AA15" s="3622"/>
      <c r="AB15" s="3622"/>
      <c r="AC15" s="3623"/>
      <c r="AD15" s="802"/>
      <c r="AE15" s="803"/>
      <c r="AF15" s="803"/>
      <c r="AG15" s="803"/>
      <c r="AH15" s="803"/>
      <c r="AI15" s="804" t="s">
        <v>37</v>
      </c>
      <c r="AJ15" s="3624" t="s">
        <v>1351</v>
      </c>
      <c r="AK15" s="3624"/>
      <c r="AL15" s="3624"/>
      <c r="AM15" s="805" t="s">
        <v>38</v>
      </c>
      <c r="AN15" s="805"/>
      <c r="AO15" s="3625" t="s">
        <v>436</v>
      </c>
      <c r="AP15" s="3626"/>
      <c r="AQ15" s="3049"/>
      <c r="AR15" s="2398"/>
      <c r="AS15" s="2398"/>
      <c r="AT15" s="2398"/>
      <c r="AU15" s="2398"/>
      <c r="AV15" s="2398"/>
      <c r="AW15" s="2398"/>
      <c r="AX15" s="2398"/>
      <c r="AY15" s="2398"/>
      <c r="AZ15" s="2398"/>
      <c r="BA15" s="2398"/>
      <c r="BB15" s="2398"/>
      <c r="BC15" s="2398"/>
      <c r="BD15" s="2398"/>
      <c r="BE15" s="2398"/>
      <c r="BF15" s="2398"/>
      <c r="BG15" s="3048">
        <v>0</v>
      </c>
      <c r="BH15" s="2398"/>
      <c r="BI15" s="2398"/>
      <c r="BJ15" s="2398"/>
      <c r="BK15" s="2398"/>
      <c r="BL15" s="2398"/>
      <c r="BM15" s="2398"/>
      <c r="BN15" s="2398"/>
      <c r="BO15" s="2398"/>
      <c r="BP15" s="2398"/>
      <c r="BQ15" s="2398"/>
      <c r="BR15" s="2398"/>
      <c r="BS15" s="2398"/>
      <c r="BT15" s="2398"/>
      <c r="BU15" s="2398"/>
      <c r="BV15" s="2398"/>
      <c r="BW15" s="2398"/>
      <c r="BX15" s="2398"/>
      <c r="BY15" s="2398"/>
      <c r="BZ15" s="2398"/>
      <c r="CA15" s="2398"/>
      <c r="CB15" s="2398"/>
      <c r="CC15" s="2399"/>
      <c r="CD15" s="3048">
        <v>0</v>
      </c>
      <c r="CE15" s="2398"/>
      <c r="CF15" s="2398"/>
      <c r="CG15" s="2398"/>
      <c r="CH15" s="2398"/>
      <c r="CI15" s="2398"/>
      <c r="CJ15" s="2398"/>
      <c r="CK15" s="2398"/>
      <c r="CL15" s="2398"/>
      <c r="CM15" s="2398"/>
      <c r="CN15" s="2398"/>
      <c r="CO15" s="2398"/>
      <c r="CP15" s="2398"/>
      <c r="CQ15" s="2398"/>
      <c r="CR15" s="2398"/>
      <c r="CS15" s="2398"/>
      <c r="CT15" s="2398"/>
      <c r="CU15" s="2398"/>
      <c r="CV15" s="2398"/>
      <c r="CW15" s="2398"/>
      <c r="CX15" s="2398"/>
      <c r="CY15" s="2398"/>
      <c r="CZ15" s="2399"/>
      <c r="DA15" s="2369" t="s">
        <v>39</v>
      </c>
      <c r="DB15" s="2348"/>
      <c r="DC15" s="1340">
        <v>0</v>
      </c>
      <c r="DD15" s="1340"/>
      <c r="DE15" s="1340"/>
      <c r="DF15" s="1340"/>
      <c r="DG15" s="1340"/>
      <c r="DH15" s="1340"/>
      <c r="DI15" s="1340"/>
      <c r="DJ15" s="1340"/>
      <c r="DK15" s="1340"/>
      <c r="DL15" s="1340"/>
      <c r="DM15" s="1340"/>
      <c r="DN15" s="1340"/>
      <c r="DO15" s="1340"/>
      <c r="DP15" s="1340"/>
      <c r="DQ15" s="2365" t="s">
        <v>40</v>
      </c>
      <c r="DR15" s="2374"/>
      <c r="DS15" s="2369" t="s">
        <v>39</v>
      </c>
      <c r="DT15" s="2348"/>
      <c r="DU15" s="1340">
        <v>0</v>
      </c>
      <c r="DV15" s="1340"/>
      <c r="DW15" s="1340"/>
      <c r="DX15" s="1340"/>
      <c r="DY15" s="1340"/>
      <c r="DZ15" s="1340"/>
      <c r="EA15" s="1340"/>
      <c r="EB15" s="1340"/>
      <c r="EC15" s="1340"/>
      <c r="ED15" s="1340"/>
      <c r="EE15" s="1340"/>
      <c r="EF15" s="1340"/>
      <c r="EG15" s="1340"/>
      <c r="EH15" s="1340"/>
      <c r="EI15" s="2365" t="s">
        <v>40</v>
      </c>
      <c r="EJ15" s="2374"/>
      <c r="EK15" s="2348" t="s">
        <v>39</v>
      </c>
      <c r="EL15" s="2348"/>
      <c r="EM15" s="1340">
        <v>0</v>
      </c>
      <c r="EN15" s="1340"/>
      <c r="EO15" s="1340"/>
      <c r="EP15" s="1340"/>
      <c r="EQ15" s="1340"/>
      <c r="ER15" s="1340"/>
      <c r="ES15" s="1340"/>
      <c r="ET15" s="1340"/>
      <c r="EU15" s="1340"/>
      <c r="EV15" s="1340"/>
      <c r="EW15" s="1340"/>
      <c r="EX15" s="1340"/>
      <c r="EY15" s="1340"/>
      <c r="EZ15" s="2365" t="s">
        <v>40</v>
      </c>
      <c r="FA15" s="2365"/>
      <c r="FB15" s="2414">
        <f>AQ15+BG15+CD15-DC15-DU15-EM15</f>
        <v>0</v>
      </c>
      <c r="FC15" s="2415"/>
      <c r="FD15" s="2415"/>
      <c r="FE15" s="2415"/>
      <c r="FF15" s="2415"/>
      <c r="FG15" s="2415"/>
      <c r="FH15" s="2415"/>
      <c r="FI15" s="2415"/>
      <c r="FJ15" s="2415"/>
      <c r="FK15" s="2415"/>
      <c r="FL15" s="2415"/>
      <c r="FM15" s="2415"/>
      <c r="FN15" s="2415"/>
      <c r="FO15" s="2415"/>
      <c r="FP15" s="2415"/>
      <c r="FQ15" s="2415"/>
      <c r="FR15" s="2416"/>
      <c r="FT15" s="806"/>
    </row>
    <row r="16" spans="1:176" ht="18" customHeight="1">
      <c r="C16" s="157"/>
      <c r="D16" s="2294" t="s">
        <v>260</v>
      </c>
      <c r="E16" s="2294"/>
      <c r="F16" s="2294"/>
      <c r="G16" s="2294"/>
      <c r="H16" s="2294"/>
      <c r="I16" s="2294"/>
      <c r="J16" s="2294"/>
      <c r="K16" s="2294"/>
      <c r="L16" s="2294"/>
      <c r="M16" s="2294"/>
      <c r="N16" s="2294"/>
      <c r="O16" s="2294"/>
      <c r="P16" s="2294"/>
      <c r="Q16" s="2294"/>
      <c r="R16" s="2294"/>
      <c r="S16" s="2294"/>
      <c r="T16" s="2294"/>
      <c r="U16" s="2294"/>
      <c r="V16" s="2294"/>
      <c r="W16" s="2294"/>
      <c r="X16" s="2295"/>
      <c r="Y16" s="3627">
        <v>7412</v>
      </c>
      <c r="Z16" s="3628"/>
      <c r="AA16" s="3628"/>
      <c r="AB16" s="3628"/>
      <c r="AC16" s="3629"/>
      <c r="AD16" s="158"/>
      <c r="AE16" s="499"/>
      <c r="AF16" s="499"/>
      <c r="AG16" s="499"/>
      <c r="AH16" s="499"/>
      <c r="AI16" s="498" t="s">
        <v>37</v>
      </c>
      <c r="AJ16" s="2284" t="s">
        <v>1350</v>
      </c>
      <c r="AK16" s="2284"/>
      <c r="AL16" s="2284"/>
      <c r="AM16" s="497" t="s">
        <v>38</v>
      </c>
      <c r="AN16" s="497"/>
      <c r="AO16" s="2834" t="s">
        <v>435</v>
      </c>
      <c r="AP16" s="3635"/>
      <c r="AQ16" s="2357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2">
        <v>0</v>
      </c>
      <c r="BH16" s="2367"/>
      <c r="BI16" s="2367"/>
      <c r="BJ16" s="2367"/>
      <c r="BK16" s="2367"/>
      <c r="BL16" s="2367"/>
      <c r="BM16" s="2367"/>
      <c r="BN16" s="2367"/>
      <c r="BO16" s="2367"/>
      <c r="BP16" s="2367"/>
      <c r="BQ16" s="2367"/>
      <c r="BR16" s="2367"/>
      <c r="BS16" s="2367"/>
      <c r="BT16" s="2367"/>
      <c r="BU16" s="2367"/>
      <c r="BV16" s="2367"/>
      <c r="BW16" s="2367"/>
      <c r="BX16" s="2367"/>
      <c r="BY16" s="2367"/>
      <c r="BZ16" s="2367"/>
      <c r="CA16" s="2367"/>
      <c r="CB16" s="2367"/>
      <c r="CC16" s="2368"/>
      <c r="CD16" s="2412">
        <v>1118</v>
      </c>
      <c r="CE16" s="2367"/>
      <c r="CF16" s="2367"/>
      <c r="CG16" s="2367"/>
      <c r="CH16" s="2367"/>
      <c r="CI16" s="2367"/>
      <c r="CJ16" s="2367"/>
      <c r="CK16" s="2367"/>
      <c r="CL16" s="2367"/>
      <c r="CM16" s="2367"/>
      <c r="CN16" s="2367"/>
      <c r="CO16" s="2367"/>
      <c r="CP16" s="2367"/>
      <c r="CQ16" s="2367"/>
      <c r="CR16" s="2367"/>
      <c r="CS16" s="2367"/>
      <c r="CT16" s="2367"/>
      <c r="CU16" s="2367"/>
      <c r="CV16" s="2367"/>
      <c r="CW16" s="2367"/>
      <c r="CX16" s="2367"/>
      <c r="CY16" s="2367"/>
      <c r="CZ16" s="2368"/>
      <c r="DA16" s="2268" t="s">
        <v>39</v>
      </c>
      <c r="DB16" s="2269"/>
      <c r="DC16" s="2270">
        <v>0</v>
      </c>
      <c r="DD16" s="2270"/>
      <c r="DE16" s="2270"/>
      <c r="DF16" s="2270"/>
      <c r="DG16" s="2270"/>
      <c r="DH16" s="2270"/>
      <c r="DI16" s="2270"/>
      <c r="DJ16" s="2270"/>
      <c r="DK16" s="2270"/>
      <c r="DL16" s="2270"/>
      <c r="DM16" s="2270"/>
      <c r="DN16" s="2270"/>
      <c r="DO16" s="2270"/>
      <c r="DP16" s="2270"/>
      <c r="DQ16" s="1928" t="s">
        <v>40</v>
      </c>
      <c r="DR16" s="2276"/>
      <c r="DS16" s="2268" t="s">
        <v>39</v>
      </c>
      <c r="DT16" s="2269"/>
      <c r="DU16" s="2270">
        <v>6856</v>
      </c>
      <c r="DV16" s="2270"/>
      <c r="DW16" s="2270"/>
      <c r="DX16" s="2270"/>
      <c r="DY16" s="2270"/>
      <c r="DZ16" s="2270"/>
      <c r="EA16" s="2270"/>
      <c r="EB16" s="2270"/>
      <c r="EC16" s="2270"/>
      <c r="ED16" s="2270"/>
      <c r="EE16" s="2270"/>
      <c r="EF16" s="2270"/>
      <c r="EG16" s="2270"/>
      <c r="EH16" s="2270"/>
      <c r="EI16" s="1928" t="s">
        <v>40</v>
      </c>
      <c r="EJ16" s="2276"/>
      <c r="EK16" s="2268" t="s">
        <v>39</v>
      </c>
      <c r="EL16" s="2269"/>
      <c r="EM16" s="2270">
        <v>340000</v>
      </c>
      <c r="EN16" s="2270"/>
      <c r="EO16" s="2270"/>
      <c r="EP16" s="2270"/>
      <c r="EQ16" s="2270"/>
      <c r="ER16" s="2270"/>
      <c r="ES16" s="2270"/>
      <c r="ET16" s="2270"/>
      <c r="EU16" s="2270"/>
      <c r="EV16" s="2270"/>
      <c r="EW16" s="2270"/>
      <c r="EX16" s="2270"/>
      <c r="EY16" s="2270"/>
      <c r="EZ16" s="1928" t="s">
        <v>40</v>
      </c>
      <c r="FA16" s="2276"/>
      <c r="FB16" s="2414">
        <f>Ф1!DJ109</f>
        <v>0</v>
      </c>
      <c r="FC16" s="2415"/>
      <c r="FD16" s="2415"/>
      <c r="FE16" s="2415"/>
      <c r="FF16" s="2415"/>
      <c r="FG16" s="2415"/>
      <c r="FH16" s="2415"/>
      <c r="FI16" s="2415"/>
      <c r="FJ16" s="2415"/>
      <c r="FK16" s="2415"/>
      <c r="FL16" s="2415"/>
      <c r="FM16" s="2415"/>
      <c r="FN16" s="2415"/>
      <c r="FO16" s="2415"/>
      <c r="FP16" s="2415"/>
      <c r="FQ16" s="2415"/>
      <c r="FR16" s="2416"/>
      <c r="FT16" s="159">
        <f>AQ16+BG16+CD16-DC16-DU16-EM16</f>
        <v>0</v>
      </c>
    </row>
    <row r="17" spans="1:176" ht="18" customHeight="1">
      <c r="C17" s="160"/>
      <c r="D17" s="2525"/>
      <c r="E17" s="2525"/>
      <c r="F17" s="2525"/>
      <c r="G17" s="2525"/>
      <c r="H17" s="2525"/>
      <c r="I17" s="2525"/>
      <c r="J17" s="2525"/>
      <c r="K17" s="2525"/>
      <c r="L17" s="2525"/>
      <c r="M17" s="2525"/>
      <c r="N17" s="2525"/>
      <c r="O17" s="2525"/>
      <c r="P17" s="2525"/>
      <c r="Q17" s="2525"/>
      <c r="R17" s="2525"/>
      <c r="S17" s="2525"/>
      <c r="T17" s="2525"/>
      <c r="U17" s="2525"/>
      <c r="V17" s="2525"/>
      <c r="W17" s="2525"/>
      <c r="X17" s="2526"/>
      <c r="Y17" s="3627">
        <v>7432</v>
      </c>
      <c r="Z17" s="3628"/>
      <c r="AA17" s="3628"/>
      <c r="AB17" s="3628"/>
      <c r="AC17" s="3629"/>
      <c r="AD17" s="158"/>
      <c r="AE17" s="499"/>
      <c r="AF17" s="499"/>
      <c r="AG17" s="499"/>
      <c r="AH17" s="499"/>
      <c r="AI17" s="498" t="s">
        <v>37</v>
      </c>
      <c r="AJ17" s="2284" t="s">
        <v>1351</v>
      </c>
      <c r="AK17" s="2284"/>
      <c r="AL17" s="2284"/>
      <c r="AM17" s="497" t="s">
        <v>38</v>
      </c>
      <c r="AN17" s="497"/>
      <c r="AO17" s="2834" t="s">
        <v>436</v>
      </c>
      <c r="AP17" s="3635"/>
      <c r="AQ17" s="2357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48">
        <v>0</v>
      </c>
      <c r="BH17" s="2398"/>
      <c r="BI17" s="2398"/>
      <c r="BJ17" s="2398"/>
      <c r="BK17" s="2398"/>
      <c r="BL17" s="2398"/>
      <c r="BM17" s="2398"/>
      <c r="BN17" s="2398"/>
      <c r="BO17" s="2398"/>
      <c r="BP17" s="2398"/>
      <c r="BQ17" s="2398"/>
      <c r="BR17" s="2398"/>
      <c r="BS17" s="2398"/>
      <c r="BT17" s="2398"/>
      <c r="BU17" s="2398"/>
      <c r="BV17" s="2398"/>
      <c r="BW17" s="2398"/>
      <c r="BX17" s="2398"/>
      <c r="BY17" s="2398"/>
      <c r="BZ17" s="2398"/>
      <c r="CA17" s="2398"/>
      <c r="CB17" s="2398"/>
      <c r="CC17" s="2399"/>
      <c r="CD17" s="3048">
        <v>27200</v>
      </c>
      <c r="CE17" s="2398"/>
      <c r="CF17" s="2398"/>
      <c r="CG17" s="2398"/>
      <c r="CH17" s="2398"/>
      <c r="CI17" s="2398"/>
      <c r="CJ17" s="2398"/>
      <c r="CK17" s="2398"/>
      <c r="CL17" s="2398"/>
      <c r="CM17" s="2398"/>
      <c r="CN17" s="2398"/>
      <c r="CO17" s="2398"/>
      <c r="CP17" s="2398"/>
      <c r="CQ17" s="2398"/>
      <c r="CR17" s="2398"/>
      <c r="CS17" s="2398"/>
      <c r="CT17" s="2398"/>
      <c r="CU17" s="2398"/>
      <c r="CV17" s="2398"/>
      <c r="CW17" s="2398"/>
      <c r="CX17" s="2398"/>
      <c r="CY17" s="2398"/>
      <c r="CZ17" s="2399"/>
      <c r="DA17" s="2369" t="s">
        <v>39</v>
      </c>
      <c r="DB17" s="2348"/>
      <c r="DC17" s="1340">
        <v>0</v>
      </c>
      <c r="DD17" s="1340"/>
      <c r="DE17" s="1340"/>
      <c r="DF17" s="1340"/>
      <c r="DG17" s="1340"/>
      <c r="DH17" s="1340"/>
      <c r="DI17" s="1340"/>
      <c r="DJ17" s="1340"/>
      <c r="DK17" s="1340"/>
      <c r="DL17" s="1340"/>
      <c r="DM17" s="1340"/>
      <c r="DN17" s="1340"/>
      <c r="DO17" s="1340"/>
      <c r="DP17" s="1340"/>
      <c r="DQ17" s="2365" t="s">
        <v>40</v>
      </c>
      <c r="DR17" s="2374"/>
      <c r="DS17" s="2369" t="s">
        <v>39</v>
      </c>
      <c r="DT17" s="2348"/>
      <c r="DU17" s="1340">
        <v>27200</v>
      </c>
      <c r="DV17" s="1340"/>
      <c r="DW17" s="1340"/>
      <c r="DX17" s="1340"/>
      <c r="DY17" s="1340"/>
      <c r="DZ17" s="1340"/>
      <c r="EA17" s="1340"/>
      <c r="EB17" s="1340"/>
      <c r="EC17" s="1340"/>
      <c r="ED17" s="1340"/>
      <c r="EE17" s="1340"/>
      <c r="EF17" s="1340"/>
      <c r="EG17" s="1340"/>
      <c r="EH17" s="1340"/>
      <c r="EI17" s="2365" t="s">
        <v>40</v>
      </c>
      <c r="EJ17" s="2374"/>
      <c r="EK17" s="2348" t="s">
        <v>39</v>
      </c>
      <c r="EL17" s="2348"/>
      <c r="EM17" s="1340">
        <v>0</v>
      </c>
      <c r="EN17" s="1340"/>
      <c r="EO17" s="1340"/>
      <c r="EP17" s="1340"/>
      <c r="EQ17" s="1340"/>
      <c r="ER17" s="1340"/>
      <c r="ES17" s="1340"/>
      <c r="ET17" s="1340"/>
      <c r="EU17" s="1340"/>
      <c r="EV17" s="1340"/>
      <c r="EW17" s="1340"/>
      <c r="EX17" s="1340"/>
      <c r="EY17" s="1340"/>
      <c r="EZ17" s="2365" t="s">
        <v>40</v>
      </c>
      <c r="FA17" s="2365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47"/>
      <c r="FT17" s="159">
        <f>AQ17+BG17+CD17-DC17-DU17-EM17</f>
        <v>345738</v>
      </c>
    </row>
    <row r="18" spans="1:176" ht="24.75" customHeight="1">
      <c r="C18" s="157"/>
      <c r="D18" s="3079" t="s">
        <v>261</v>
      </c>
      <c r="E18" s="3079"/>
      <c r="F18" s="3079"/>
      <c r="G18" s="3079"/>
      <c r="H18" s="3079"/>
      <c r="I18" s="3079"/>
      <c r="J18" s="3079"/>
      <c r="K18" s="3079"/>
      <c r="L18" s="3079"/>
      <c r="M18" s="3079"/>
      <c r="N18" s="3079"/>
      <c r="O18" s="3079"/>
      <c r="P18" s="3079"/>
      <c r="Q18" s="3079"/>
      <c r="R18" s="3079"/>
      <c r="S18" s="3079"/>
      <c r="T18" s="3079"/>
      <c r="U18" s="3079"/>
      <c r="V18" s="3079"/>
      <c r="W18" s="3079"/>
      <c r="X18" s="3079"/>
      <c r="Y18" s="3627">
        <v>7420</v>
      </c>
      <c r="Z18" s="3628"/>
      <c r="AA18" s="3628"/>
      <c r="AB18" s="3628"/>
      <c r="AC18" s="3629"/>
      <c r="AD18" s="158"/>
      <c r="AE18" s="499"/>
      <c r="AF18" s="499"/>
      <c r="AG18" s="499"/>
      <c r="AH18" s="499"/>
      <c r="AI18" s="498" t="s">
        <v>37</v>
      </c>
      <c r="AJ18" s="2284" t="s">
        <v>1350</v>
      </c>
      <c r="AK18" s="2284"/>
      <c r="AL18" s="2284"/>
      <c r="AM18" s="497" t="s">
        <v>38</v>
      </c>
      <c r="AN18" s="497"/>
      <c r="AO18" s="2834" t="s">
        <v>435</v>
      </c>
      <c r="AP18" s="3635"/>
      <c r="AQ18" s="2357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414">
        <f>SUM(BG22,BG24,BG26)</f>
        <v>106861</v>
      </c>
      <c r="BH18" s="2415"/>
      <c r="BI18" s="2415"/>
      <c r="BJ18" s="2415"/>
      <c r="BK18" s="2415"/>
      <c r="BL18" s="2415"/>
      <c r="BM18" s="2415"/>
      <c r="BN18" s="2415"/>
      <c r="BO18" s="2415"/>
      <c r="BP18" s="2415"/>
      <c r="BQ18" s="2415"/>
      <c r="BR18" s="2415"/>
      <c r="BS18" s="2415"/>
      <c r="BT18" s="2415"/>
      <c r="BU18" s="2415"/>
      <c r="BV18" s="2415"/>
      <c r="BW18" s="2415"/>
      <c r="BX18" s="2415"/>
      <c r="BY18" s="2415"/>
      <c r="BZ18" s="2415"/>
      <c r="CA18" s="2415"/>
      <c r="CB18" s="2415"/>
      <c r="CC18" s="2417"/>
      <c r="CD18" s="2414">
        <f>SUM(CD22,CD24,CD26)</f>
        <v>1020009</v>
      </c>
      <c r="CE18" s="2415"/>
      <c r="CF18" s="2415"/>
      <c r="CG18" s="2415"/>
      <c r="CH18" s="2415"/>
      <c r="CI18" s="2415"/>
      <c r="CJ18" s="2415"/>
      <c r="CK18" s="2415"/>
      <c r="CL18" s="2415"/>
      <c r="CM18" s="2415"/>
      <c r="CN18" s="2415"/>
      <c r="CO18" s="2415"/>
      <c r="CP18" s="2415"/>
      <c r="CQ18" s="2415"/>
      <c r="CR18" s="2415"/>
      <c r="CS18" s="2415"/>
      <c r="CT18" s="2415"/>
      <c r="CU18" s="2415"/>
      <c r="CV18" s="2415"/>
      <c r="CW18" s="2415"/>
      <c r="CX18" s="2415"/>
      <c r="CY18" s="2415"/>
      <c r="CZ18" s="2417"/>
      <c r="DA18" s="2268" t="s">
        <v>39</v>
      </c>
      <c r="DB18" s="2269"/>
      <c r="DC18" s="2162">
        <f>SUM(DC22,DC24,DC26)</f>
        <v>856861</v>
      </c>
      <c r="DD18" s="2162"/>
      <c r="DE18" s="2162"/>
      <c r="DF18" s="2162"/>
      <c r="DG18" s="2162"/>
      <c r="DH18" s="2162"/>
      <c r="DI18" s="2162"/>
      <c r="DJ18" s="2162"/>
      <c r="DK18" s="2162"/>
      <c r="DL18" s="2162"/>
      <c r="DM18" s="2162"/>
      <c r="DN18" s="2162"/>
      <c r="DO18" s="2162"/>
      <c r="DP18" s="2162"/>
      <c r="DQ18" s="1928" t="s">
        <v>40</v>
      </c>
      <c r="DR18" s="2276"/>
      <c r="DS18" s="2268" t="s">
        <v>39</v>
      </c>
      <c r="DT18" s="2269"/>
      <c r="DU18" s="2162">
        <f>SUM(DU22,DU24,DU26)</f>
        <v>973896</v>
      </c>
      <c r="DV18" s="2162"/>
      <c r="DW18" s="2162"/>
      <c r="DX18" s="2162"/>
      <c r="DY18" s="2162"/>
      <c r="DZ18" s="2162"/>
      <c r="EA18" s="2162"/>
      <c r="EB18" s="2162"/>
      <c r="EC18" s="2162"/>
      <c r="ED18" s="2162"/>
      <c r="EE18" s="2162"/>
      <c r="EF18" s="2162"/>
      <c r="EG18" s="2162"/>
      <c r="EH18" s="2162"/>
      <c r="EI18" s="1928" t="s">
        <v>40</v>
      </c>
      <c r="EJ18" s="2276"/>
      <c r="EK18" s="2627">
        <f>SUM(EK22,EK24,EK26)</f>
        <v>703997</v>
      </c>
      <c r="EL18" s="2162"/>
      <c r="EM18" s="2162"/>
      <c r="EN18" s="2162"/>
      <c r="EO18" s="2162"/>
      <c r="EP18" s="2162"/>
      <c r="EQ18" s="2162"/>
      <c r="ER18" s="2162"/>
      <c r="ES18" s="2162"/>
      <c r="ET18" s="2162"/>
      <c r="EU18" s="2162"/>
      <c r="EV18" s="2162"/>
      <c r="EW18" s="2162"/>
      <c r="EX18" s="2162"/>
      <c r="EY18" s="2162"/>
      <c r="EZ18" s="2162"/>
      <c r="FA18" s="2628"/>
      <c r="FB18" s="2414">
        <f>Ф1!DJ118</f>
        <v>1166113</v>
      </c>
      <c r="FC18" s="2415"/>
      <c r="FD18" s="2415"/>
      <c r="FE18" s="2415"/>
      <c r="FF18" s="2415"/>
      <c r="FG18" s="2415"/>
      <c r="FH18" s="2415"/>
      <c r="FI18" s="2415"/>
      <c r="FJ18" s="2415"/>
      <c r="FK18" s="2415"/>
      <c r="FL18" s="2415"/>
      <c r="FM18" s="2415"/>
      <c r="FN18" s="2415"/>
      <c r="FO18" s="2415"/>
      <c r="FP18" s="2415"/>
      <c r="FQ18" s="2415"/>
      <c r="FR18" s="2416"/>
      <c r="FT18" s="159">
        <f>AQ18+BG18+CD18-DC18-DU18+EK18</f>
        <v>1166113</v>
      </c>
    </row>
    <row r="19" spans="1:176" ht="26.25" customHeight="1">
      <c r="C19" s="160"/>
      <c r="D19" s="3649"/>
      <c r="E19" s="3649"/>
      <c r="F19" s="3649"/>
      <c r="G19" s="3649"/>
      <c r="H19" s="3649"/>
      <c r="I19" s="3649"/>
      <c r="J19" s="3649"/>
      <c r="K19" s="3649"/>
      <c r="L19" s="3649"/>
      <c r="M19" s="3649"/>
      <c r="N19" s="3649"/>
      <c r="O19" s="3649"/>
      <c r="P19" s="3649"/>
      <c r="Q19" s="3649"/>
      <c r="R19" s="3649"/>
      <c r="S19" s="3649"/>
      <c r="T19" s="3649"/>
      <c r="U19" s="3649"/>
      <c r="V19" s="3649"/>
      <c r="W19" s="3649"/>
      <c r="X19" s="3649"/>
      <c r="Y19" s="3627">
        <v>7440</v>
      </c>
      <c r="Z19" s="3628"/>
      <c r="AA19" s="3628"/>
      <c r="AB19" s="3628"/>
      <c r="AC19" s="3629"/>
      <c r="AD19" s="158"/>
      <c r="AE19" s="499"/>
      <c r="AF19" s="499"/>
      <c r="AG19" s="499"/>
      <c r="AH19" s="499"/>
      <c r="AI19" s="498" t="s">
        <v>37</v>
      </c>
      <c r="AJ19" s="2284" t="s">
        <v>1351</v>
      </c>
      <c r="AK19" s="2284"/>
      <c r="AL19" s="2284"/>
      <c r="AM19" s="497" t="s">
        <v>38</v>
      </c>
      <c r="AN19" s="497"/>
      <c r="AO19" s="2834" t="s">
        <v>436</v>
      </c>
      <c r="AP19" s="3635"/>
      <c r="AQ19" s="2357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414">
        <f>SUM(BG23,BG25,BG27)</f>
        <v>188996</v>
      </c>
      <c r="BH19" s="2415"/>
      <c r="BI19" s="2415"/>
      <c r="BJ19" s="2415"/>
      <c r="BK19" s="2415"/>
      <c r="BL19" s="2415"/>
      <c r="BM19" s="2415"/>
      <c r="BN19" s="2415"/>
      <c r="BO19" s="2415"/>
      <c r="BP19" s="2415"/>
      <c r="BQ19" s="2415"/>
      <c r="BR19" s="2415"/>
      <c r="BS19" s="2415"/>
      <c r="BT19" s="2415"/>
      <c r="BU19" s="2415"/>
      <c r="BV19" s="2415"/>
      <c r="BW19" s="2415"/>
      <c r="BX19" s="2415"/>
      <c r="BY19" s="2415"/>
      <c r="BZ19" s="2415"/>
      <c r="CA19" s="2415"/>
      <c r="CB19" s="2415"/>
      <c r="CC19" s="2417"/>
      <c r="CD19" s="2414">
        <f>SUM(CD23,CD25,CD27)</f>
        <v>4793</v>
      </c>
      <c r="CE19" s="2415"/>
      <c r="CF19" s="2415"/>
      <c r="CG19" s="2415"/>
      <c r="CH19" s="2415"/>
      <c r="CI19" s="2415"/>
      <c r="CJ19" s="2415"/>
      <c r="CK19" s="2415"/>
      <c r="CL19" s="2415"/>
      <c r="CM19" s="2415"/>
      <c r="CN19" s="2415"/>
      <c r="CO19" s="2415"/>
      <c r="CP19" s="2415"/>
      <c r="CQ19" s="2415"/>
      <c r="CR19" s="2415"/>
      <c r="CS19" s="2415"/>
      <c r="CT19" s="2415"/>
      <c r="CU19" s="2415"/>
      <c r="CV19" s="2415"/>
      <c r="CW19" s="2415"/>
      <c r="CX19" s="2415"/>
      <c r="CY19" s="2415"/>
      <c r="CZ19" s="2417"/>
      <c r="DA19" s="2369" t="s">
        <v>39</v>
      </c>
      <c r="DB19" s="2348"/>
      <c r="DC19" s="2162">
        <f>SUM(DC23,DC25,DC27)</f>
        <v>4509369</v>
      </c>
      <c r="DD19" s="2162"/>
      <c r="DE19" s="2162"/>
      <c r="DF19" s="2162"/>
      <c r="DG19" s="2162"/>
      <c r="DH19" s="2162"/>
      <c r="DI19" s="2162"/>
      <c r="DJ19" s="2162"/>
      <c r="DK19" s="2162"/>
      <c r="DL19" s="2162"/>
      <c r="DM19" s="2162"/>
      <c r="DN19" s="2162"/>
      <c r="DO19" s="2162"/>
      <c r="DP19" s="2162"/>
      <c r="DQ19" s="2365" t="s">
        <v>40</v>
      </c>
      <c r="DR19" s="2374"/>
      <c r="DS19" s="2369" t="s">
        <v>39</v>
      </c>
      <c r="DT19" s="2348"/>
      <c r="DU19" s="2162">
        <f>SUM(DU23,DU25,DU27)</f>
        <v>4793</v>
      </c>
      <c r="DV19" s="2162"/>
      <c r="DW19" s="2162"/>
      <c r="DX19" s="2162"/>
      <c r="DY19" s="2162"/>
      <c r="DZ19" s="2162"/>
      <c r="EA19" s="2162"/>
      <c r="EB19" s="2162"/>
      <c r="EC19" s="2162"/>
      <c r="ED19" s="2162"/>
      <c r="EE19" s="2162"/>
      <c r="EF19" s="2162"/>
      <c r="EG19" s="2162"/>
      <c r="EH19" s="2162"/>
      <c r="EI19" s="2365" t="s">
        <v>40</v>
      </c>
      <c r="EJ19" s="2374"/>
      <c r="EK19" s="2627">
        <f>SUM(EK23,EK25,EK27)</f>
        <v>1166003</v>
      </c>
      <c r="EL19" s="2162"/>
      <c r="EM19" s="2162"/>
      <c r="EN19" s="2162"/>
      <c r="EO19" s="2162"/>
      <c r="EP19" s="2162"/>
      <c r="EQ19" s="2162"/>
      <c r="ER19" s="2162"/>
      <c r="ES19" s="2162"/>
      <c r="ET19" s="2162"/>
      <c r="EU19" s="2162"/>
      <c r="EV19" s="2162"/>
      <c r="EW19" s="2162"/>
      <c r="EX19" s="2162"/>
      <c r="EY19" s="2162"/>
      <c r="EZ19" s="2162"/>
      <c r="FA19" s="262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47"/>
      <c r="FT19" s="159">
        <f>AQ19+BG19+CD19-DC19-DU19+EK19</f>
        <v>1166003</v>
      </c>
    </row>
    <row r="20" spans="1:176" s="500" customFormat="1" ht="13.5" customHeight="1">
      <c r="A20" s="699"/>
      <c r="C20" s="161"/>
      <c r="D20" s="3636" t="s">
        <v>17</v>
      </c>
      <c r="E20" s="3636"/>
      <c r="F20" s="3636"/>
      <c r="G20" s="3636"/>
      <c r="H20" s="3636"/>
      <c r="I20" s="3636"/>
      <c r="J20" s="3636"/>
      <c r="K20" s="3636"/>
      <c r="L20" s="3636"/>
      <c r="M20" s="3636"/>
      <c r="N20" s="3636"/>
      <c r="O20" s="3636"/>
      <c r="P20" s="3636"/>
      <c r="Q20" s="3636"/>
      <c r="R20" s="3636"/>
      <c r="S20" s="3636"/>
      <c r="T20" s="3636"/>
      <c r="U20" s="3636"/>
      <c r="V20" s="3636"/>
      <c r="W20" s="3636"/>
      <c r="X20" s="3637"/>
      <c r="Y20" s="3627"/>
      <c r="Z20" s="3628"/>
      <c r="AA20" s="3628"/>
      <c r="AB20" s="3628"/>
      <c r="AC20" s="3629"/>
      <c r="AD20" s="2830"/>
      <c r="AE20" s="2831"/>
      <c r="AF20" s="2831"/>
      <c r="AG20" s="2831"/>
      <c r="AH20" s="2831"/>
      <c r="AI20" s="2831"/>
      <c r="AJ20" s="2831"/>
      <c r="AK20" s="2831"/>
      <c r="AL20" s="2831"/>
      <c r="AM20" s="2831"/>
      <c r="AN20" s="2831"/>
      <c r="AO20" s="2831"/>
      <c r="AP20" s="2848"/>
      <c r="AQ20" s="2857"/>
      <c r="AR20" s="2858"/>
      <c r="AS20" s="2858"/>
      <c r="AT20" s="2858"/>
      <c r="AU20" s="2858"/>
      <c r="AV20" s="2858"/>
      <c r="AW20" s="2858"/>
      <c r="AX20" s="2858"/>
      <c r="AY20" s="2858"/>
      <c r="AZ20" s="2858"/>
      <c r="BA20" s="2858"/>
      <c r="BB20" s="2858"/>
      <c r="BC20" s="2858"/>
      <c r="BD20" s="2858"/>
      <c r="BE20" s="2858"/>
      <c r="BF20" s="2858"/>
      <c r="BG20" s="2860"/>
      <c r="BH20" s="2858"/>
      <c r="BI20" s="2858"/>
      <c r="BJ20" s="2858"/>
      <c r="BK20" s="2858"/>
      <c r="BL20" s="2858"/>
      <c r="BM20" s="2858"/>
      <c r="BN20" s="2858"/>
      <c r="BO20" s="2858"/>
      <c r="BP20" s="2858"/>
      <c r="BQ20" s="2858"/>
      <c r="BR20" s="2858"/>
      <c r="BS20" s="2858"/>
      <c r="BT20" s="2858"/>
      <c r="BU20" s="2858"/>
      <c r="BV20" s="2858"/>
      <c r="BW20" s="2858"/>
      <c r="BX20" s="2858"/>
      <c r="BY20" s="2858"/>
      <c r="BZ20" s="2858"/>
      <c r="CA20" s="2858"/>
      <c r="CB20" s="2858"/>
      <c r="CC20" s="2859"/>
      <c r="CD20" s="2860"/>
      <c r="CE20" s="2858"/>
      <c r="CF20" s="2858"/>
      <c r="CG20" s="2858"/>
      <c r="CH20" s="2858"/>
      <c r="CI20" s="2858"/>
      <c r="CJ20" s="2858"/>
      <c r="CK20" s="2858"/>
      <c r="CL20" s="2858"/>
      <c r="CM20" s="2858"/>
      <c r="CN20" s="2858"/>
      <c r="CO20" s="2858"/>
      <c r="CP20" s="2858"/>
      <c r="CQ20" s="2858"/>
      <c r="CR20" s="2858"/>
      <c r="CS20" s="2858"/>
      <c r="CT20" s="2858"/>
      <c r="CU20" s="2858"/>
      <c r="CV20" s="2858"/>
      <c r="CW20" s="2858"/>
      <c r="CX20" s="2858"/>
      <c r="CY20" s="2858"/>
      <c r="CZ20" s="2859"/>
      <c r="DA20" s="2369"/>
      <c r="DB20" s="2348"/>
      <c r="DC20" s="1918"/>
      <c r="DD20" s="1918"/>
      <c r="DE20" s="1918"/>
      <c r="DF20" s="1918"/>
      <c r="DG20" s="1918"/>
      <c r="DH20" s="1918"/>
      <c r="DI20" s="1918"/>
      <c r="DJ20" s="1918"/>
      <c r="DK20" s="1918"/>
      <c r="DL20" s="1918"/>
      <c r="DM20" s="1918"/>
      <c r="DN20" s="1918"/>
      <c r="DO20" s="1918"/>
      <c r="DP20" s="1918"/>
      <c r="DQ20" s="2365"/>
      <c r="DR20" s="2374"/>
      <c r="DS20" s="2369"/>
      <c r="DT20" s="2348"/>
      <c r="DU20" s="1918"/>
      <c r="DV20" s="1918"/>
      <c r="DW20" s="1918"/>
      <c r="DX20" s="1918"/>
      <c r="DY20" s="1918"/>
      <c r="DZ20" s="1918"/>
      <c r="EA20" s="1918"/>
      <c r="EB20" s="1918"/>
      <c r="EC20" s="1918"/>
      <c r="ED20" s="1918"/>
      <c r="EE20" s="1918"/>
      <c r="EF20" s="1918"/>
      <c r="EG20" s="1918"/>
      <c r="EH20" s="1918"/>
      <c r="EI20" s="2365"/>
      <c r="EJ20" s="2374"/>
      <c r="EK20" s="2348"/>
      <c r="EL20" s="2348"/>
      <c r="EM20" s="2085"/>
      <c r="EN20" s="2085"/>
      <c r="EO20" s="2085"/>
      <c r="EP20" s="2085"/>
      <c r="EQ20" s="2085"/>
      <c r="ER20" s="2085"/>
      <c r="ES20" s="2085"/>
      <c r="ET20" s="2085"/>
      <c r="EU20" s="2085"/>
      <c r="EV20" s="2085"/>
      <c r="EW20" s="2085"/>
      <c r="EX20" s="2085"/>
      <c r="EY20" s="2085"/>
      <c r="EZ20" s="2365"/>
      <c r="FA20" s="2365"/>
      <c r="FB20" s="2860"/>
      <c r="FC20" s="2858"/>
      <c r="FD20" s="2858"/>
      <c r="FE20" s="2858"/>
      <c r="FF20" s="2858"/>
      <c r="FG20" s="2858"/>
      <c r="FH20" s="2858"/>
      <c r="FI20" s="2858"/>
      <c r="FJ20" s="2858"/>
      <c r="FK20" s="2858"/>
      <c r="FL20" s="2858"/>
      <c r="FM20" s="2858"/>
      <c r="FN20" s="2858"/>
      <c r="FO20" s="2858"/>
      <c r="FP20" s="2858"/>
      <c r="FQ20" s="2858"/>
      <c r="FR20" s="2861"/>
    </row>
    <row r="21" spans="1:176" ht="2.25" customHeight="1">
      <c r="C21" s="160"/>
      <c r="D21" s="3638"/>
      <c r="E21" s="3638"/>
      <c r="F21" s="3638"/>
      <c r="G21" s="3638"/>
      <c r="H21" s="3638"/>
      <c r="I21" s="3638"/>
      <c r="J21" s="3638"/>
      <c r="K21" s="3638"/>
      <c r="L21" s="3638"/>
      <c r="M21" s="3638"/>
      <c r="N21" s="3638"/>
      <c r="O21" s="3638"/>
      <c r="P21" s="3638"/>
      <c r="Q21" s="3638"/>
      <c r="R21" s="3638"/>
      <c r="S21" s="3638"/>
      <c r="T21" s="3638"/>
      <c r="U21" s="3638"/>
      <c r="V21" s="3638"/>
      <c r="W21" s="3638"/>
      <c r="X21" s="3639"/>
      <c r="Y21" s="3640"/>
      <c r="Z21" s="3641"/>
      <c r="AA21" s="3641"/>
      <c r="AB21" s="3641"/>
      <c r="AC21" s="3642"/>
      <c r="AD21" s="2832"/>
      <c r="AE21" s="2833"/>
      <c r="AF21" s="2833"/>
      <c r="AG21" s="2833"/>
      <c r="AH21" s="2833"/>
      <c r="AI21" s="2833"/>
      <c r="AJ21" s="2833"/>
      <c r="AK21" s="2833"/>
      <c r="AL21" s="2833"/>
      <c r="AM21" s="2833"/>
      <c r="AN21" s="2833"/>
      <c r="AO21" s="2833"/>
      <c r="AP21" s="2849"/>
      <c r="AQ21" s="3545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43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4"/>
      <c r="CD21" s="3643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4"/>
      <c r="DA21" s="3645"/>
      <c r="DB21" s="3646"/>
      <c r="DC21" s="1923"/>
      <c r="DD21" s="1923"/>
      <c r="DE21" s="1923"/>
      <c r="DF21" s="1923"/>
      <c r="DG21" s="1923"/>
      <c r="DH21" s="1923"/>
      <c r="DI21" s="1923"/>
      <c r="DJ21" s="1923"/>
      <c r="DK21" s="1923"/>
      <c r="DL21" s="1923"/>
      <c r="DM21" s="1923"/>
      <c r="DN21" s="1923"/>
      <c r="DO21" s="1923"/>
      <c r="DP21" s="1923"/>
      <c r="DQ21" s="3647"/>
      <c r="DR21" s="3648"/>
      <c r="DS21" s="3645"/>
      <c r="DT21" s="3646"/>
      <c r="DU21" s="1923"/>
      <c r="DV21" s="1923"/>
      <c r="DW21" s="1923"/>
      <c r="DX21" s="1923"/>
      <c r="DY21" s="1923"/>
      <c r="DZ21" s="1923"/>
      <c r="EA21" s="1923"/>
      <c r="EB21" s="1923"/>
      <c r="EC21" s="1923"/>
      <c r="ED21" s="1923"/>
      <c r="EE21" s="1923"/>
      <c r="EF21" s="1923"/>
      <c r="EG21" s="1923"/>
      <c r="EH21" s="1923"/>
      <c r="EI21" s="3647"/>
      <c r="EJ21" s="3648"/>
      <c r="EK21" s="3646"/>
      <c r="EL21" s="3646"/>
      <c r="EM21" s="2018"/>
      <c r="EN21" s="2018"/>
      <c r="EO21" s="2018"/>
      <c r="EP21" s="2018"/>
      <c r="EQ21" s="2018"/>
      <c r="ER21" s="2018"/>
      <c r="ES21" s="2018"/>
      <c r="ET21" s="2018"/>
      <c r="EU21" s="2018"/>
      <c r="EV21" s="2018"/>
      <c r="EW21" s="2018"/>
      <c r="EX21" s="2018"/>
      <c r="EY21" s="2018"/>
      <c r="EZ21" s="3647"/>
      <c r="FA21" s="3647"/>
      <c r="FB21" s="3643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16"/>
    </row>
    <row r="22" spans="1:176" ht="18" customHeight="1">
      <c r="C22" s="157"/>
      <c r="D22" s="2294" t="s">
        <v>259</v>
      </c>
      <c r="E22" s="2294"/>
      <c r="F22" s="2294"/>
      <c r="G22" s="2294"/>
      <c r="H22" s="2294"/>
      <c r="I22" s="2294"/>
      <c r="J22" s="2294"/>
      <c r="K22" s="2294"/>
      <c r="L22" s="2294"/>
      <c r="M22" s="2294"/>
      <c r="N22" s="2294"/>
      <c r="O22" s="2294"/>
      <c r="P22" s="2294"/>
      <c r="Q22" s="2294"/>
      <c r="R22" s="2294"/>
      <c r="S22" s="2294"/>
      <c r="T22" s="2294"/>
      <c r="U22" s="2294"/>
      <c r="V22" s="2294"/>
      <c r="W22" s="2294"/>
      <c r="X22" s="2295"/>
      <c r="Y22" s="3627">
        <v>7421</v>
      </c>
      <c r="Z22" s="3628"/>
      <c r="AA22" s="3628"/>
      <c r="AB22" s="3628"/>
      <c r="AC22" s="3629"/>
      <c r="AD22" s="158"/>
      <c r="AE22" s="499"/>
      <c r="AF22" s="499"/>
      <c r="AG22" s="499"/>
      <c r="AH22" s="499"/>
      <c r="AI22" s="498" t="s">
        <v>37</v>
      </c>
      <c r="AJ22" s="2284" t="s">
        <v>1350</v>
      </c>
      <c r="AK22" s="2284"/>
      <c r="AL22" s="2284"/>
      <c r="AM22" s="497" t="s">
        <v>38</v>
      </c>
      <c r="AN22" s="497"/>
      <c r="AO22" s="2834" t="s">
        <v>435</v>
      </c>
      <c r="AP22" s="3635"/>
      <c r="AQ22" s="2401">
        <f>FB23</f>
        <v>1166003</v>
      </c>
      <c r="AR22" s="2402"/>
      <c r="AS22" s="2402"/>
      <c r="AT22" s="2402"/>
      <c r="AU22" s="2402"/>
      <c r="AV22" s="2402"/>
      <c r="AW22" s="2402"/>
      <c r="AX22" s="2402"/>
      <c r="AY22" s="2402"/>
      <c r="AZ22" s="2402"/>
      <c r="BA22" s="2402"/>
      <c r="BB22" s="2402"/>
      <c r="BC22" s="2402"/>
      <c r="BD22" s="2402"/>
      <c r="BE22" s="2402"/>
      <c r="BF22" s="2403"/>
      <c r="BG22" s="3043">
        <v>106861</v>
      </c>
      <c r="BH22" s="2409"/>
      <c r="BI22" s="2409"/>
      <c r="BJ22" s="2409"/>
      <c r="BK22" s="2409"/>
      <c r="BL22" s="2409"/>
      <c r="BM22" s="2409"/>
      <c r="BN22" s="2409"/>
      <c r="BO22" s="2409"/>
      <c r="BP22" s="2409"/>
      <c r="BQ22" s="2409"/>
      <c r="BR22" s="2409"/>
      <c r="BS22" s="2409"/>
      <c r="BT22" s="2409"/>
      <c r="BU22" s="2409"/>
      <c r="BV22" s="2409"/>
      <c r="BW22" s="2409"/>
      <c r="BX22" s="2409"/>
      <c r="BY22" s="2409"/>
      <c r="BZ22" s="2409"/>
      <c r="CA22" s="2409"/>
      <c r="CB22" s="2409"/>
      <c r="CC22" s="2410"/>
      <c r="CD22" s="3043">
        <v>1014644</v>
      </c>
      <c r="CE22" s="2409"/>
      <c r="CF22" s="2409"/>
      <c r="CG22" s="2409"/>
      <c r="CH22" s="2409"/>
      <c r="CI22" s="2409"/>
      <c r="CJ22" s="2409"/>
      <c r="CK22" s="2409"/>
      <c r="CL22" s="2409"/>
      <c r="CM22" s="2409"/>
      <c r="CN22" s="2409"/>
      <c r="CO22" s="2409"/>
      <c r="CP22" s="2409"/>
      <c r="CQ22" s="2409"/>
      <c r="CR22" s="2409"/>
      <c r="CS22" s="2409"/>
      <c r="CT22" s="2409"/>
      <c r="CU22" s="2409"/>
      <c r="CV22" s="2409"/>
      <c r="CW22" s="2409"/>
      <c r="CX22" s="2409"/>
      <c r="CY22" s="2409"/>
      <c r="CZ22" s="2410"/>
      <c r="DA22" s="2408" t="s">
        <v>39</v>
      </c>
      <c r="DB22" s="2393"/>
      <c r="DC22" s="2394">
        <v>516861</v>
      </c>
      <c r="DD22" s="2394"/>
      <c r="DE22" s="2394"/>
      <c r="DF22" s="2394"/>
      <c r="DG22" s="2394"/>
      <c r="DH22" s="2394"/>
      <c r="DI22" s="2394"/>
      <c r="DJ22" s="2394"/>
      <c r="DK22" s="2394"/>
      <c r="DL22" s="2394"/>
      <c r="DM22" s="2394"/>
      <c r="DN22" s="2394"/>
      <c r="DO22" s="2394"/>
      <c r="DP22" s="2394"/>
      <c r="DQ22" s="2407" t="s">
        <v>40</v>
      </c>
      <c r="DR22" s="2411"/>
      <c r="DS22" s="2408" t="s">
        <v>39</v>
      </c>
      <c r="DT22" s="2393"/>
      <c r="DU22" s="2394">
        <v>968531</v>
      </c>
      <c r="DV22" s="2394"/>
      <c r="DW22" s="2394"/>
      <c r="DX22" s="2394"/>
      <c r="DY22" s="2394"/>
      <c r="DZ22" s="2394"/>
      <c r="EA22" s="2394"/>
      <c r="EB22" s="2394"/>
      <c r="EC22" s="2394"/>
      <c r="ED22" s="2394"/>
      <c r="EE22" s="2394"/>
      <c r="EF22" s="2394"/>
      <c r="EG22" s="2394"/>
      <c r="EH22" s="2394"/>
      <c r="EI22" s="2407" t="s">
        <v>40</v>
      </c>
      <c r="EJ22" s="2411"/>
      <c r="EK22" s="3652">
        <v>363997</v>
      </c>
      <c r="EL22" s="2270"/>
      <c r="EM22" s="2270"/>
      <c r="EN22" s="2270"/>
      <c r="EO22" s="2270"/>
      <c r="EP22" s="2270"/>
      <c r="EQ22" s="2270"/>
      <c r="ER22" s="2270"/>
      <c r="ES22" s="2270"/>
      <c r="ET22" s="2270"/>
      <c r="EU22" s="2270"/>
      <c r="EV22" s="2270"/>
      <c r="EW22" s="2270"/>
      <c r="EX22" s="2270"/>
      <c r="EY22" s="2270"/>
      <c r="EZ22" s="2270"/>
      <c r="FA22" s="3653"/>
      <c r="FB22" s="2811">
        <f>Ф1!DJ120</f>
        <v>1166113</v>
      </c>
      <c r="FC22" s="2402"/>
      <c r="FD22" s="2402"/>
      <c r="FE22" s="2402"/>
      <c r="FF22" s="2402"/>
      <c r="FG22" s="2402"/>
      <c r="FH22" s="2402"/>
      <c r="FI22" s="2402"/>
      <c r="FJ22" s="2402"/>
      <c r="FK22" s="2402"/>
      <c r="FL22" s="2402"/>
      <c r="FM22" s="2402"/>
      <c r="FN22" s="2402"/>
      <c r="FO22" s="2402"/>
      <c r="FP22" s="2402"/>
      <c r="FQ22" s="2402"/>
      <c r="FR22" s="2812"/>
      <c r="FT22" s="159">
        <f>AQ22+BG22+CD22-DC22-DU22+EK22</f>
        <v>1166113</v>
      </c>
    </row>
    <row r="23" spans="1:176" ht="18" customHeight="1">
      <c r="C23" s="160"/>
      <c r="D23" s="2525"/>
      <c r="E23" s="2525"/>
      <c r="F23" s="2525"/>
      <c r="G23" s="2525"/>
      <c r="H23" s="2525"/>
      <c r="I23" s="2525"/>
      <c r="J23" s="2525"/>
      <c r="K23" s="2525"/>
      <c r="L23" s="2525"/>
      <c r="M23" s="2525"/>
      <c r="N23" s="2525"/>
      <c r="O23" s="2525"/>
      <c r="P23" s="2525"/>
      <c r="Q23" s="2525"/>
      <c r="R23" s="2525"/>
      <c r="S23" s="2525"/>
      <c r="T23" s="2525"/>
      <c r="U23" s="2525"/>
      <c r="V23" s="2525"/>
      <c r="W23" s="2525"/>
      <c r="X23" s="2526"/>
      <c r="Y23" s="3627">
        <v>7441</v>
      </c>
      <c r="Z23" s="3628"/>
      <c r="AA23" s="3628"/>
      <c r="AB23" s="3628"/>
      <c r="AC23" s="3629"/>
      <c r="AD23" s="158"/>
      <c r="AE23" s="499"/>
      <c r="AF23" s="499"/>
      <c r="AG23" s="499"/>
      <c r="AH23" s="499"/>
      <c r="AI23" s="498" t="s">
        <v>37</v>
      </c>
      <c r="AJ23" s="2284" t="s">
        <v>1351</v>
      </c>
      <c r="AK23" s="2284"/>
      <c r="AL23" s="2284"/>
      <c r="AM23" s="497" t="s">
        <v>38</v>
      </c>
      <c r="AN23" s="497"/>
      <c r="AO23" s="2834" t="s">
        <v>436</v>
      </c>
      <c r="AP23" s="3635"/>
      <c r="AQ23" s="2357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48">
        <v>188996</v>
      </c>
      <c r="BH23" s="2398"/>
      <c r="BI23" s="2398"/>
      <c r="BJ23" s="2398"/>
      <c r="BK23" s="2398"/>
      <c r="BL23" s="2398"/>
      <c r="BM23" s="2398"/>
      <c r="BN23" s="2398"/>
      <c r="BO23" s="2398"/>
      <c r="BP23" s="2398"/>
      <c r="BQ23" s="2398"/>
      <c r="BR23" s="2398"/>
      <c r="BS23" s="2398"/>
      <c r="BT23" s="2398"/>
      <c r="BU23" s="2398"/>
      <c r="BV23" s="2398"/>
      <c r="BW23" s="2398"/>
      <c r="BX23" s="2398"/>
      <c r="BY23" s="2398"/>
      <c r="BZ23" s="2398"/>
      <c r="CA23" s="2398"/>
      <c r="CB23" s="2398"/>
      <c r="CC23" s="2399"/>
      <c r="CD23" s="3048">
        <v>4793</v>
      </c>
      <c r="CE23" s="2398"/>
      <c r="CF23" s="2398"/>
      <c r="CG23" s="2398"/>
      <c r="CH23" s="2398"/>
      <c r="CI23" s="2398"/>
      <c r="CJ23" s="2398"/>
      <c r="CK23" s="2398"/>
      <c r="CL23" s="2398"/>
      <c r="CM23" s="2398"/>
      <c r="CN23" s="2398"/>
      <c r="CO23" s="2398"/>
      <c r="CP23" s="2398"/>
      <c r="CQ23" s="2398"/>
      <c r="CR23" s="2398"/>
      <c r="CS23" s="2398"/>
      <c r="CT23" s="2398"/>
      <c r="CU23" s="2398"/>
      <c r="CV23" s="2398"/>
      <c r="CW23" s="2398"/>
      <c r="CX23" s="2398"/>
      <c r="CY23" s="2398"/>
      <c r="CZ23" s="2399"/>
      <c r="DA23" s="2369" t="s">
        <v>39</v>
      </c>
      <c r="DB23" s="2348"/>
      <c r="DC23" s="1340">
        <v>4509369</v>
      </c>
      <c r="DD23" s="1340"/>
      <c r="DE23" s="1340"/>
      <c r="DF23" s="1340"/>
      <c r="DG23" s="1340"/>
      <c r="DH23" s="1340"/>
      <c r="DI23" s="1340"/>
      <c r="DJ23" s="1340"/>
      <c r="DK23" s="1340"/>
      <c r="DL23" s="1340"/>
      <c r="DM23" s="1340"/>
      <c r="DN23" s="1340"/>
      <c r="DO23" s="1340"/>
      <c r="DP23" s="1340"/>
      <c r="DQ23" s="2365" t="s">
        <v>40</v>
      </c>
      <c r="DR23" s="2374"/>
      <c r="DS23" s="2369" t="s">
        <v>39</v>
      </c>
      <c r="DT23" s="2348"/>
      <c r="DU23" s="1340">
        <v>4793</v>
      </c>
      <c r="DV23" s="1340"/>
      <c r="DW23" s="1340"/>
      <c r="DX23" s="1340"/>
      <c r="DY23" s="1340"/>
      <c r="DZ23" s="1340"/>
      <c r="EA23" s="1340"/>
      <c r="EB23" s="1340"/>
      <c r="EC23" s="1340"/>
      <c r="ED23" s="1340"/>
      <c r="EE23" s="1340"/>
      <c r="EF23" s="1340"/>
      <c r="EG23" s="1340"/>
      <c r="EH23" s="1340"/>
      <c r="EI23" s="2365" t="s">
        <v>40</v>
      </c>
      <c r="EJ23" s="2374"/>
      <c r="EK23" s="3652">
        <v>1166003</v>
      </c>
      <c r="EL23" s="2270"/>
      <c r="EM23" s="2270"/>
      <c r="EN23" s="2270"/>
      <c r="EO23" s="2270"/>
      <c r="EP23" s="2270"/>
      <c r="EQ23" s="2270"/>
      <c r="ER23" s="2270"/>
      <c r="ES23" s="2270"/>
      <c r="ET23" s="2270"/>
      <c r="EU23" s="2270"/>
      <c r="EV23" s="2270"/>
      <c r="EW23" s="2270"/>
      <c r="EX23" s="2270"/>
      <c r="EY23" s="2270"/>
      <c r="EZ23" s="2270"/>
      <c r="FA23" s="3653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47"/>
      <c r="FT23" s="159">
        <f>AQ23+BG23+CD23-DC23-DU23+EK23</f>
        <v>1166003</v>
      </c>
    </row>
    <row r="24" spans="1:176" ht="20.25" customHeight="1">
      <c r="C24" s="160"/>
      <c r="D24" s="2946" t="s">
        <v>1467</v>
      </c>
      <c r="E24" s="2946"/>
      <c r="F24" s="2946"/>
      <c r="G24" s="2946"/>
      <c r="H24" s="2946"/>
      <c r="I24" s="2946"/>
      <c r="J24" s="2946"/>
      <c r="K24" s="2946"/>
      <c r="L24" s="2946"/>
      <c r="M24" s="2946"/>
      <c r="N24" s="2946"/>
      <c r="O24" s="2946"/>
      <c r="P24" s="2946"/>
      <c r="Q24" s="2946"/>
      <c r="R24" s="2946"/>
      <c r="S24" s="2946"/>
      <c r="T24" s="2946"/>
      <c r="U24" s="2946"/>
      <c r="V24" s="2946"/>
      <c r="W24" s="2946"/>
      <c r="X24" s="2947"/>
      <c r="Y24" s="3627">
        <v>74211</v>
      </c>
      <c r="Z24" s="3628"/>
      <c r="AA24" s="3628"/>
      <c r="AB24" s="3628"/>
      <c r="AC24" s="3629"/>
      <c r="AD24" s="158"/>
      <c r="AE24" s="499"/>
      <c r="AF24" s="499"/>
      <c r="AG24" s="499"/>
      <c r="AH24" s="499"/>
      <c r="AI24" s="498" t="s">
        <v>37</v>
      </c>
      <c r="AJ24" s="2284" t="s">
        <v>1350</v>
      </c>
      <c r="AK24" s="2284"/>
      <c r="AL24" s="2284"/>
      <c r="AM24" s="497" t="s">
        <v>38</v>
      </c>
      <c r="AN24" s="497"/>
      <c r="AO24" s="2834" t="s">
        <v>435</v>
      </c>
      <c r="AP24" s="3635"/>
      <c r="AQ24" s="2357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2">
        <v>0</v>
      </c>
      <c r="BH24" s="2367"/>
      <c r="BI24" s="2367"/>
      <c r="BJ24" s="2367"/>
      <c r="BK24" s="2367"/>
      <c r="BL24" s="2367"/>
      <c r="BM24" s="2367"/>
      <c r="BN24" s="2367"/>
      <c r="BO24" s="2367"/>
      <c r="BP24" s="2367"/>
      <c r="BQ24" s="2367"/>
      <c r="BR24" s="2367"/>
      <c r="BS24" s="2367"/>
      <c r="BT24" s="2367"/>
      <c r="BU24" s="2367"/>
      <c r="BV24" s="2367"/>
      <c r="BW24" s="2367"/>
      <c r="BX24" s="2367"/>
      <c r="BY24" s="2367"/>
      <c r="BZ24" s="2367"/>
      <c r="CA24" s="2367"/>
      <c r="CB24" s="2367"/>
      <c r="CC24" s="2368"/>
      <c r="CD24" s="2412">
        <v>0</v>
      </c>
      <c r="CE24" s="2367"/>
      <c r="CF24" s="2367"/>
      <c r="CG24" s="2367"/>
      <c r="CH24" s="2367"/>
      <c r="CI24" s="2367"/>
      <c r="CJ24" s="2367"/>
      <c r="CK24" s="2367"/>
      <c r="CL24" s="2367"/>
      <c r="CM24" s="2367"/>
      <c r="CN24" s="2367"/>
      <c r="CO24" s="2367"/>
      <c r="CP24" s="2367"/>
      <c r="CQ24" s="2367"/>
      <c r="CR24" s="2367"/>
      <c r="CS24" s="2367"/>
      <c r="CT24" s="2367"/>
      <c r="CU24" s="2367"/>
      <c r="CV24" s="2367"/>
      <c r="CW24" s="2367"/>
      <c r="CX24" s="2367"/>
      <c r="CY24" s="2367"/>
      <c r="CZ24" s="2368"/>
      <c r="DA24" s="2268" t="s">
        <v>39</v>
      </c>
      <c r="DB24" s="2269"/>
      <c r="DC24" s="2270">
        <v>0</v>
      </c>
      <c r="DD24" s="2270"/>
      <c r="DE24" s="2270"/>
      <c r="DF24" s="2270"/>
      <c r="DG24" s="2270"/>
      <c r="DH24" s="2270"/>
      <c r="DI24" s="2270"/>
      <c r="DJ24" s="2270"/>
      <c r="DK24" s="2270"/>
      <c r="DL24" s="2270"/>
      <c r="DM24" s="2270"/>
      <c r="DN24" s="2270"/>
      <c r="DO24" s="2270"/>
      <c r="DP24" s="2270"/>
      <c r="DQ24" s="1928" t="s">
        <v>40</v>
      </c>
      <c r="DR24" s="2276"/>
      <c r="DS24" s="2268" t="s">
        <v>39</v>
      </c>
      <c r="DT24" s="2269"/>
      <c r="DU24" s="2270">
        <v>0</v>
      </c>
      <c r="DV24" s="2270"/>
      <c r="DW24" s="2270"/>
      <c r="DX24" s="2270"/>
      <c r="DY24" s="2270"/>
      <c r="DZ24" s="2270"/>
      <c r="EA24" s="2270"/>
      <c r="EB24" s="2270"/>
      <c r="EC24" s="2270"/>
      <c r="ED24" s="2270"/>
      <c r="EE24" s="2270"/>
      <c r="EF24" s="2270"/>
      <c r="EG24" s="2270"/>
      <c r="EH24" s="2270"/>
      <c r="EI24" s="1928" t="s">
        <v>40</v>
      </c>
      <c r="EJ24" s="2276"/>
      <c r="EK24" s="3652">
        <v>0</v>
      </c>
      <c r="EL24" s="2270"/>
      <c r="EM24" s="2270"/>
      <c r="EN24" s="2270"/>
      <c r="EO24" s="2270"/>
      <c r="EP24" s="2270"/>
      <c r="EQ24" s="2270"/>
      <c r="ER24" s="2270"/>
      <c r="ES24" s="2270"/>
      <c r="ET24" s="2270"/>
      <c r="EU24" s="2270"/>
      <c r="EV24" s="2270"/>
      <c r="EW24" s="2270"/>
      <c r="EX24" s="2270"/>
      <c r="EY24" s="2270"/>
      <c r="EZ24" s="2270"/>
      <c r="FA24" s="3653"/>
      <c r="FB24" s="2414">
        <f>AQ24+BG24+CD24-DC24-DU24+EK24</f>
        <v>0</v>
      </c>
      <c r="FC24" s="2415"/>
      <c r="FD24" s="2415"/>
      <c r="FE24" s="2415"/>
      <c r="FF24" s="2415"/>
      <c r="FG24" s="2415"/>
      <c r="FH24" s="2415"/>
      <c r="FI24" s="2415"/>
      <c r="FJ24" s="2415"/>
      <c r="FK24" s="2415"/>
      <c r="FL24" s="2415"/>
      <c r="FM24" s="2415"/>
      <c r="FN24" s="2415"/>
      <c r="FO24" s="2415"/>
      <c r="FP24" s="2415"/>
      <c r="FQ24" s="2415"/>
      <c r="FR24" s="2416"/>
    </row>
    <row r="25" spans="1:176" ht="13.5" customHeight="1">
      <c r="C25" s="160"/>
      <c r="D25" s="2985"/>
      <c r="E25" s="2985"/>
      <c r="F25" s="2985"/>
      <c r="G25" s="2985"/>
      <c r="H25" s="2985"/>
      <c r="I25" s="2985"/>
      <c r="J25" s="2985"/>
      <c r="K25" s="2985"/>
      <c r="L25" s="2985"/>
      <c r="M25" s="2985"/>
      <c r="N25" s="2985"/>
      <c r="O25" s="2985"/>
      <c r="P25" s="2985"/>
      <c r="Q25" s="2985"/>
      <c r="R25" s="2985"/>
      <c r="S25" s="2985"/>
      <c r="T25" s="2985"/>
      <c r="U25" s="2985"/>
      <c r="V25" s="2985"/>
      <c r="W25" s="2985"/>
      <c r="X25" s="2986"/>
      <c r="Y25" s="3627">
        <v>74411</v>
      </c>
      <c r="Z25" s="3628"/>
      <c r="AA25" s="3628"/>
      <c r="AB25" s="3628"/>
      <c r="AC25" s="3629"/>
      <c r="AD25" s="158"/>
      <c r="AE25" s="499"/>
      <c r="AF25" s="499"/>
      <c r="AG25" s="499"/>
      <c r="AH25" s="499"/>
      <c r="AI25" s="498" t="s">
        <v>37</v>
      </c>
      <c r="AJ25" s="2284" t="s">
        <v>1351</v>
      </c>
      <c r="AK25" s="2284"/>
      <c r="AL25" s="2284"/>
      <c r="AM25" s="497" t="s">
        <v>38</v>
      </c>
      <c r="AN25" s="497"/>
      <c r="AO25" s="2834" t="s">
        <v>436</v>
      </c>
      <c r="AP25" s="3635"/>
      <c r="AQ25" s="3049">
        <v>0</v>
      </c>
      <c r="AR25" s="2398"/>
      <c r="AS25" s="2398"/>
      <c r="AT25" s="2398"/>
      <c r="AU25" s="2398"/>
      <c r="AV25" s="2398"/>
      <c r="AW25" s="2398"/>
      <c r="AX25" s="2398"/>
      <c r="AY25" s="2398"/>
      <c r="AZ25" s="2398"/>
      <c r="BA25" s="2398"/>
      <c r="BB25" s="2398"/>
      <c r="BC25" s="2398"/>
      <c r="BD25" s="2398"/>
      <c r="BE25" s="2398"/>
      <c r="BF25" s="2398"/>
      <c r="BG25" s="3048">
        <v>0</v>
      </c>
      <c r="BH25" s="2398"/>
      <c r="BI25" s="2398"/>
      <c r="BJ25" s="2398"/>
      <c r="BK25" s="2398"/>
      <c r="BL25" s="2398"/>
      <c r="BM25" s="2398"/>
      <c r="BN25" s="2398"/>
      <c r="BO25" s="2398"/>
      <c r="BP25" s="2398"/>
      <c r="BQ25" s="2398"/>
      <c r="BR25" s="2398"/>
      <c r="BS25" s="2398"/>
      <c r="BT25" s="2398"/>
      <c r="BU25" s="2398"/>
      <c r="BV25" s="2398"/>
      <c r="BW25" s="2398"/>
      <c r="BX25" s="2398"/>
      <c r="BY25" s="2398"/>
      <c r="BZ25" s="2398"/>
      <c r="CA25" s="2398"/>
      <c r="CB25" s="2398"/>
      <c r="CC25" s="2399"/>
      <c r="CD25" s="3048">
        <v>0</v>
      </c>
      <c r="CE25" s="2398"/>
      <c r="CF25" s="2398"/>
      <c r="CG25" s="2398"/>
      <c r="CH25" s="2398"/>
      <c r="CI25" s="2398"/>
      <c r="CJ25" s="2398"/>
      <c r="CK25" s="2398"/>
      <c r="CL25" s="2398"/>
      <c r="CM25" s="2398"/>
      <c r="CN25" s="2398"/>
      <c r="CO25" s="2398"/>
      <c r="CP25" s="2398"/>
      <c r="CQ25" s="2398"/>
      <c r="CR25" s="2398"/>
      <c r="CS25" s="2398"/>
      <c r="CT25" s="2398"/>
      <c r="CU25" s="2398"/>
      <c r="CV25" s="2398"/>
      <c r="CW25" s="2398"/>
      <c r="CX25" s="2398"/>
      <c r="CY25" s="2398"/>
      <c r="CZ25" s="2399"/>
      <c r="DA25" s="2369" t="s">
        <v>39</v>
      </c>
      <c r="DB25" s="2348"/>
      <c r="DC25" s="1340">
        <v>0</v>
      </c>
      <c r="DD25" s="1340"/>
      <c r="DE25" s="1340"/>
      <c r="DF25" s="1340"/>
      <c r="DG25" s="1340"/>
      <c r="DH25" s="1340"/>
      <c r="DI25" s="1340"/>
      <c r="DJ25" s="1340"/>
      <c r="DK25" s="1340"/>
      <c r="DL25" s="1340"/>
      <c r="DM25" s="1340"/>
      <c r="DN25" s="1340"/>
      <c r="DO25" s="1340"/>
      <c r="DP25" s="1340"/>
      <c r="DQ25" s="2365" t="s">
        <v>40</v>
      </c>
      <c r="DR25" s="2374"/>
      <c r="DS25" s="2369" t="s">
        <v>39</v>
      </c>
      <c r="DT25" s="2348"/>
      <c r="DU25" s="1340">
        <v>0</v>
      </c>
      <c r="DV25" s="1340"/>
      <c r="DW25" s="1340"/>
      <c r="DX25" s="1340"/>
      <c r="DY25" s="1340"/>
      <c r="DZ25" s="1340"/>
      <c r="EA25" s="1340"/>
      <c r="EB25" s="1340"/>
      <c r="EC25" s="1340"/>
      <c r="ED25" s="1340"/>
      <c r="EE25" s="1340"/>
      <c r="EF25" s="1340"/>
      <c r="EG25" s="1340"/>
      <c r="EH25" s="1340"/>
      <c r="EI25" s="2365" t="s">
        <v>40</v>
      </c>
      <c r="EJ25" s="2374"/>
      <c r="EK25" s="3652">
        <v>0</v>
      </c>
      <c r="EL25" s="2270"/>
      <c r="EM25" s="2270"/>
      <c r="EN25" s="2270"/>
      <c r="EO25" s="2270"/>
      <c r="EP25" s="2270"/>
      <c r="EQ25" s="2270"/>
      <c r="ER25" s="2270"/>
      <c r="ES25" s="2270"/>
      <c r="ET25" s="2270"/>
      <c r="EU25" s="2270"/>
      <c r="EV25" s="2270"/>
      <c r="EW25" s="2270"/>
      <c r="EX25" s="2270"/>
      <c r="EY25" s="2270"/>
      <c r="EZ25" s="2270"/>
      <c r="FA25" s="3653"/>
      <c r="FB25" s="2414">
        <f>AQ25+BG25+CD25-DC25-DU25+EK25</f>
        <v>0</v>
      </c>
      <c r="FC25" s="2415"/>
      <c r="FD25" s="2415"/>
      <c r="FE25" s="2415"/>
      <c r="FF25" s="2415"/>
      <c r="FG25" s="2415"/>
      <c r="FH25" s="2415"/>
      <c r="FI25" s="2415"/>
      <c r="FJ25" s="2415"/>
      <c r="FK25" s="2415"/>
      <c r="FL25" s="2415"/>
      <c r="FM25" s="2415"/>
      <c r="FN25" s="2415"/>
      <c r="FO25" s="2415"/>
      <c r="FP25" s="2415"/>
      <c r="FQ25" s="2415"/>
      <c r="FR25" s="2416"/>
    </row>
    <row r="26" spans="1:176" ht="23.25" customHeight="1">
      <c r="C26" s="160"/>
      <c r="D26" s="2294" t="s">
        <v>260</v>
      </c>
      <c r="E26" s="2294"/>
      <c r="F26" s="2294"/>
      <c r="G26" s="2294"/>
      <c r="H26" s="2294"/>
      <c r="I26" s="2294"/>
      <c r="J26" s="2294"/>
      <c r="K26" s="2294"/>
      <c r="L26" s="2294"/>
      <c r="M26" s="2294"/>
      <c r="N26" s="2294"/>
      <c r="O26" s="2294"/>
      <c r="P26" s="2294"/>
      <c r="Q26" s="2294"/>
      <c r="R26" s="2294"/>
      <c r="S26" s="2294"/>
      <c r="T26" s="2294"/>
      <c r="U26" s="2294"/>
      <c r="V26" s="2294"/>
      <c r="W26" s="2294"/>
      <c r="X26" s="2295"/>
      <c r="Y26" s="3627">
        <v>7422</v>
      </c>
      <c r="Z26" s="3628"/>
      <c r="AA26" s="3628"/>
      <c r="AB26" s="3628"/>
      <c r="AC26" s="3629"/>
      <c r="AD26" s="158"/>
      <c r="AE26" s="499"/>
      <c r="AF26" s="499"/>
      <c r="AG26" s="499"/>
      <c r="AH26" s="499"/>
      <c r="AI26" s="498" t="s">
        <v>37</v>
      </c>
      <c r="AJ26" s="2284" t="s">
        <v>1350</v>
      </c>
      <c r="AK26" s="2284"/>
      <c r="AL26" s="2284"/>
      <c r="AM26" s="497" t="s">
        <v>38</v>
      </c>
      <c r="AN26" s="497"/>
      <c r="AO26" s="2834" t="s">
        <v>435</v>
      </c>
      <c r="AP26" s="3635"/>
      <c r="AQ26" s="2357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2">
        <v>0</v>
      </c>
      <c r="BH26" s="2367"/>
      <c r="BI26" s="2367"/>
      <c r="BJ26" s="2367"/>
      <c r="BK26" s="2367"/>
      <c r="BL26" s="2367"/>
      <c r="BM26" s="2367"/>
      <c r="BN26" s="2367"/>
      <c r="BO26" s="2367"/>
      <c r="BP26" s="2367"/>
      <c r="BQ26" s="2367"/>
      <c r="BR26" s="2367"/>
      <c r="BS26" s="2367"/>
      <c r="BT26" s="2367"/>
      <c r="BU26" s="2367"/>
      <c r="BV26" s="2367"/>
      <c r="BW26" s="2367"/>
      <c r="BX26" s="2367"/>
      <c r="BY26" s="2367"/>
      <c r="BZ26" s="2367"/>
      <c r="CA26" s="2367"/>
      <c r="CB26" s="2367"/>
      <c r="CC26" s="2368"/>
      <c r="CD26" s="2412">
        <v>5365</v>
      </c>
      <c r="CE26" s="2367"/>
      <c r="CF26" s="2367"/>
      <c r="CG26" s="2367"/>
      <c r="CH26" s="2367"/>
      <c r="CI26" s="2367"/>
      <c r="CJ26" s="2367"/>
      <c r="CK26" s="2367"/>
      <c r="CL26" s="2367"/>
      <c r="CM26" s="2367"/>
      <c r="CN26" s="2367"/>
      <c r="CO26" s="2367"/>
      <c r="CP26" s="2367"/>
      <c r="CQ26" s="2367"/>
      <c r="CR26" s="2367"/>
      <c r="CS26" s="2367"/>
      <c r="CT26" s="2367"/>
      <c r="CU26" s="2367"/>
      <c r="CV26" s="2367"/>
      <c r="CW26" s="2367"/>
      <c r="CX26" s="2367"/>
      <c r="CY26" s="2367"/>
      <c r="CZ26" s="2368"/>
      <c r="DA26" s="2268" t="s">
        <v>39</v>
      </c>
      <c r="DB26" s="2269"/>
      <c r="DC26" s="2270">
        <v>340000</v>
      </c>
      <c r="DD26" s="2270"/>
      <c r="DE26" s="2270"/>
      <c r="DF26" s="2270"/>
      <c r="DG26" s="2270"/>
      <c r="DH26" s="2270"/>
      <c r="DI26" s="2270"/>
      <c r="DJ26" s="2270"/>
      <c r="DK26" s="2270"/>
      <c r="DL26" s="2270"/>
      <c r="DM26" s="2270"/>
      <c r="DN26" s="2270"/>
      <c r="DO26" s="2270"/>
      <c r="DP26" s="2270"/>
      <c r="DQ26" s="1928" t="s">
        <v>40</v>
      </c>
      <c r="DR26" s="2276"/>
      <c r="DS26" s="2268" t="s">
        <v>39</v>
      </c>
      <c r="DT26" s="2269"/>
      <c r="DU26" s="2270">
        <v>5365</v>
      </c>
      <c r="DV26" s="2270"/>
      <c r="DW26" s="2270"/>
      <c r="DX26" s="2270"/>
      <c r="DY26" s="2270"/>
      <c r="DZ26" s="2270"/>
      <c r="EA26" s="2270"/>
      <c r="EB26" s="2270"/>
      <c r="EC26" s="2270"/>
      <c r="ED26" s="2270"/>
      <c r="EE26" s="2270"/>
      <c r="EF26" s="2270"/>
      <c r="EG26" s="2270"/>
      <c r="EH26" s="2270"/>
      <c r="EI26" s="1928" t="s">
        <v>40</v>
      </c>
      <c r="EJ26" s="2276"/>
      <c r="EK26" s="3652">
        <v>340000</v>
      </c>
      <c r="EL26" s="2270"/>
      <c r="EM26" s="2270"/>
      <c r="EN26" s="2270"/>
      <c r="EO26" s="2270"/>
      <c r="EP26" s="2270"/>
      <c r="EQ26" s="2270"/>
      <c r="ER26" s="2270"/>
      <c r="ES26" s="2270"/>
      <c r="ET26" s="2270"/>
      <c r="EU26" s="2270"/>
      <c r="EV26" s="2270"/>
      <c r="EW26" s="2270"/>
      <c r="EX26" s="2270"/>
      <c r="EY26" s="2270"/>
      <c r="EZ26" s="2270"/>
      <c r="FA26" s="3653"/>
      <c r="FB26" s="2414">
        <f>Ф1!DJ121</f>
        <v>0</v>
      </c>
      <c r="FC26" s="2415"/>
      <c r="FD26" s="2415"/>
      <c r="FE26" s="2415"/>
      <c r="FF26" s="2415"/>
      <c r="FG26" s="2415"/>
      <c r="FH26" s="2415"/>
      <c r="FI26" s="2415"/>
      <c r="FJ26" s="2415"/>
      <c r="FK26" s="2415"/>
      <c r="FL26" s="2415"/>
      <c r="FM26" s="2415"/>
      <c r="FN26" s="2415"/>
      <c r="FO26" s="2415"/>
      <c r="FP26" s="2415"/>
      <c r="FQ26" s="2415"/>
      <c r="FR26" s="2416"/>
      <c r="FT26" s="159">
        <f>AQ26+BG26+CD26-DC26-DU26+EK26</f>
        <v>0</v>
      </c>
    </row>
    <row r="27" spans="1:176" ht="18" customHeight="1" thickBot="1">
      <c r="C27" s="162"/>
      <c r="D27" s="2296"/>
      <c r="E27" s="2296"/>
      <c r="F27" s="2296"/>
      <c r="G27" s="2296"/>
      <c r="H27" s="2296"/>
      <c r="I27" s="2296"/>
      <c r="J27" s="2296"/>
      <c r="K27" s="2296"/>
      <c r="L27" s="2296"/>
      <c r="M27" s="2296"/>
      <c r="N27" s="2296"/>
      <c r="O27" s="2296"/>
      <c r="P27" s="2296"/>
      <c r="Q27" s="2296"/>
      <c r="R27" s="2296"/>
      <c r="S27" s="2296"/>
      <c r="T27" s="2296"/>
      <c r="U27" s="2296"/>
      <c r="V27" s="2296"/>
      <c r="W27" s="2296"/>
      <c r="X27" s="2297"/>
      <c r="Y27" s="3630">
        <v>7442</v>
      </c>
      <c r="Z27" s="3631"/>
      <c r="AA27" s="3631"/>
      <c r="AB27" s="3631"/>
      <c r="AC27" s="3632"/>
      <c r="AD27" s="163"/>
      <c r="AE27" s="491"/>
      <c r="AF27" s="491"/>
      <c r="AG27" s="491"/>
      <c r="AH27" s="491"/>
      <c r="AI27" s="490" t="s">
        <v>37</v>
      </c>
      <c r="AJ27" s="2289" t="s">
        <v>1351</v>
      </c>
      <c r="AK27" s="2289"/>
      <c r="AL27" s="2289"/>
      <c r="AM27" s="492" t="s">
        <v>38</v>
      </c>
      <c r="AN27" s="492"/>
      <c r="AO27" s="3633" t="s">
        <v>436</v>
      </c>
      <c r="AP27" s="3634"/>
      <c r="AQ27" s="3084">
        <f>Ф1!EN121</f>
        <v>0</v>
      </c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5"/>
      <c r="BC27" s="2405"/>
      <c r="BD27" s="2405"/>
      <c r="BE27" s="2405"/>
      <c r="BF27" s="2405"/>
      <c r="BG27" s="3285">
        <v>0</v>
      </c>
      <c r="BH27" s="2372"/>
      <c r="BI27" s="2372"/>
      <c r="BJ27" s="2372"/>
      <c r="BK27" s="2372"/>
      <c r="BL27" s="2372"/>
      <c r="BM27" s="2372"/>
      <c r="BN27" s="2372"/>
      <c r="BO27" s="2372"/>
      <c r="BP27" s="2372"/>
      <c r="BQ27" s="2372"/>
      <c r="BR27" s="2372"/>
      <c r="BS27" s="2372"/>
      <c r="BT27" s="2372"/>
      <c r="BU27" s="2372"/>
      <c r="BV27" s="2372"/>
      <c r="BW27" s="2372"/>
      <c r="BX27" s="2372"/>
      <c r="BY27" s="2372"/>
      <c r="BZ27" s="2372"/>
      <c r="CA27" s="2372"/>
      <c r="CB27" s="2372"/>
      <c r="CC27" s="2373"/>
      <c r="CD27" s="3285">
        <v>0</v>
      </c>
      <c r="CE27" s="2372"/>
      <c r="CF27" s="2372"/>
      <c r="CG27" s="2372"/>
      <c r="CH27" s="2372"/>
      <c r="CI27" s="2372"/>
      <c r="CJ27" s="2372"/>
      <c r="CK27" s="2372"/>
      <c r="CL27" s="2372"/>
      <c r="CM27" s="2372"/>
      <c r="CN27" s="2372"/>
      <c r="CO27" s="2372"/>
      <c r="CP27" s="2372"/>
      <c r="CQ27" s="2372"/>
      <c r="CR27" s="2372"/>
      <c r="CS27" s="2372"/>
      <c r="CT27" s="2372"/>
      <c r="CU27" s="2372"/>
      <c r="CV27" s="2372"/>
      <c r="CW27" s="2372"/>
      <c r="CX27" s="2372"/>
      <c r="CY27" s="2372"/>
      <c r="CZ27" s="2373"/>
      <c r="DA27" s="2271" t="s">
        <v>39</v>
      </c>
      <c r="DB27" s="2272"/>
      <c r="DC27" s="1532">
        <v>0</v>
      </c>
      <c r="DD27" s="1532"/>
      <c r="DE27" s="1532"/>
      <c r="DF27" s="1532"/>
      <c r="DG27" s="1532"/>
      <c r="DH27" s="1532"/>
      <c r="DI27" s="1532"/>
      <c r="DJ27" s="1532"/>
      <c r="DK27" s="1532"/>
      <c r="DL27" s="1532"/>
      <c r="DM27" s="1532"/>
      <c r="DN27" s="1532"/>
      <c r="DO27" s="1532"/>
      <c r="DP27" s="1532"/>
      <c r="DQ27" s="2273" t="s">
        <v>40</v>
      </c>
      <c r="DR27" s="2274"/>
      <c r="DS27" s="2271" t="s">
        <v>39</v>
      </c>
      <c r="DT27" s="2272"/>
      <c r="DU27" s="1532">
        <v>0</v>
      </c>
      <c r="DV27" s="1532"/>
      <c r="DW27" s="1532"/>
      <c r="DX27" s="1532"/>
      <c r="DY27" s="1532"/>
      <c r="DZ27" s="1532"/>
      <c r="EA27" s="1532"/>
      <c r="EB27" s="1532"/>
      <c r="EC27" s="1532"/>
      <c r="ED27" s="1532"/>
      <c r="EE27" s="1532"/>
      <c r="EF27" s="1532"/>
      <c r="EG27" s="1532"/>
      <c r="EH27" s="1532"/>
      <c r="EI27" s="2273" t="s">
        <v>40</v>
      </c>
      <c r="EJ27" s="2274"/>
      <c r="EK27" s="3654">
        <v>0</v>
      </c>
      <c r="EL27" s="1532"/>
      <c r="EM27" s="1532"/>
      <c r="EN27" s="1532"/>
      <c r="EO27" s="1532"/>
      <c r="EP27" s="1532"/>
      <c r="EQ27" s="1532"/>
      <c r="ER27" s="1532"/>
      <c r="ES27" s="1532"/>
      <c r="ET27" s="1532"/>
      <c r="EU27" s="1532"/>
      <c r="EV27" s="1532"/>
      <c r="EW27" s="1532"/>
      <c r="EX27" s="1532"/>
      <c r="EY27" s="1532"/>
      <c r="EZ27" s="1532"/>
      <c r="FA27" s="3655"/>
      <c r="FB27" s="2404">
        <f>Ф1!DY121</f>
        <v>0</v>
      </c>
      <c r="FC27" s="2405"/>
      <c r="FD27" s="2405"/>
      <c r="FE27" s="2405"/>
      <c r="FF27" s="2405"/>
      <c r="FG27" s="2405"/>
      <c r="FH27" s="2405"/>
      <c r="FI27" s="2405"/>
      <c r="FJ27" s="2405"/>
      <c r="FK27" s="2405"/>
      <c r="FL27" s="2405"/>
      <c r="FM27" s="2405"/>
      <c r="FN27" s="2405"/>
      <c r="FO27" s="2405"/>
      <c r="FP27" s="2405"/>
      <c r="FQ27" s="2405"/>
      <c r="FR27" s="2406"/>
      <c r="FT27" s="159">
        <f>AQ27+BG27+CD27-DC27-DU27+EK27</f>
        <v>0</v>
      </c>
    </row>
    <row r="28" spans="1:176">
      <c r="A28" s="697" t="s">
        <v>1374</v>
      </c>
    </row>
    <row r="29" spans="1:176" s="500" customFormat="1" ht="15.75" customHeight="1">
      <c r="A29" s="699"/>
      <c r="G29" s="1392" t="s">
        <v>431</v>
      </c>
      <c r="H29" s="1392"/>
      <c r="I29" s="1392"/>
      <c r="J29" s="1392"/>
      <c r="K29" s="1392"/>
      <c r="L29" s="1392"/>
      <c r="M29" s="1392"/>
      <c r="N29" s="1392"/>
      <c r="O29" s="1392"/>
      <c r="P29" s="1392"/>
      <c r="Q29" s="1392"/>
      <c r="R29" s="1392"/>
      <c r="S29" s="1392"/>
      <c r="T29" s="1392"/>
      <c r="U29" s="1392"/>
      <c r="V29" s="1392"/>
      <c r="W29" s="1392"/>
      <c r="X29" s="1392"/>
      <c r="Y29" s="1392"/>
      <c r="Z29" s="1392"/>
      <c r="AA29" s="1392"/>
      <c r="AB29" s="1392"/>
      <c r="AC29" s="1392"/>
      <c r="AD29" s="1392"/>
      <c r="AE29" s="1392"/>
      <c r="AF29" s="1392"/>
      <c r="AG29" s="1392"/>
      <c r="AH29" s="1392"/>
      <c r="AI29" s="1392"/>
      <c r="AJ29" s="1392"/>
      <c r="AK29" s="1392"/>
      <c r="AL29" s="1392"/>
      <c r="AM29" s="1392"/>
      <c r="AN29" s="1392"/>
      <c r="AO29" s="1392"/>
      <c r="AP29" s="1392"/>
      <c r="AQ29" s="1392"/>
      <c r="AR29" s="1392"/>
      <c r="AS29" s="1392"/>
      <c r="AT29" s="1392"/>
      <c r="AU29" s="1392"/>
      <c r="AV29" s="1392"/>
      <c r="AW29" s="1392"/>
      <c r="AX29" s="1392"/>
      <c r="AY29" s="1392"/>
      <c r="AZ29" s="1392"/>
      <c r="BA29" s="1392"/>
      <c r="BB29" s="1392"/>
      <c r="BC29" s="1392"/>
      <c r="BD29" s="1392"/>
      <c r="BE29" s="1392"/>
      <c r="BF29" s="1392"/>
      <c r="BG29" s="1392"/>
      <c r="BH29" s="1392"/>
      <c r="BI29" s="1392"/>
      <c r="BJ29" s="1392"/>
      <c r="BK29" s="1392"/>
      <c r="BL29" s="1392"/>
      <c r="BM29" s="1392"/>
      <c r="BN29" s="1392"/>
      <c r="BO29" s="1392"/>
      <c r="BP29" s="1392"/>
      <c r="BQ29" s="1392"/>
      <c r="BR29" s="1392"/>
      <c r="BS29" s="1392"/>
      <c r="BT29" s="1392"/>
      <c r="BU29" s="1392"/>
      <c r="BV29" s="1392"/>
      <c r="BW29" s="1392"/>
      <c r="BX29" s="1392"/>
      <c r="BY29" s="1392"/>
      <c r="BZ29" s="1392"/>
      <c r="CA29" s="1392"/>
      <c r="CB29" s="1392"/>
      <c r="CC29" s="1392"/>
      <c r="CD29" s="1392"/>
      <c r="CE29" s="1392"/>
      <c r="CF29" s="1392"/>
      <c r="CG29" s="1392"/>
      <c r="CH29" s="1392"/>
      <c r="CI29" s="1392"/>
      <c r="CJ29" s="1392"/>
      <c r="CK29" s="1392"/>
      <c r="CL29" s="1392"/>
      <c r="CM29" s="1392"/>
      <c r="CN29" s="1392"/>
      <c r="CO29" s="1392"/>
      <c r="CP29" s="1392"/>
      <c r="CQ29" s="1392"/>
      <c r="CR29" s="1392"/>
      <c r="CS29" s="1392"/>
      <c r="CT29" s="1392"/>
      <c r="CU29" s="1392"/>
      <c r="CV29" s="1392"/>
      <c r="CW29" s="1392"/>
      <c r="CX29" s="1392"/>
      <c r="CY29" s="1392"/>
      <c r="CZ29" s="1392"/>
      <c r="DA29" s="1392"/>
      <c r="FI29" s="501"/>
    </row>
    <row r="30" spans="1:176" s="110" customFormat="1" ht="12.75" customHeight="1">
      <c r="A30" s="701"/>
      <c r="G30" s="1392" t="s">
        <v>432</v>
      </c>
      <c r="H30" s="1392"/>
      <c r="I30" s="1392"/>
      <c r="J30" s="1392"/>
      <c r="K30" s="1392"/>
      <c r="L30" s="1392"/>
      <c r="M30" s="1392"/>
      <c r="N30" s="1392"/>
      <c r="O30" s="1392"/>
      <c r="P30" s="1392"/>
      <c r="Q30" s="1392"/>
      <c r="R30" s="1392"/>
      <c r="S30" s="1392"/>
      <c r="T30" s="1392"/>
      <c r="U30" s="1392"/>
      <c r="V30" s="1392"/>
      <c r="W30" s="1392"/>
      <c r="X30" s="1392"/>
      <c r="Y30" s="1392"/>
      <c r="Z30" s="1392"/>
      <c r="AA30" s="1392"/>
      <c r="AB30" s="1392"/>
      <c r="AC30" s="1392"/>
      <c r="AD30" s="1392"/>
      <c r="AE30" s="1392"/>
      <c r="AF30" s="1392"/>
      <c r="AG30" s="1392"/>
      <c r="AH30" s="1392"/>
      <c r="AI30" s="1392"/>
      <c r="AJ30" s="1392"/>
      <c r="AK30" s="1392"/>
      <c r="AL30" s="1392"/>
      <c r="AM30" s="1392"/>
      <c r="AN30" s="1392"/>
      <c r="AO30" s="1392"/>
      <c r="AP30" s="1392"/>
      <c r="AQ30" s="1392"/>
      <c r="AR30" s="1392"/>
      <c r="AS30" s="1392"/>
      <c r="AT30" s="1392"/>
      <c r="AU30" s="1392"/>
      <c r="AV30" s="1392"/>
      <c r="AW30" s="1392"/>
      <c r="AX30" s="1392"/>
      <c r="AY30" s="1392"/>
      <c r="AZ30" s="1392"/>
      <c r="BA30" s="1392"/>
      <c r="BB30" s="1392"/>
      <c r="BC30" s="1392"/>
      <c r="BD30" s="1392"/>
      <c r="BE30" s="1392"/>
      <c r="BF30" s="1392"/>
      <c r="BG30" s="1392"/>
      <c r="BH30" s="1392"/>
      <c r="BI30" s="1392"/>
      <c r="BJ30" s="1392"/>
      <c r="BK30" s="1392"/>
      <c r="BL30" s="1392"/>
      <c r="BM30" s="1392"/>
      <c r="BN30" s="1392"/>
      <c r="BO30" s="1392"/>
      <c r="BP30" s="1392"/>
      <c r="BQ30" s="1392"/>
      <c r="BR30" s="1392"/>
      <c r="BS30" s="1392"/>
      <c r="BT30" s="1392"/>
      <c r="BU30" s="1392"/>
      <c r="BV30" s="1392"/>
      <c r="BW30" s="1392"/>
      <c r="BX30" s="1392"/>
      <c r="BY30" s="1392"/>
      <c r="BZ30" s="1392"/>
      <c r="CA30" s="1392"/>
      <c r="CB30" s="1392"/>
      <c r="CC30" s="1392"/>
      <c r="CD30" s="1392"/>
      <c r="CE30" s="1392"/>
      <c r="CF30" s="1392"/>
      <c r="CG30" s="1392"/>
      <c r="CH30" s="1392"/>
      <c r="CI30" s="1392"/>
      <c r="CJ30" s="1392"/>
      <c r="CK30" s="1392"/>
      <c r="CL30" s="1392"/>
      <c r="CM30" s="1392"/>
      <c r="CN30" s="1392"/>
      <c r="CO30" s="1392"/>
      <c r="CP30" s="1392"/>
      <c r="CQ30" s="1392"/>
      <c r="CR30" s="1392"/>
      <c r="CS30" s="1392"/>
      <c r="CT30" s="1392"/>
      <c r="CU30" s="1392"/>
      <c r="CV30" s="1392"/>
      <c r="CW30" s="1392"/>
      <c r="CX30" s="1392"/>
      <c r="CY30" s="1392"/>
      <c r="CZ30" s="1392"/>
      <c r="DA30" s="1392"/>
    </row>
    <row r="31" spans="1:176" s="164" customFormat="1" ht="13.15" customHeight="1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>
      <c r="A32" s="554"/>
      <c r="C32" s="140"/>
      <c r="Y32" s="166"/>
      <c r="Z32" s="166"/>
      <c r="AA32" s="166"/>
      <c r="AB32" s="166"/>
      <c r="AC32" s="166"/>
    </row>
    <row r="33" spans="1:174" ht="12.75">
      <c r="AP33" s="144" t="s">
        <v>1344</v>
      </c>
    </row>
    <row r="34" spans="1:174" ht="12.75" customHeight="1">
      <c r="C34" s="3588" t="s">
        <v>258</v>
      </c>
      <c r="D34" s="3588"/>
      <c r="E34" s="3588"/>
      <c r="F34" s="3588"/>
      <c r="G34" s="3588"/>
      <c r="H34" s="3588"/>
      <c r="I34" s="3588"/>
      <c r="J34" s="3588"/>
      <c r="K34" s="3588"/>
      <c r="L34" s="3588"/>
      <c r="M34" s="3588"/>
      <c r="N34" s="3588"/>
      <c r="O34" s="3588"/>
      <c r="P34" s="3588"/>
      <c r="Q34" s="3588"/>
      <c r="R34" s="3588"/>
      <c r="S34" s="3588"/>
      <c r="T34" s="3588"/>
      <c r="U34" s="3588"/>
      <c r="V34" s="3588"/>
      <c r="W34" s="3588"/>
      <c r="X34" s="3588"/>
      <c r="Y34" s="3588"/>
      <c r="Z34" s="3588"/>
      <c r="AA34" s="3588"/>
      <c r="AB34" s="3588"/>
      <c r="AC34" s="3589"/>
      <c r="AD34" s="158"/>
      <c r="AE34" s="499"/>
      <c r="AF34" s="499"/>
      <c r="AG34" s="499"/>
      <c r="AH34" s="499"/>
      <c r="AI34" s="498" t="s">
        <v>37</v>
      </c>
      <c r="AJ34" s="3590" t="str">
        <f>AJ8</f>
        <v>11</v>
      </c>
      <c r="AK34" s="3590"/>
      <c r="AL34" s="3590"/>
      <c r="AM34" s="497" t="s">
        <v>38</v>
      </c>
      <c r="AN34" s="497"/>
      <c r="AO34" s="2834" t="s">
        <v>435</v>
      </c>
      <c r="AP34" s="2834"/>
      <c r="AQ34" s="2277" t="e">
        <f ca="1">СУММ(AQ12,AQ14,AQ16)</f>
        <v>#NAME?</v>
      </c>
      <c r="AR34" s="2277"/>
      <c r="AS34" s="2277"/>
      <c r="AT34" s="2277"/>
      <c r="AU34" s="2277"/>
      <c r="AV34" s="2277"/>
      <c r="AW34" s="2277"/>
      <c r="AX34" s="2277"/>
      <c r="AY34" s="2277"/>
      <c r="AZ34" s="2277"/>
      <c r="BA34" s="2277"/>
      <c r="BB34" s="2277"/>
      <c r="BC34" s="2277"/>
      <c r="BD34" s="2277"/>
      <c r="BE34" s="2277"/>
      <c r="BF34" s="2277"/>
      <c r="FB34" s="2277" t="e">
        <f ca="1">СУММ(FB12,FB14,FB16)</f>
        <v>#NAME?</v>
      </c>
      <c r="FC34" s="2277"/>
      <c r="FD34" s="2277"/>
      <c r="FE34" s="2277"/>
      <c r="FF34" s="2277"/>
      <c r="FG34" s="2277"/>
      <c r="FH34" s="2277"/>
      <c r="FI34" s="2277"/>
      <c r="FJ34" s="2277"/>
      <c r="FK34" s="2277"/>
      <c r="FL34" s="2277"/>
      <c r="FM34" s="2277"/>
      <c r="FN34" s="2277"/>
      <c r="FO34" s="2277"/>
      <c r="FP34" s="2277"/>
      <c r="FQ34" s="2277"/>
      <c r="FR34" s="2277"/>
    </row>
    <row r="35" spans="1:174" s="143" customFormat="1" ht="12.75" customHeight="1">
      <c r="A35" s="704"/>
      <c r="C35" s="3588"/>
      <c r="D35" s="3588"/>
      <c r="E35" s="3588"/>
      <c r="F35" s="3588"/>
      <c r="G35" s="3588"/>
      <c r="H35" s="3588"/>
      <c r="I35" s="3588"/>
      <c r="J35" s="3588"/>
      <c r="K35" s="3588"/>
      <c r="L35" s="3588"/>
      <c r="M35" s="3588"/>
      <c r="N35" s="3588"/>
      <c r="O35" s="3588"/>
      <c r="P35" s="3588"/>
      <c r="Q35" s="3588"/>
      <c r="R35" s="3588"/>
      <c r="S35" s="3588"/>
      <c r="T35" s="3588"/>
      <c r="U35" s="3588"/>
      <c r="V35" s="3588"/>
      <c r="W35" s="3588"/>
      <c r="X35" s="3588"/>
      <c r="Y35" s="3588"/>
      <c r="Z35" s="3588"/>
      <c r="AA35" s="3588"/>
      <c r="AB35" s="3588"/>
      <c r="AC35" s="3589"/>
      <c r="AD35" s="158"/>
      <c r="AE35" s="499"/>
      <c r="AF35" s="499"/>
      <c r="AG35" s="499"/>
      <c r="AH35" s="499"/>
      <c r="AI35" s="498" t="s">
        <v>37</v>
      </c>
      <c r="AJ35" s="3590" t="str">
        <f>AJ9</f>
        <v>10</v>
      </c>
      <c r="AK35" s="3590"/>
      <c r="AL35" s="3590"/>
      <c r="AM35" s="497" t="s">
        <v>38</v>
      </c>
      <c r="AN35" s="497"/>
      <c r="AO35" s="2834" t="s">
        <v>436</v>
      </c>
      <c r="AP35" s="2834"/>
      <c r="AQ35" s="2277" t="e">
        <f ca="1">СУММ(AQ13,AQ15,AQ17)</f>
        <v>#NAME?</v>
      </c>
      <c r="AR35" s="2277"/>
      <c r="AS35" s="2277"/>
      <c r="AT35" s="2277"/>
      <c r="AU35" s="2277"/>
      <c r="AV35" s="2277"/>
      <c r="AW35" s="2277"/>
      <c r="AX35" s="2277"/>
      <c r="AY35" s="2277"/>
      <c r="AZ35" s="2277"/>
      <c r="BA35" s="2277"/>
      <c r="BB35" s="2277"/>
      <c r="BC35" s="2277"/>
      <c r="BD35" s="2277"/>
      <c r="BE35" s="2277"/>
      <c r="BF35" s="2277"/>
      <c r="FB35" s="2277" t="e">
        <f ca="1">СУММ(FB13,FB15,FB17)</f>
        <v>#NAME?</v>
      </c>
      <c r="FC35" s="2277"/>
      <c r="FD35" s="2277"/>
      <c r="FE35" s="2277"/>
      <c r="FF35" s="2277"/>
      <c r="FG35" s="2277"/>
      <c r="FH35" s="2277"/>
      <c r="FI35" s="2277"/>
      <c r="FJ35" s="2277"/>
      <c r="FK35" s="2277"/>
      <c r="FL35" s="2277"/>
      <c r="FM35" s="2277"/>
      <c r="FN35" s="2277"/>
      <c r="FO35" s="2277"/>
      <c r="FP35" s="2277"/>
      <c r="FQ35" s="2277"/>
      <c r="FR35" s="2277"/>
    </row>
    <row r="36" spans="1:174" ht="12.75">
      <c r="C36" s="3588" t="s">
        <v>261</v>
      </c>
      <c r="D36" s="3588"/>
      <c r="E36" s="3588"/>
      <c r="F36" s="3588"/>
      <c r="G36" s="3588"/>
      <c r="H36" s="3588"/>
      <c r="I36" s="3588"/>
      <c r="J36" s="3588"/>
      <c r="K36" s="3588"/>
      <c r="L36" s="3588"/>
      <c r="M36" s="3588"/>
      <c r="N36" s="3588"/>
      <c r="O36" s="3588"/>
      <c r="P36" s="3588"/>
      <c r="Q36" s="3588"/>
      <c r="R36" s="3588"/>
      <c r="S36" s="3588"/>
      <c r="T36" s="3588"/>
      <c r="U36" s="3588"/>
      <c r="V36" s="3588"/>
      <c r="W36" s="3588"/>
      <c r="X36" s="3588"/>
      <c r="Y36" s="3588"/>
      <c r="Z36" s="3588"/>
      <c r="AA36" s="3588"/>
      <c r="AB36" s="3588"/>
      <c r="AC36" s="3589"/>
      <c r="AD36" s="158"/>
      <c r="AE36" s="499"/>
      <c r="AF36" s="499"/>
      <c r="AG36" s="499"/>
      <c r="AH36" s="499"/>
      <c r="AI36" s="498" t="s">
        <v>37</v>
      </c>
      <c r="AJ36" s="3590" t="str">
        <f>AJ18</f>
        <v>11</v>
      </c>
      <c r="AK36" s="3590"/>
      <c r="AL36" s="3590"/>
      <c r="AM36" s="497" t="s">
        <v>38</v>
      </c>
      <c r="AN36" s="497"/>
      <c r="AO36" s="2834" t="s">
        <v>435</v>
      </c>
      <c r="AP36" s="2834"/>
      <c r="AQ36" s="2277">
        <f>SUM(AQ22,AQ24,AQ26)</f>
        <v>1166003</v>
      </c>
      <c r="AR36" s="2277"/>
      <c r="AS36" s="2277"/>
      <c r="AT36" s="2277"/>
      <c r="AU36" s="2277"/>
      <c r="AV36" s="2277"/>
      <c r="AW36" s="2277"/>
      <c r="AX36" s="2277"/>
      <c r="AY36" s="2277"/>
      <c r="AZ36" s="2277"/>
      <c r="BA36" s="2277"/>
      <c r="BB36" s="2277"/>
      <c r="BC36" s="2277"/>
      <c r="BD36" s="2277"/>
      <c r="BE36" s="2277"/>
      <c r="BF36" s="2277"/>
      <c r="FB36" s="2277">
        <f>SUM(FB22,FB24,FB26)</f>
        <v>1166113</v>
      </c>
      <c r="FC36" s="2277"/>
      <c r="FD36" s="2277"/>
      <c r="FE36" s="2277"/>
      <c r="FF36" s="2277"/>
      <c r="FG36" s="2277"/>
      <c r="FH36" s="2277"/>
      <c r="FI36" s="2277"/>
      <c r="FJ36" s="2277"/>
      <c r="FK36" s="2277"/>
      <c r="FL36" s="2277"/>
      <c r="FM36" s="2277"/>
      <c r="FN36" s="2277"/>
      <c r="FO36" s="2277"/>
      <c r="FP36" s="2277"/>
      <c r="FQ36" s="2277"/>
      <c r="FR36" s="2277"/>
    </row>
    <row r="37" spans="1:174" ht="12.75">
      <c r="C37" s="3588"/>
      <c r="D37" s="3588"/>
      <c r="E37" s="3588"/>
      <c r="F37" s="3588"/>
      <c r="G37" s="3588"/>
      <c r="H37" s="3588"/>
      <c r="I37" s="3588"/>
      <c r="J37" s="3588"/>
      <c r="K37" s="3588"/>
      <c r="L37" s="3588"/>
      <c r="M37" s="3588"/>
      <c r="N37" s="3588"/>
      <c r="O37" s="3588"/>
      <c r="P37" s="3588"/>
      <c r="Q37" s="3588"/>
      <c r="R37" s="3588"/>
      <c r="S37" s="3588"/>
      <c r="T37" s="3588"/>
      <c r="U37" s="3588"/>
      <c r="V37" s="3588"/>
      <c r="W37" s="3588"/>
      <c r="X37" s="3588"/>
      <c r="Y37" s="3588"/>
      <c r="Z37" s="3588"/>
      <c r="AA37" s="3588"/>
      <c r="AB37" s="3588"/>
      <c r="AC37" s="3589"/>
      <c r="AD37" s="167"/>
      <c r="AE37" s="489"/>
      <c r="AF37" s="489"/>
      <c r="AG37" s="489"/>
      <c r="AH37" s="489"/>
      <c r="AI37" s="488" t="s">
        <v>37</v>
      </c>
      <c r="AJ37" s="3590" t="str">
        <f>AJ19</f>
        <v>10</v>
      </c>
      <c r="AK37" s="3590"/>
      <c r="AL37" s="3590"/>
      <c r="AM37" s="487" t="s">
        <v>38</v>
      </c>
      <c r="AN37" s="487"/>
      <c r="AO37" s="3591" t="s">
        <v>436</v>
      </c>
      <c r="AP37" s="3591"/>
      <c r="AQ37" s="2277">
        <f>SUM(AQ23,AQ25,AQ27)</f>
        <v>4320373</v>
      </c>
      <c r="AR37" s="2277"/>
      <c r="AS37" s="2277"/>
      <c r="AT37" s="2277"/>
      <c r="AU37" s="2277"/>
      <c r="AV37" s="2277"/>
      <c r="AW37" s="2277"/>
      <c r="AX37" s="2277"/>
      <c r="AY37" s="2277"/>
      <c r="AZ37" s="2277"/>
      <c r="BA37" s="2277"/>
      <c r="BB37" s="2277"/>
      <c r="BC37" s="2277"/>
      <c r="BD37" s="2277"/>
      <c r="BE37" s="2277"/>
      <c r="BF37" s="2277"/>
      <c r="FB37" s="2277">
        <f>SUM(FB23,FB25,FB27)</f>
        <v>1166003</v>
      </c>
      <c r="FC37" s="2277"/>
      <c r="FD37" s="2277"/>
      <c r="FE37" s="2277"/>
      <c r="FF37" s="2277"/>
      <c r="FG37" s="2277"/>
      <c r="FH37" s="2277"/>
      <c r="FI37" s="2277"/>
      <c r="FJ37" s="2277"/>
      <c r="FK37" s="2277"/>
      <c r="FL37" s="2277"/>
      <c r="FM37" s="2277"/>
      <c r="FN37" s="2277"/>
      <c r="FO37" s="2277"/>
      <c r="FP37" s="2277"/>
      <c r="FQ37" s="2277"/>
      <c r="FR37" s="2277"/>
    </row>
  </sheetData>
  <sheetProtection password="CF7A" sheet="1" objects="1" scenarios="1" formatCells="0" formatColumns="0" autoFilter="0"/>
  <mergeCells count="322"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>
      <c r="A1" s="550"/>
      <c r="BC1" s="132"/>
    </row>
    <row r="2" spans="1:55" ht="15">
      <c r="C2" s="995" t="s">
        <v>1000</v>
      </c>
      <c r="D2" s="995"/>
      <c r="E2" s="995"/>
      <c r="F2" s="995"/>
      <c r="G2" s="995"/>
      <c r="H2" s="995"/>
      <c r="I2" s="995"/>
      <c r="J2" s="995"/>
      <c r="K2" s="995"/>
      <c r="L2" s="995"/>
      <c r="M2" s="995"/>
      <c r="N2" s="995"/>
      <c r="O2" s="995"/>
      <c r="P2" s="995"/>
      <c r="Q2" s="995"/>
      <c r="R2" s="995"/>
      <c r="S2" s="995"/>
      <c r="T2" s="995"/>
      <c r="U2" s="995"/>
      <c r="V2" s="995"/>
      <c r="W2" s="995"/>
      <c r="X2" s="995"/>
      <c r="Y2" s="995"/>
      <c r="Z2" s="995"/>
      <c r="AA2" s="995"/>
      <c r="AB2" s="995"/>
      <c r="AC2" s="995"/>
      <c r="AD2" s="995"/>
      <c r="AE2" s="995"/>
      <c r="AF2" s="995"/>
      <c r="AG2" s="995"/>
      <c r="AH2" s="995"/>
      <c r="AI2" s="995"/>
      <c r="AJ2" s="995"/>
      <c r="AK2" s="995"/>
      <c r="AL2" s="995"/>
      <c r="AM2" s="995"/>
      <c r="AN2" s="995"/>
      <c r="AO2" s="995"/>
      <c r="AP2" s="995"/>
      <c r="AQ2" s="995"/>
      <c r="AR2" s="995"/>
      <c r="AS2" s="995"/>
      <c r="AT2" s="995"/>
      <c r="AU2" s="995"/>
      <c r="AV2" s="995"/>
      <c r="AW2" s="995"/>
      <c r="AX2" s="995"/>
      <c r="AY2" s="995"/>
      <c r="AZ2" s="995"/>
    </row>
    <row r="3" spans="1:55" ht="12" thickBot="1"/>
    <row r="4" spans="1:55" ht="26.25" customHeight="1">
      <c r="C4" s="1562" t="s">
        <v>2</v>
      </c>
      <c r="D4" s="1563"/>
      <c r="E4" s="1563"/>
      <c r="F4" s="1563"/>
      <c r="G4" s="1563"/>
      <c r="H4" s="1563"/>
      <c r="I4" s="1563"/>
      <c r="J4" s="1563"/>
      <c r="K4" s="1563"/>
      <c r="L4" s="1563"/>
      <c r="M4" s="1563"/>
      <c r="N4" s="1563"/>
      <c r="O4" s="1563"/>
      <c r="P4" s="1563"/>
      <c r="Q4" s="1563"/>
      <c r="R4" s="1563"/>
      <c r="S4" s="1563"/>
      <c r="T4" s="1563"/>
      <c r="U4" s="1563"/>
      <c r="V4" s="1563"/>
      <c r="W4" s="1563"/>
      <c r="X4" s="1563"/>
      <c r="Y4" s="1563"/>
      <c r="Z4" s="1563"/>
      <c r="AA4" s="1563"/>
      <c r="AB4" s="1563"/>
      <c r="AC4" s="1563"/>
      <c r="AD4" s="1563"/>
      <c r="AE4" s="1563"/>
      <c r="AF4" s="1563"/>
      <c r="AG4" s="1563"/>
      <c r="AH4" s="1563"/>
      <c r="AI4" s="1778" t="s">
        <v>263</v>
      </c>
      <c r="AJ4" s="1478"/>
      <c r="AK4" s="1478"/>
      <c r="AL4" s="1478"/>
      <c r="AM4" s="1478"/>
      <c r="AN4" s="1478"/>
      <c r="AO4" s="1478"/>
      <c r="AP4" s="1478"/>
      <c r="AQ4" s="1779"/>
      <c r="AR4" s="1778" t="s">
        <v>264</v>
      </c>
      <c r="AS4" s="1478"/>
      <c r="AT4" s="1478"/>
      <c r="AU4" s="1478"/>
      <c r="AV4" s="1478"/>
      <c r="AW4" s="1478"/>
      <c r="AX4" s="1478"/>
      <c r="AY4" s="1478"/>
      <c r="AZ4" s="3673"/>
    </row>
    <row r="5" spans="1:55" ht="26.25" customHeight="1">
      <c r="C5" s="1580" t="s">
        <v>9</v>
      </c>
      <c r="D5" s="1581"/>
      <c r="E5" s="1581"/>
      <c r="F5" s="1581"/>
      <c r="G5" s="1581"/>
      <c r="H5" s="1581"/>
      <c r="I5" s="1581"/>
      <c r="J5" s="1581"/>
      <c r="K5" s="1581"/>
      <c r="L5" s="1581"/>
      <c r="M5" s="1581"/>
      <c r="N5" s="1581"/>
      <c r="O5" s="1581"/>
      <c r="P5" s="1581"/>
      <c r="Q5" s="1581"/>
      <c r="R5" s="1581"/>
      <c r="S5" s="1581"/>
      <c r="T5" s="1581"/>
      <c r="U5" s="1581"/>
      <c r="V5" s="1581"/>
      <c r="W5" s="1581"/>
      <c r="X5" s="1581"/>
      <c r="Y5" s="1581"/>
      <c r="Z5" s="1581"/>
      <c r="AA5" s="1581"/>
      <c r="AB5" s="1581"/>
      <c r="AC5" s="1581"/>
      <c r="AD5" s="1581"/>
      <c r="AE5" s="1581" t="s">
        <v>10</v>
      </c>
      <c r="AF5" s="1581"/>
      <c r="AG5" s="1581"/>
      <c r="AH5" s="1581"/>
      <c r="AI5" s="2698"/>
      <c r="AJ5" s="1516"/>
      <c r="AK5" s="1516"/>
      <c r="AL5" s="1516"/>
      <c r="AM5" s="1516"/>
      <c r="AN5" s="1516"/>
      <c r="AO5" s="1516"/>
      <c r="AP5" s="1516"/>
      <c r="AQ5" s="2699"/>
      <c r="AR5" s="2698"/>
      <c r="AS5" s="1516"/>
      <c r="AT5" s="1516"/>
      <c r="AU5" s="1516"/>
      <c r="AV5" s="1516"/>
      <c r="AW5" s="1516"/>
      <c r="AX5" s="1516"/>
      <c r="AY5" s="1516"/>
      <c r="AZ5" s="3674"/>
    </row>
    <row r="6" spans="1:55" ht="12" thickBot="1">
      <c r="C6" s="2206">
        <v>1</v>
      </c>
      <c r="D6" s="1570"/>
      <c r="E6" s="1570"/>
      <c r="F6" s="1570"/>
      <c r="G6" s="1570"/>
      <c r="H6" s="1570"/>
      <c r="I6" s="1570"/>
      <c r="J6" s="1570"/>
      <c r="K6" s="1570"/>
      <c r="L6" s="1570"/>
      <c r="M6" s="1570"/>
      <c r="N6" s="1570"/>
      <c r="O6" s="1570"/>
      <c r="P6" s="1570"/>
      <c r="Q6" s="1570"/>
      <c r="R6" s="1570"/>
      <c r="S6" s="1570"/>
      <c r="T6" s="1570"/>
      <c r="U6" s="1570"/>
      <c r="V6" s="1570"/>
      <c r="W6" s="1570"/>
      <c r="X6" s="1570"/>
      <c r="Y6" s="1570"/>
      <c r="Z6" s="1570"/>
      <c r="AA6" s="1570"/>
      <c r="AB6" s="1570"/>
      <c r="AC6" s="1570"/>
      <c r="AD6" s="1570"/>
      <c r="AE6" s="1570">
        <v>2</v>
      </c>
      <c r="AF6" s="1570"/>
      <c r="AG6" s="1570"/>
      <c r="AH6" s="1570"/>
      <c r="AI6" s="1570">
        <v>3</v>
      </c>
      <c r="AJ6" s="1570"/>
      <c r="AK6" s="1570"/>
      <c r="AL6" s="1570"/>
      <c r="AM6" s="1570"/>
      <c r="AN6" s="1570"/>
      <c r="AO6" s="1570"/>
      <c r="AP6" s="1570"/>
      <c r="AQ6" s="1570"/>
      <c r="AR6" s="1570">
        <v>4</v>
      </c>
      <c r="AS6" s="1570"/>
      <c r="AT6" s="1570"/>
      <c r="AU6" s="1570"/>
      <c r="AV6" s="1570"/>
      <c r="AW6" s="1570"/>
      <c r="AX6" s="1570"/>
      <c r="AY6" s="1570"/>
      <c r="AZ6" s="3672"/>
    </row>
    <row r="7" spans="1:55" ht="12.75">
      <c r="A7" s="585" t="s">
        <v>1373</v>
      </c>
      <c r="C7" s="3668" t="s">
        <v>265</v>
      </c>
      <c r="D7" s="1828"/>
      <c r="E7" s="1828"/>
      <c r="F7" s="1828"/>
      <c r="G7" s="1828"/>
      <c r="H7" s="1828"/>
      <c r="I7" s="1828"/>
      <c r="J7" s="1828"/>
      <c r="K7" s="1828"/>
      <c r="L7" s="1828"/>
      <c r="M7" s="1828"/>
      <c r="N7" s="1828"/>
      <c r="O7" s="1828"/>
      <c r="P7" s="1828"/>
      <c r="Q7" s="1828"/>
      <c r="R7" s="1828"/>
      <c r="S7" s="1828"/>
      <c r="T7" s="1828"/>
      <c r="U7" s="1828"/>
      <c r="V7" s="1828"/>
      <c r="W7" s="1828"/>
      <c r="X7" s="1828"/>
      <c r="Y7" s="1828"/>
      <c r="Z7" s="1828"/>
      <c r="AA7" s="1828"/>
      <c r="AB7" s="1828"/>
      <c r="AC7" s="1828"/>
      <c r="AD7" s="3669"/>
      <c r="AE7" s="1796" t="s">
        <v>470</v>
      </c>
      <c r="AF7" s="1797"/>
      <c r="AG7" s="1797"/>
      <c r="AH7" s="1797"/>
      <c r="AI7" s="3670">
        <f>SUM(AI8:AQ9)</f>
        <v>174208</v>
      </c>
      <c r="AJ7" s="3670"/>
      <c r="AK7" s="3670"/>
      <c r="AL7" s="3670"/>
      <c r="AM7" s="3670"/>
      <c r="AN7" s="3670"/>
      <c r="AO7" s="3670"/>
      <c r="AP7" s="3670"/>
      <c r="AQ7" s="3670"/>
      <c r="AR7" s="3670">
        <f>SUM(AR8:AZ9)</f>
        <v>1014644</v>
      </c>
      <c r="AS7" s="3670"/>
      <c r="AT7" s="3670"/>
      <c r="AU7" s="3670"/>
      <c r="AV7" s="3670"/>
      <c r="AW7" s="3670"/>
      <c r="AX7" s="3670"/>
      <c r="AY7" s="3670"/>
      <c r="AZ7" s="3671"/>
    </row>
    <row r="8" spans="1:55" ht="12.75">
      <c r="C8" s="3658" t="s">
        <v>266</v>
      </c>
      <c r="D8" s="3659"/>
      <c r="E8" s="3659"/>
      <c r="F8" s="3659"/>
      <c r="G8" s="3659"/>
      <c r="H8" s="3659"/>
      <c r="I8" s="3659"/>
      <c r="J8" s="3659"/>
      <c r="K8" s="3659"/>
      <c r="L8" s="3659"/>
      <c r="M8" s="3659"/>
      <c r="N8" s="3659"/>
      <c r="O8" s="3659"/>
      <c r="P8" s="3659"/>
      <c r="Q8" s="3659"/>
      <c r="R8" s="3659"/>
      <c r="S8" s="3659"/>
      <c r="T8" s="3659"/>
      <c r="U8" s="3659"/>
      <c r="V8" s="3659"/>
      <c r="W8" s="3659"/>
      <c r="X8" s="3659"/>
      <c r="Y8" s="3659"/>
      <c r="Z8" s="3659"/>
      <c r="AA8" s="3659"/>
      <c r="AB8" s="3659"/>
      <c r="AC8" s="3659"/>
      <c r="AD8" s="1600"/>
      <c r="AE8" s="3660" t="s">
        <v>471</v>
      </c>
      <c r="AF8" s="3661"/>
      <c r="AG8" s="3661"/>
      <c r="AH8" s="3661"/>
      <c r="AI8" s="1172">
        <v>169295</v>
      </c>
      <c r="AJ8" s="1172"/>
      <c r="AK8" s="1172"/>
      <c r="AL8" s="1172"/>
      <c r="AM8" s="1172"/>
      <c r="AN8" s="1172"/>
      <c r="AO8" s="1172"/>
      <c r="AP8" s="1172"/>
      <c r="AQ8" s="1172"/>
      <c r="AR8" s="1172">
        <v>957626</v>
      </c>
      <c r="AS8" s="1172"/>
      <c r="AT8" s="1172"/>
      <c r="AU8" s="1172"/>
      <c r="AV8" s="1172"/>
      <c r="AW8" s="1172"/>
      <c r="AX8" s="1172"/>
      <c r="AY8" s="1172"/>
      <c r="AZ8" s="1173"/>
    </row>
    <row r="9" spans="1:55" ht="12.75">
      <c r="C9" s="3658" t="s">
        <v>267</v>
      </c>
      <c r="D9" s="3659"/>
      <c r="E9" s="3659"/>
      <c r="F9" s="3659"/>
      <c r="G9" s="3659"/>
      <c r="H9" s="3659"/>
      <c r="I9" s="3659"/>
      <c r="J9" s="3659"/>
      <c r="K9" s="3659"/>
      <c r="L9" s="3659"/>
      <c r="M9" s="3659"/>
      <c r="N9" s="3659"/>
      <c r="O9" s="3659"/>
      <c r="P9" s="3659"/>
      <c r="Q9" s="3659"/>
      <c r="R9" s="3659"/>
      <c r="S9" s="3659"/>
      <c r="T9" s="3659"/>
      <c r="U9" s="3659"/>
      <c r="V9" s="3659"/>
      <c r="W9" s="3659"/>
      <c r="X9" s="3659"/>
      <c r="Y9" s="3659"/>
      <c r="Z9" s="3659"/>
      <c r="AA9" s="3659"/>
      <c r="AB9" s="3659"/>
      <c r="AC9" s="3659"/>
      <c r="AD9" s="1600"/>
      <c r="AE9" s="3660" t="s">
        <v>472</v>
      </c>
      <c r="AF9" s="3661"/>
      <c r="AG9" s="3661"/>
      <c r="AH9" s="3661"/>
      <c r="AI9" s="1172">
        <v>4913</v>
      </c>
      <c r="AJ9" s="1172"/>
      <c r="AK9" s="1172"/>
      <c r="AL9" s="1172"/>
      <c r="AM9" s="1172"/>
      <c r="AN9" s="1172"/>
      <c r="AO9" s="1172"/>
      <c r="AP9" s="1172"/>
      <c r="AQ9" s="1172"/>
      <c r="AR9" s="1172">
        <v>57018</v>
      </c>
      <c r="AS9" s="1172"/>
      <c r="AT9" s="1172"/>
      <c r="AU9" s="1172"/>
      <c r="AV9" s="1172"/>
      <c r="AW9" s="1172"/>
      <c r="AX9" s="1172"/>
      <c r="AY9" s="1172"/>
      <c r="AZ9" s="1173"/>
    </row>
    <row r="10" spans="1:55" ht="12.75">
      <c r="C10" s="3668" t="s">
        <v>268</v>
      </c>
      <c r="D10" s="1828"/>
      <c r="E10" s="1828"/>
      <c r="F10" s="1828"/>
      <c r="G10" s="1828"/>
      <c r="H10" s="1828"/>
      <c r="I10" s="1828"/>
      <c r="J10" s="1828"/>
      <c r="K10" s="1828"/>
      <c r="L10" s="1828"/>
      <c r="M10" s="1828"/>
      <c r="N10" s="1828"/>
      <c r="O10" s="1828"/>
      <c r="P10" s="1828"/>
      <c r="Q10" s="1828"/>
      <c r="R10" s="1828"/>
      <c r="S10" s="1828"/>
      <c r="T10" s="1828"/>
      <c r="U10" s="1828"/>
      <c r="V10" s="1828"/>
      <c r="W10" s="1828"/>
      <c r="X10" s="1828"/>
      <c r="Y10" s="1828"/>
      <c r="Z10" s="1828"/>
      <c r="AA10" s="1828"/>
      <c r="AB10" s="1828"/>
      <c r="AC10" s="1828"/>
      <c r="AD10" s="3669"/>
      <c r="AE10" s="3660" t="s">
        <v>473</v>
      </c>
      <c r="AF10" s="3661"/>
      <c r="AG10" s="3661"/>
      <c r="AH10" s="3661"/>
      <c r="AI10" s="1375">
        <f>SUM(AI11:AQ12)</f>
        <v>1118</v>
      </c>
      <c r="AJ10" s="1375"/>
      <c r="AK10" s="1375"/>
      <c r="AL10" s="1375"/>
      <c r="AM10" s="1375"/>
      <c r="AN10" s="1375"/>
      <c r="AO10" s="1375"/>
      <c r="AP10" s="1375"/>
      <c r="AQ10" s="1375"/>
      <c r="AR10" s="1375">
        <f>SUM(AR11:AZ12)</f>
        <v>5365</v>
      </c>
      <c r="AS10" s="1375"/>
      <c r="AT10" s="1375"/>
      <c r="AU10" s="1375"/>
      <c r="AV10" s="1375"/>
      <c r="AW10" s="1375"/>
      <c r="AX10" s="1375"/>
      <c r="AY10" s="1375"/>
      <c r="AZ10" s="3667"/>
    </row>
    <row r="11" spans="1:55" ht="12.75">
      <c r="C11" s="3658" t="s">
        <v>266</v>
      </c>
      <c r="D11" s="3659"/>
      <c r="E11" s="3659"/>
      <c r="F11" s="3659"/>
      <c r="G11" s="3659"/>
      <c r="H11" s="3659"/>
      <c r="I11" s="3659"/>
      <c r="J11" s="3659"/>
      <c r="K11" s="3659"/>
      <c r="L11" s="3659"/>
      <c r="M11" s="3659"/>
      <c r="N11" s="3659"/>
      <c r="O11" s="3659"/>
      <c r="P11" s="3659"/>
      <c r="Q11" s="3659"/>
      <c r="R11" s="3659"/>
      <c r="S11" s="3659"/>
      <c r="T11" s="3659"/>
      <c r="U11" s="3659"/>
      <c r="V11" s="3659"/>
      <c r="W11" s="3659"/>
      <c r="X11" s="3659"/>
      <c r="Y11" s="3659"/>
      <c r="Z11" s="3659"/>
      <c r="AA11" s="3659"/>
      <c r="AB11" s="3659"/>
      <c r="AC11" s="3659"/>
      <c r="AD11" s="1600"/>
      <c r="AE11" s="3660" t="s">
        <v>474</v>
      </c>
      <c r="AF11" s="3661"/>
      <c r="AG11" s="3661"/>
      <c r="AH11" s="3661"/>
      <c r="AI11" s="1172">
        <v>1118</v>
      </c>
      <c r="AJ11" s="1172"/>
      <c r="AK11" s="1172"/>
      <c r="AL11" s="1172"/>
      <c r="AM11" s="1172"/>
      <c r="AN11" s="1172"/>
      <c r="AO11" s="1172"/>
      <c r="AP11" s="1172"/>
      <c r="AQ11" s="1172"/>
      <c r="AR11" s="1172">
        <v>5365</v>
      </c>
      <c r="AS11" s="1172"/>
      <c r="AT11" s="1172"/>
      <c r="AU11" s="1172"/>
      <c r="AV11" s="1172"/>
      <c r="AW11" s="1172"/>
      <c r="AX11" s="1172"/>
      <c r="AY11" s="1172"/>
      <c r="AZ11" s="1173"/>
    </row>
    <row r="12" spans="1:55" ht="12.75">
      <c r="C12" s="3658" t="s">
        <v>267</v>
      </c>
      <c r="D12" s="3659"/>
      <c r="E12" s="3659"/>
      <c r="F12" s="3659"/>
      <c r="G12" s="3659"/>
      <c r="H12" s="3659"/>
      <c r="I12" s="3659"/>
      <c r="J12" s="3659"/>
      <c r="K12" s="3659"/>
      <c r="L12" s="3659"/>
      <c r="M12" s="3659"/>
      <c r="N12" s="3659"/>
      <c r="O12" s="3659"/>
      <c r="P12" s="3659"/>
      <c r="Q12" s="3659"/>
      <c r="R12" s="3659"/>
      <c r="S12" s="3659"/>
      <c r="T12" s="3659"/>
      <c r="U12" s="3659"/>
      <c r="V12" s="3659"/>
      <c r="W12" s="3659"/>
      <c r="X12" s="3659"/>
      <c r="Y12" s="3659"/>
      <c r="Z12" s="3659"/>
      <c r="AA12" s="3659"/>
      <c r="AB12" s="3659"/>
      <c r="AC12" s="3659"/>
      <c r="AD12" s="1600"/>
      <c r="AE12" s="3660" t="s">
        <v>475</v>
      </c>
      <c r="AF12" s="3661"/>
      <c r="AG12" s="3661"/>
      <c r="AH12" s="3661"/>
      <c r="AI12" s="1172">
        <v>0</v>
      </c>
      <c r="AJ12" s="1172"/>
      <c r="AK12" s="1172"/>
      <c r="AL12" s="1172"/>
      <c r="AM12" s="1172"/>
      <c r="AN12" s="1172"/>
      <c r="AO12" s="1172"/>
      <c r="AP12" s="1172"/>
      <c r="AQ12" s="1172"/>
      <c r="AR12" s="1172">
        <v>0</v>
      </c>
      <c r="AS12" s="1172"/>
      <c r="AT12" s="1172"/>
      <c r="AU12" s="1172"/>
      <c r="AV12" s="1172"/>
      <c r="AW12" s="1172"/>
      <c r="AX12" s="1172"/>
      <c r="AY12" s="1172"/>
      <c r="AZ12" s="1173"/>
    </row>
    <row r="13" spans="1:55" ht="12.75">
      <c r="C13" s="3668" t="s">
        <v>269</v>
      </c>
      <c r="D13" s="1828"/>
      <c r="E13" s="1828"/>
      <c r="F13" s="1828"/>
      <c r="G13" s="1828"/>
      <c r="H13" s="1828"/>
      <c r="I13" s="1828"/>
      <c r="J13" s="1828"/>
      <c r="K13" s="1828"/>
      <c r="L13" s="1828"/>
      <c r="M13" s="1828"/>
      <c r="N13" s="1828"/>
      <c r="O13" s="1828"/>
      <c r="P13" s="1828"/>
      <c r="Q13" s="1828"/>
      <c r="R13" s="1828"/>
      <c r="S13" s="1828"/>
      <c r="T13" s="1828"/>
      <c r="U13" s="1828"/>
      <c r="V13" s="1828"/>
      <c r="W13" s="1828"/>
      <c r="X13" s="1828"/>
      <c r="Y13" s="1828"/>
      <c r="Z13" s="1828"/>
      <c r="AA13" s="1828"/>
      <c r="AB13" s="1828"/>
      <c r="AC13" s="1828"/>
      <c r="AD13" s="3669"/>
      <c r="AE13" s="3660" t="s">
        <v>476</v>
      </c>
      <c r="AF13" s="3661"/>
      <c r="AG13" s="3661"/>
      <c r="AH13" s="3661"/>
      <c r="AI13" s="1375">
        <f>SUM(AI14:AQ15)</f>
        <v>175326</v>
      </c>
      <c r="AJ13" s="1375"/>
      <c r="AK13" s="1375"/>
      <c r="AL13" s="1375"/>
      <c r="AM13" s="1375"/>
      <c r="AN13" s="1375"/>
      <c r="AO13" s="1375"/>
      <c r="AP13" s="1375"/>
      <c r="AQ13" s="1375"/>
      <c r="AR13" s="1375">
        <f>SUM(AR14:AZ15)</f>
        <v>1020009</v>
      </c>
      <c r="AS13" s="1375"/>
      <c r="AT13" s="1375"/>
      <c r="AU13" s="1375"/>
      <c r="AV13" s="1375"/>
      <c r="AW13" s="1375"/>
      <c r="AX13" s="1375"/>
      <c r="AY13" s="1375"/>
      <c r="AZ13" s="3667"/>
    </row>
    <row r="14" spans="1:55" ht="12.75">
      <c r="C14" s="3658" t="s">
        <v>270</v>
      </c>
      <c r="D14" s="3659"/>
      <c r="E14" s="3659"/>
      <c r="F14" s="3659"/>
      <c r="G14" s="3659"/>
      <c r="H14" s="3659"/>
      <c r="I14" s="3659"/>
      <c r="J14" s="3659"/>
      <c r="K14" s="3659"/>
      <c r="L14" s="3659"/>
      <c r="M14" s="3659"/>
      <c r="N14" s="3659"/>
      <c r="O14" s="3659"/>
      <c r="P14" s="3659"/>
      <c r="Q14" s="3659"/>
      <c r="R14" s="3659"/>
      <c r="S14" s="3659"/>
      <c r="T14" s="3659"/>
      <c r="U14" s="3659"/>
      <c r="V14" s="3659"/>
      <c r="W14" s="3659"/>
      <c r="X14" s="3659"/>
      <c r="Y14" s="3659"/>
      <c r="Z14" s="3659"/>
      <c r="AA14" s="3659"/>
      <c r="AB14" s="3659"/>
      <c r="AC14" s="3659"/>
      <c r="AD14" s="1600"/>
      <c r="AE14" s="3660" t="s">
        <v>477</v>
      </c>
      <c r="AF14" s="3661"/>
      <c r="AG14" s="3661"/>
      <c r="AH14" s="3661"/>
      <c r="AI14" s="1172">
        <v>175326</v>
      </c>
      <c r="AJ14" s="1172"/>
      <c r="AK14" s="1172"/>
      <c r="AL14" s="1172"/>
      <c r="AM14" s="1172"/>
      <c r="AN14" s="1172"/>
      <c r="AO14" s="1172"/>
      <c r="AP14" s="1172"/>
      <c r="AQ14" s="1172"/>
      <c r="AR14" s="1172">
        <v>1020009</v>
      </c>
      <c r="AS14" s="1172"/>
      <c r="AT14" s="1172"/>
      <c r="AU14" s="1172"/>
      <c r="AV14" s="1172"/>
      <c r="AW14" s="1172"/>
      <c r="AX14" s="1172"/>
      <c r="AY14" s="1172"/>
      <c r="AZ14" s="1173"/>
    </row>
    <row r="15" spans="1:55" ht="13.5" thickBot="1">
      <c r="C15" s="3662" t="s">
        <v>271</v>
      </c>
      <c r="D15" s="3663"/>
      <c r="E15" s="3663"/>
      <c r="F15" s="3663"/>
      <c r="G15" s="3663"/>
      <c r="H15" s="3663"/>
      <c r="I15" s="3663"/>
      <c r="J15" s="3663"/>
      <c r="K15" s="3663"/>
      <c r="L15" s="3663"/>
      <c r="M15" s="3663"/>
      <c r="N15" s="3663"/>
      <c r="O15" s="3663"/>
      <c r="P15" s="3663"/>
      <c r="Q15" s="3663"/>
      <c r="R15" s="3663"/>
      <c r="S15" s="3663"/>
      <c r="T15" s="3663"/>
      <c r="U15" s="3663"/>
      <c r="V15" s="3663"/>
      <c r="W15" s="3663"/>
      <c r="X15" s="3663"/>
      <c r="Y15" s="3663"/>
      <c r="Z15" s="3663"/>
      <c r="AA15" s="3663"/>
      <c r="AB15" s="3663"/>
      <c r="AC15" s="3663"/>
      <c r="AD15" s="3664"/>
      <c r="AE15" s="3665" t="s">
        <v>478</v>
      </c>
      <c r="AF15" s="3666"/>
      <c r="AG15" s="3666"/>
      <c r="AH15" s="3666"/>
      <c r="AI15" s="3656"/>
      <c r="AJ15" s="3656"/>
      <c r="AK15" s="3656"/>
      <c r="AL15" s="3656"/>
      <c r="AM15" s="3656"/>
      <c r="AN15" s="3656"/>
      <c r="AO15" s="3656"/>
      <c r="AP15" s="3656"/>
      <c r="AQ15" s="3656"/>
      <c r="AR15" s="3656"/>
      <c r="AS15" s="3656"/>
      <c r="AT15" s="3656"/>
      <c r="AU15" s="3656"/>
      <c r="AV15" s="3656"/>
      <c r="AW15" s="3656"/>
      <c r="AX15" s="3656"/>
      <c r="AY15" s="3656"/>
      <c r="AZ15" s="3657"/>
    </row>
    <row r="16" spans="1:55">
      <c r="A16" s="585" t="s">
        <v>1374</v>
      </c>
    </row>
    <row r="17" spans="1:137" s="140" customFormat="1" ht="12.75" customHeight="1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/>
    <row r="24" spans="1:137" ht="12.75" customHeight="1"/>
    <row r="25" spans="1:137" s="583" customFormat="1" ht="12.75" customHeight="1">
      <c r="A25" s="554"/>
    </row>
  </sheetData>
  <sheetProtection password="CF7A" sheet="1" objects="1" scenarios="1" formatCells="0" formatColumns="0" autoFilter="0"/>
  <mergeCells count="46">
    <mergeCell ref="C2:AZ2"/>
    <mergeCell ref="C4:AH4"/>
    <mergeCell ref="AI4:AQ5"/>
    <mergeCell ref="AR4:AZ5"/>
    <mergeCell ref="C5:AD5"/>
    <mergeCell ref="AE5:AH5"/>
    <mergeCell ref="C7:AD7"/>
    <mergeCell ref="AE7:AH7"/>
    <mergeCell ref="AI7:AQ7"/>
    <mergeCell ref="AR7:AZ7"/>
    <mergeCell ref="C6:AD6"/>
    <mergeCell ref="AE6:AH6"/>
    <mergeCell ref="AI6:AQ6"/>
    <mergeCell ref="AR6:AZ6"/>
    <mergeCell ref="C9:AD9"/>
    <mergeCell ref="AE9:AH9"/>
    <mergeCell ref="AI9:AQ9"/>
    <mergeCell ref="AR9:AZ9"/>
    <mergeCell ref="C8:AD8"/>
    <mergeCell ref="AE8:AH8"/>
    <mergeCell ref="AI8:AQ8"/>
    <mergeCell ref="AR8:AZ8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AI15:AQ15"/>
    <mergeCell ref="AI14:AQ14"/>
    <mergeCell ref="AR15:AZ15"/>
    <mergeCell ref="C14:AD14"/>
    <mergeCell ref="AE14:AH14"/>
    <mergeCell ref="C15:AD15"/>
    <mergeCell ref="AE15:AH15"/>
    <mergeCell ref="AR14:AZ14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>
      <c r="C1" s="1699" t="s">
        <v>272</v>
      </c>
      <c r="D1" s="1699"/>
      <c r="E1" s="1699"/>
      <c r="F1" s="1699"/>
      <c r="G1" s="1699"/>
      <c r="H1" s="1699"/>
      <c r="I1" s="1699"/>
      <c r="J1" s="1699"/>
      <c r="K1" s="1699"/>
      <c r="L1" s="1699"/>
      <c r="M1" s="1699"/>
      <c r="N1" s="1699"/>
      <c r="O1" s="1699"/>
      <c r="P1" s="1699"/>
      <c r="Q1" s="1699"/>
      <c r="R1" s="1699"/>
      <c r="S1" s="1699"/>
      <c r="T1" s="1699"/>
      <c r="U1" s="1699"/>
      <c r="V1" s="1699"/>
      <c r="W1" s="1699"/>
      <c r="X1" s="1699"/>
      <c r="Y1" s="1699"/>
      <c r="Z1" s="1699"/>
      <c r="AA1" s="1699"/>
      <c r="AB1" s="1699"/>
      <c r="AC1" s="1699"/>
      <c r="AD1" s="1699"/>
      <c r="AE1" s="1699"/>
      <c r="AF1" s="1699"/>
      <c r="AG1" s="1699"/>
      <c r="AH1" s="1699"/>
      <c r="AI1" s="1699"/>
      <c r="AJ1" s="1699"/>
      <c r="AK1" s="1699"/>
      <c r="AL1" s="1699"/>
      <c r="AM1" s="1699"/>
      <c r="AN1" s="1699"/>
      <c r="AO1" s="1699"/>
      <c r="AP1" s="1699"/>
      <c r="AQ1" s="1699"/>
      <c r="AR1" s="1699"/>
      <c r="AS1" s="1699"/>
      <c r="AT1" s="1699"/>
      <c r="AU1" s="1699"/>
      <c r="AV1" s="1699"/>
      <c r="AW1" s="1699"/>
      <c r="AX1" s="1699"/>
      <c r="AY1" s="1699"/>
      <c r="AZ1" s="1699"/>
      <c r="BE1" s="132"/>
    </row>
    <row r="3" spans="1:64" s="134" customFormat="1" ht="15">
      <c r="A3" s="753"/>
      <c r="C3" s="3735" t="s">
        <v>1459</v>
      </c>
      <c r="D3" s="3735"/>
      <c r="E3" s="3735"/>
      <c r="F3" s="3735"/>
      <c r="G3" s="3735"/>
      <c r="H3" s="3735"/>
      <c r="I3" s="3735"/>
      <c r="J3" s="3735"/>
      <c r="K3" s="3735"/>
      <c r="L3" s="3735"/>
      <c r="M3" s="3735"/>
      <c r="N3" s="3735"/>
      <c r="O3" s="3735"/>
      <c r="P3" s="3735"/>
      <c r="Q3" s="3735"/>
      <c r="R3" s="3735"/>
      <c r="S3" s="3735"/>
      <c r="T3" s="3735"/>
      <c r="U3" s="3735"/>
      <c r="V3" s="3735"/>
      <c r="W3" s="3735"/>
      <c r="X3" s="3735"/>
      <c r="Y3" s="3735"/>
      <c r="Z3" s="3735"/>
      <c r="AA3" s="3735"/>
      <c r="AB3" s="3735"/>
      <c r="AC3" s="3735"/>
      <c r="AD3" s="3735"/>
      <c r="AE3" s="3735"/>
      <c r="AF3" s="3735"/>
      <c r="AG3" s="3735"/>
      <c r="AH3" s="3735"/>
      <c r="AI3" s="3735"/>
      <c r="AJ3" s="3735"/>
      <c r="AK3" s="3735"/>
      <c r="AL3" s="3735"/>
      <c r="AM3" s="3735"/>
      <c r="AN3" s="3735"/>
      <c r="AO3" s="3735"/>
      <c r="AP3" s="3735"/>
      <c r="AQ3" s="3735"/>
      <c r="AR3" s="3735"/>
      <c r="AS3" s="3735"/>
      <c r="AT3" s="3735"/>
      <c r="AU3" s="3735"/>
      <c r="AV3" s="3735"/>
      <c r="AW3" s="3735"/>
      <c r="AX3" s="3735"/>
      <c r="AY3" s="3735"/>
      <c r="AZ3" s="3735"/>
    </row>
    <row r="4" spans="1:64" s="134" customFormat="1" ht="12" thickBot="1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>
      <c r="A5" s="753"/>
      <c r="C5" s="3736" t="s">
        <v>2</v>
      </c>
      <c r="D5" s="3737"/>
      <c r="E5" s="3737"/>
      <c r="F5" s="3737"/>
      <c r="G5" s="3737"/>
      <c r="H5" s="3737"/>
      <c r="I5" s="3737"/>
      <c r="J5" s="3737"/>
      <c r="K5" s="3737"/>
      <c r="L5" s="3737"/>
      <c r="M5" s="3737"/>
      <c r="N5" s="3737"/>
      <c r="O5" s="3737"/>
      <c r="P5" s="3737"/>
      <c r="Q5" s="3737"/>
      <c r="R5" s="3737"/>
      <c r="S5" s="3737"/>
      <c r="T5" s="3737"/>
      <c r="U5" s="3737"/>
      <c r="V5" s="3737"/>
      <c r="W5" s="3737"/>
      <c r="X5" s="3737"/>
      <c r="Y5" s="3737"/>
      <c r="Z5" s="3737"/>
      <c r="AA5" s="3738"/>
      <c r="AB5" s="3739" t="s">
        <v>273</v>
      </c>
      <c r="AC5" s="3740"/>
      <c r="AD5" s="3740"/>
      <c r="AE5" s="3740"/>
      <c r="AF5" s="3740"/>
      <c r="AG5" s="3741"/>
      <c r="AH5" s="3745" t="s">
        <v>1454</v>
      </c>
      <c r="AI5" s="3746"/>
      <c r="AJ5" s="3746"/>
      <c r="AK5" s="3746"/>
      <c r="AL5" s="3746"/>
      <c r="AM5" s="3747"/>
      <c r="AN5" s="3739" t="s">
        <v>1455</v>
      </c>
      <c r="AO5" s="3740"/>
      <c r="AP5" s="3740"/>
      <c r="AQ5" s="3740"/>
      <c r="AR5" s="3740"/>
      <c r="AS5" s="3741"/>
      <c r="AT5" s="3739" t="s">
        <v>1456</v>
      </c>
      <c r="AU5" s="3740"/>
      <c r="AV5" s="3740"/>
      <c r="AW5" s="3740"/>
      <c r="AX5" s="3740"/>
      <c r="AY5" s="3741"/>
      <c r="AZ5" s="3739" t="s">
        <v>221</v>
      </c>
      <c r="BA5" s="3740"/>
      <c r="BB5" s="3740"/>
      <c r="BC5" s="3740"/>
      <c r="BD5" s="3740"/>
      <c r="BE5" s="3762"/>
    </row>
    <row r="6" spans="1:64" s="134" customFormat="1" ht="38.450000000000003" customHeight="1" thickBot="1">
      <c r="A6" s="753"/>
      <c r="C6" s="3731" t="s">
        <v>9</v>
      </c>
      <c r="D6" s="3732"/>
      <c r="E6" s="3732"/>
      <c r="F6" s="3732"/>
      <c r="G6" s="3732"/>
      <c r="H6" s="3732"/>
      <c r="I6" s="3732"/>
      <c r="J6" s="3732"/>
      <c r="K6" s="3732"/>
      <c r="L6" s="3732"/>
      <c r="M6" s="3732"/>
      <c r="N6" s="3732"/>
      <c r="O6" s="3732"/>
      <c r="P6" s="3732"/>
      <c r="Q6" s="3732"/>
      <c r="R6" s="3732"/>
      <c r="S6" s="3732"/>
      <c r="T6" s="3732"/>
      <c r="U6" s="3732"/>
      <c r="V6" s="3732"/>
      <c r="W6" s="3732"/>
      <c r="X6" s="3732"/>
      <c r="Y6" s="1878" t="s">
        <v>10</v>
      </c>
      <c r="Z6" s="1641"/>
      <c r="AA6" s="1642"/>
      <c r="AB6" s="3742"/>
      <c r="AC6" s="3743"/>
      <c r="AD6" s="3743"/>
      <c r="AE6" s="3743"/>
      <c r="AF6" s="3743"/>
      <c r="AG6" s="3744"/>
      <c r="AH6" s="3748"/>
      <c r="AI6" s="3749"/>
      <c r="AJ6" s="3749"/>
      <c r="AK6" s="3749"/>
      <c r="AL6" s="3749"/>
      <c r="AM6" s="3750"/>
      <c r="AN6" s="3756"/>
      <c r="AO6" s="3757"/>
      <c r="AP6" s="3757"/>
      <c r="AQ6" s="3757"/>
      <c r="AR6" s="3757"/>
      <c r="AS6" s="3758"/>
      <c r="AT6" s="3759"/>
      <c r="AU6" s="3760"/>
      <c r="AV6" s="3760"/>
      <c r="AW6" s="3760"/>
      <c r="AX6" s="3760"/>
      <c r="AY6" s="3761"/>
      <c r="AZ6" s="3742"/>
      <c r="BA6" s="3743"/>
      <c r="BB6" s="3743"/>
      <c r="BC6" s="3743"/>
      <c r="BD6" s="3743"/>
      <c r="BE6" s="3763"/>
      <c r="BG6" s="508" t="s">
        <v>1344</v>
      </c>
    </row>
    <row r="7" spans="1:64" s="134" customFormat="1" ht="13.5" customHeight="1" thickBot="1">
      <c r="A7" s="753"/>
      <c r="C7" s="3733">
        <v>1</v>
      </c>
      <c r="D7" s="3734"/>
      <c r="E7" s="3734"/>
      <c r="F7" s="3734"/>
      <c r="G7" s="3734"/>
      <c r="H7" s="3734"/>
      <c r="I7" s="3734"/>
      <c r="J7" s="3734"/>
      <c r="K7" s="3734"/>
      <c r="L7" s="3734"/>
      <c r="M7" s="3734"/>
      <c r="N7" s="3734"/>
      <c r="O7" s="3734"/>
      <c r="P7" s="3734"/>
      <c r="Q7" s="3734"/>
      <c r="R7" s="3734"/>
      <c r="S7" s="3734"/>
      <c r="T7" s="3734"/>
      <c r="U7" s="3734"/>
      <c r="V7" s="3734"/>
      <c r="W7" s="3734"/>
      <c r="X7" s="3734"/>
      <c r="Y7" s="3751">
        <v>2</v>
      </c>
      <c r="Z7" s="3752"/>
      <c r="AA7" s="3753"/>
      <c r="AB7" s="3734">
        <v>3</v>
      </c>
      <c r="AC7" s="3734"/>
      <c r="AD7" s="3734"/>
      <c r="AE7" s="3734"/>
      <c r="AF7" s="3734"/>
      <c r="AG7" s="3734"/>
      <c r="AH7" s="3734">
        <v>4</v>
      </c>
      <c r="AI7" s="3734"/>
      <c r="AJ7" s="3734"/>
      <c r="AK7" s="3734"/>
      <c r="AL7" s="3734"/>
      <c r="AM7" s="3734"/>
      <c r="AN7" s="3734">
        <v>5</v>
      </c>
      <c r="AO7" s="3734"/>
      <c r="AP7" s="3734"/>
      <c r="AQ7" s="3734"/>
      <c r="AR7" s="3734"/>
      <c r="AS7" s="3734"/>
      <c r="AT7" s="3734">
        <v>6</v>
      </c>
      <c r="AU7" s="3734"/>
      <c r="AV7" s="3734"/>
      <c r="AW7" s="3734"/>
      <c r="AX7" s="3734"/>
      <c r="AY7" s="3734"/>
      <c r="AZ7" s="3734">
        <v>7</v>
      </c>
      <c r="BA7" s="3734"/>
      <c r="BB7" s="3734"/>
      <c r="BC7" s="3734"/>
      <c r="BD7" s="3734"/>
      <c r="BE7" s="3754"/>
      <c r="BG7" s="151" t="s">
        <v>221</v>
      </c>
      <c r="BH7" s="415"/>
      <c r="BI7" s="415"/>
      <c r="BJ7" s="415"/>
      <c r="BK7" s="415"/>
      <c r="BL7" s="415"/>
    </row>
    <row r="8" spans="1:64" s="134" customFormat="1" ht="12.75">
      <c r="A8" s="753" t="s">
        <v>1373</v>
      </c>
      <c r="C8" s="3715" t="s">
        <v>1452</v>
      </c>
      <c r="D8" s="3716"/>
      <c r="E8" s="3716"/>
      <c r="F8" s="3716"/>
      <c r="G8" s="3716"/>
      <c r="H8" s="3716"/>
      <c r="I8" s="3716"/>
      <c r="J8" s="3716"/>
      <c r="K8" s="3716"/>
      <c r="L8" s="3716"/>
      <c r="M8" s="3716"/>
      <c r="N8" s="3716"/>
      <c r="O8" s="3716"/>
      <c r="P8" s="3716"/>
      <c r="Q8" s="3716"/>
      <c r="R8" s="3716"/>
      <c r="S8" s="3716"/>
      <c r="T8" s="3716"/>
      <c r="U8" s="3716"/>
      <c r="V8" s="3716"/>
      <c r="W8" s="3716"/>
      <c r="X8" s="3716"/>
      <c r="Y8" s="3712">
        <v>5700</v>
      </c>
      <c r="Z8" s="3713"/>
      <c r="AA8" s="3714"/>
      <c r="AB8" s="3764">
        <f>SUM(AB9:AG19)</f>
        <v>773390</v>
      </c>
      <c r="AC8" s="3765"/>
      <c r="AD8" s="3765"/>
      <c r="AE8" s="3765"/>
      <c r="AF8" s="3765"/>
      <c r="AG8" s="3767"/>
      <c r="AH8" s="3764">
        <f t="shared" ref="AH8" si="0">SUM(AH9:AM19)</f>
        <v>1602562</v>
      </c>
      <c r="AI8" s="3765"/>
      <c r="AJ8" s="3765"/>
      <c r="AK8" s="3765"/>
      <c r="AL8" s="3765"/>
      <c r="AM8" s="3767"/>
      <c r="AN8" s="3764">
        <f t="shared" ref="AN8" si="1">SUM(AN9:AS19)</f>
        <v>-599081</v>
      </c>
      <c r="AO8" s="3765"/>
      <c r="AP8" s="3765"/>
      <c r="AQ8" s="3765"/>
      <c r="AR8" s="3765"/>
      <c r="AS8" s="3767"/>
      <c r="AT8" s="3764">
        <f t="shared" ref="AT8" si="2">SUM(AT9:AY19)</f>
        <v>0</v>
      </c>
      <c r="AU8" s="3765"/>
      <c r="AV8" s="3765"/>
      <c r="AW8" s="3765"/>
      <c r="AX8" s="3765"/>
      <c r="AY8" s="3767"/>
      <c r="AZ8" s="3764">
        <f>SUM(AB8:AY8)</f>
        <v>1776871</v>
      </c>
      <c r="BA8" s="3765"/>
      <c r="BB8" s="3765"/>
      <c r="BC8" s="3765"/>
      <c r="BD8" s="3765"/>
      <c r="BE8" s="3766"/>
      <c r="BG8" s="420">
        <f>AB8+AH8+AN8+AT8</f>
        <v>1776871</v>
      </c>
    </row>
    <row r="9" spans="1:64" s="134" customFormat="1" ht="12" customHeight="1">
      <c r="A9" s="753"/>
      <c r="C9" s="3717" t="s">
        <v>17</v>
      </c>
      <c r="D9" s="1551"/>
      <c r="E9" s="1551"/>
      <c r="F9" s="1551"/>
      <c r="G9" s="1551"/>
      <c r="H9" s="1551"/>
      <c r="I9" s="1551"/>
      <c r="J9" s="1551"/>
      <c r="K9" s="1551"/>
      <c r="L9" s="1551"/>
      <c r="M9" s="1551"/>
      <c r="N9" s="1551"/>
      <c r="O9" s="1551"/>
      <c r="P9" s="1551"/>
      <c r="Q9" s="1551"/>
      <c r="R9" s="1551"/>
      <c r="S9" s="1551"/>
      <c r="T9" s="1551"/>
      <c r="U9" s="1551"/>
      <c r="V9" s="1551"/>
      <c r="W9" s="1551"/>
      <c r="X9" s="1551"/>
      <c r="Y9" s="1552">
        <v>5701</v>
      </c>
      <c r="Z9" s="1553"/>
      <c r="AA9" s="1554"/>
      <c r="AB9" s="3727">
        <v>237516</v>
      </c>
      <c r="AC9" s="1288"/>
      <c r="AD9" s="1288"/>
      <c r="AE9" s="1288"/>
      <c r="AF9" s="1288"/>
      <c r="AG9" s="3728"/>
      <c r="AH9" s="3727">
        <v>311737</v>
      </c>
      <c r="AI9" s="1288"/>
      <c r="AJ9" s="1288"/>
      <c r="AK9" s="1288"/>
      <c r="AL9" s="1288"/>
      <c r="AM9" s="3728"/>
      <c r="AN9" s="3727">
        <v>-237516</v>
      </c>
      <c r="AO9" s="1288"/>
      <c r="AP9" s="1288"/>
      <c r="AQ9" s="1288"/>
      <c r="AR9" s="1288"/>
      <c r="AS9" s="3728"/>
      <c r="AT9" s="3718"/>
      <c r="AU9" s="3719"/>
      <c r="AV9" s="3719"/>
      <c r="AW9" s="3719"/>
      <c r="AX9" s="3719"/>
      <c r="AY9" s="3720"/>
      <c r="AZ9" s="3157">
        <f>SUM(AB9:AY10)</f>
        <v>311737</v>
      </c>
      <c r="BA9" s="1211"/>
      <c r="BB9" s="1211"/>
      <c r="BC9" s="1211"/>
      <c r="BD9" s="1211"/>
      <c r="BE9" s="1213"/>
    </row>
    <row r="10" spans="1:64" s="134" customFormat="1" ht="12" customHeight="1">
      <c r="A10" s="753"/>
      <c r="C10" s="3724" t="s">
        <v>274</v>
      </c>
      <c r="D10" s="3725"/>
      <c r="E10" s="3725"/>
      <c r="F10" s="3725"/>
      <c r="G10" s="3725"/>
      <c r="H10" s="3725"/>
      <c r="I10" s="3725"/>
      <c r="J10" s="3725"/>
      <c r="K10" s="3725"/>
      <c r="L10" s="3725"/>
      <c r="M10" s="3725"/>
      <c r="N10" s="3725"/>
      <c r="O10" s="3725"/>
      <c r="P10" s="3725"/>
      <c r="Q10" s="3725"/>
      <c r="R10" s="3725"/>
      <c r="S10" s="3725"/>
      <c r="T10" s="3725"/>
      <c r="U10" s="3725"/>
      <c r="V10" s="3725"/>
      <c r="W10" s="3725"/>
      <c r="X10" s="3725"/>
      <c r="Y10" s="1555"/>
      <c r="Z10" s="1556"/>
      <c r="AA10" s="1557"/>
      <c r="AB10" s="3703"/>
      <c r="AC10" s="1030"/>
      <c r="AD10" s="1030"/>
      <c r="AE10" s="1030"/>
      <c r="AF10" s="1030"/>
      <c r="AG10" s="1461"/>
      <c r="AH10" s="3703"/>
      <c r="AI10" s="1030"/>
      <c r="AJ10" s="1030"/>
      <c r="AK10" s="1030"/>
      <c r="AL10" s="1030"/>
      <c r="AM10" s="1461"/>
      <c r="AN10" s="3703"/>
      <c r="AO10" s="1030"/>
      <c r="AP10" s="1030"/>
      <c r="AQ10" s="1030"/>
      <c r="AR10" s="1030"/>
      <c r="AS10" s="1461"/>
      <c r="AT10" s="3704"/>
      <c r="AU10" s="3705"/>
      <c r="AV10" s="3705"/>
      <c r="AW10" s="3705"/>
      <c r="AX10" s="3705"/>
      <c r="AY10" s="3706"/>
      <c r="AZ10" s="1338"/>
      <c r="BA10" s="1298"/>
      <c r="BB10" s="1298"/>
      <c r="BC10" s="1298"/>
      <c r="BD10" s="1298"/>
      <c r="BE10" s="1322"/>
    </row>
    <row r="11" spans="1:64" s="134" customFormat="1" ht="12.75">
      <c r="A11" s="753"/>
      <c r="C11" s="3726" t="s">
        <v>988</v>
      </c>
      <c r="D11" s="1601"/>
      <c r="E11" s="1601"/>
      <c r="F11" s="1601"/>
      <c r="G11" s="1601"/>
      <c r="H11" s="1601"/>
      <c r="I11" s="1601"/>
      <c r="J11" s="1601"/>
      <c r="K11" s="1601"/>
      <c r="L11" s="1601"/>
      <c r="M11" s="1601"/>
      <c r="N11" s="1601"/>
      <c r="O11" s="1601"/>
      <c r="P11" s="1601"/>
      <c r="Q11" s="1601"/>
      <c r="R11" s="1601"/>
      <c r="S11" s="1601"/>
      <c r="T11" s="1601"/>
      <c r="U11" s="1601"/>
      <c r="V11" s="1601"/>
      <c r="W11" s="1601"/>
      <c r="X11" s="1601"/>
      <c r="Y11" s="3683">
        <v>5702</v>
      </c>
      <c r="Z11" s="1854"/>
      <c r="AA11" s="1809"/>
      <c r="AB11" s="1202">
        <v>312945</v>
      </c>
      <c r="AC11" s="1037"/>
      <c r="AD11" s="1037"/>
      <c r="AE11" s="1037"/>
      <c r="AF11" s="1037"/>
      <c r="AG11" s="1042"/>
      <c r="AH11" s="1202">
        <v>216239</v>
      </c>
      <c r="AI11" s="1037"/>
      <c r="AJ11" s="1037"/>
      <c r="AK11" s="1037"/>
      <c r="AL11" s="1037"/>
      <c r="AM11" s="1042"/>
      <c r="AN11" s="1202">
        <v>-237918</v>
      </c>
      <c r="AO11" s="1037"/>
      <c r="AP11" s="1037"/>
      <c r="AQ11" s="1037"/>
      <c r="AR11" s="1037"/>
      <c r="AS11" s="1042"/>
      <c r="AT11" s="3721"/>
      <c r="AU11" s="3722"/>
      <c r="AV11" s="3722"/>
      <c r="AW11" s="3722"/>
      <c r="AX11" s="3722"/>
      <c r="AY11" s="3723"/>
      <c r="AZ11" s="3197">
        <f t="shared" ref="AZ11:AZ12" si="3">SUM(AB11:AY11)</f>
        <v>291266</v>
      </c>
      <c r="BA11" s="1107"/>
      <c r="BB11" s="1107"/>
      <c r="BC11" s="1107"/>
      <c r="BD11" s="1107"/>
      <c r="BE11" s="1216"/>
    </row>
    <row r="12" spans="1:64" s="134" customFormat="1" ht="12.75">
      <c r="A12" s="753"/>
      <c r="C12" s="3726" t="s">
        <v>275</v>
      </c>
      <c r="D12" s="1601"/>
      <c r="E12" s="1601"/>
      <c r="F12" s="1601"/>
      <c r="G12" s="1601"/>
      <c r="H12" s="1601"/>
      <c r="I12" s="1601"/>
      <c r="J12" s="1601"/>
      <c r="K12" s="1601"/>
      <c r="L12" s="1601"/>
      <c r="M12" s="1601"/>
      <c r="N12" s="1601"/>
      <c r="O12" s="1601"/>
      <c r="P12" s="1601"/>
      <c r="Q12" s="1601"/>
      <c r="R12" s="1601"/>
      <c r="S12" s="1601"/>
      <c r="T12" s="1601"/>
      <c r="U12" s="1601"/>
      <c r="V12" s="1601"/>
      <c r="W12" s="1601"/>
      <c r="X12" s="1601"/>
      <c r="Y12" s="3683">
        <v>5703</v>
      </c>
      <c r="Z12" s="1854"/>
      <c r="AA12" s="1809"/>
      <c r="AB12" s="1202">
        <v>0</v>
      </c>
      <c r="AC12" s="1037"/>
      <c r="AD12" s="1037"/>
      <c r="AE12" s="1037"/>
      <c r="AF12" s="1037"/>
      <c r="AG12" s="1042"/>
      <c r="AH12" s="1202">
        <v>0</v>
      </c>
      <c r="AI12" s="1037"/>
      <c r="AJ12" s="1037"/>
      <c r="AK12" s="1037"/>
      <c r="AL12" s="1037"/>
      <c r="AM12" s="1042"/>
      <c r="AN12" s="1202">
        <v>0</v>
      </c>
      <c r="AO12" s="1037"/>
      <c r="AP12" s="1037"/>
      <c r="AQ12" s="1037"/>
      <c r="AR12" s="1037"/>
      <c r="AS12" s="1042"/>
      <c r="AT12" s="3721"/>
      <c r="AU12" s="3722"/>
      <c r="AV12" s="3722"/>
      <c r="AW12" s="3722"/>
      <c r="AX12" s="3722"/>
      <c r="AY12" s="3723"/>
      <c r="AZ12" s="3197">
        <f t="shared" si="3"/>
        <v>0</v>
      </c>
      <c r="BA12" s="1107"/>
      <c r="BB12" s="1107"/>
      <c r="BC12" s="1107"/>
      <c r="BD12" s="1107"/>
      <c r="BE12" s="1216"/>
    </row>
    <row r="13" spans="1:64" s="134" customFormat="1" ht="12" customHeight="1">
      <c r="A13" s="753"/>
      <c r="C13" s="3729" t="s">
        <v>276</v>
      </c>
      <c r="D13" s="3730"/>
      <c r="E13" s="3730"/>
      <c r="F13" s="3730"/>
      <c r="G13" s="3730"/>
      <c r="H13" s="3730"/>
      <c r="I13" s="3730"/>
      <c r="J13" s="3730"/>
      <c r="K13" s="3730"/>
      <c r="L13" s="3730"/>
      <c r="M13" s="3730"/>
      <c r="N13" s="3730"/>
      <c r="O13" s="3730"/>
      <c r="P13" s="3730"/>
      <c r="Q13" s="3730"/>
      <c r="R13" s="3730"/>
      <c r="S13" s="3730"/>
      <c r="T13" s="3730"/>
      <c r="U13" s="3730"/>
      <c r="V13" s="3730"/>
      <c r="W13" s="3730"/>
      <c r="X13" s="3730"/>
      <c r="Y13" s="1640">
        <v>5704</v>
      </c>
      <c r="Z13" s="1641"/>
      <c r="AA13" s="1642"/>
      <c r="AB13" s="3727">
        <v>0</v>
      </c>
      <c r="AC13" s="1288"/>
      <c r="AD13" s="1288"/>
      <c r="AE13" s="1288"/>
      <c r="AF13" s="1288"/>
      <c r="AG13" s="3728"/>
      <c r="AH13" s="3727">
        <v>0</v>
      </c>
      <c r="AI13" s="1288"/>
      <c r="AJ13" s="1288"/>
      <c r="AK13" s="1288"/>
      <c r="AL13" s="1288"/>
      <c r="AM13" s="3728"/>
      <c r="AN13" s="3727">
        <v>0</v>
      </c>
      <c r="AO13" s="1288"/>
      <c r="AP13" s="1288"/>
      <c r="AQ13" s="1288"/>
      <c r="AR13" s="1288"/>
      <c r="AS13" s="3728"/>
      <c r="AT13" s="3718"/>
      <c r="AU13" s="3719"/>
      <c r="AV13" s="3719"/>
      <c r="AW13" s="3719"/>
      <c r="AX13" s="3719"/>
      <c r="AY13" s="3720"/>
      <c r="AZ13" s="3157">
        <f>SUM(AB13:AY14)</f>
        <v>0</v>
      </c>
      <c r="BA13" s="1211"/>
      <c r="BB13" s="1211"/>
      <c r="BC13" s="1211"/>
      <c r="BD13" s="1211"/>
      <c r="BE13" s="1213"/>
    </row>
    <row r="14" spans="1:64" s="134" customFormat="1" ht="12" customHeight="1">
      <c r="A14" s="753"/>
      <c r="C14" s="3707" t="s">
        <v>277</v>
      </c>
      <c r="D14" s="3708"/>
      <c r="E14" s="3708"/>
      <c r="F14" s="3708"/>
      <c r="G14" s="3708"/>
      <c r="H14" s="3708"/>
      <c r="I14" s="3708"/>
      <c r="J14" s="3708"/>
      <c r="K14" s="3708"/>
      <c r="L14" s="3708"/>
      <c r="M14" s="3708"/>
      <c r="N14" s="3708"/>
      <c r="O14" s="3708"/>
      <c r="P14" s="3708"/>
      <c r="Q14" s="3708"/>
      <c r="R14" s="3708"/>
      <c r="S14" s="3708"/>
      <c r="T14" s="3708"/>
      <c r="U14" s="3708"/>
      <c r="V14" s="3708"/>
      <c r="W14" s="3708"/>
      <c r="X14" s="3708"/>
      <c r="Y14" s="1646"/>
      <c r="Z14" s="1647"/>
      <c r="AA14" s="1648"/>
      <c r="AB14" s="3703"/>
      <c r="AC14" s="1030"/>
      <c r="AD14" s="1030"/>
      <c r="AE14" s="1030"/>
      <c r="AF14" s="1030"/>
      <c r="AG14" s="1461"/>
      <c r="AH14" s="3703"/>
      <c r="AI14" s="1030"/>
      <c r="AJ14" s="1030"/>
      <c r="AK14" s="1030"/>
      <c r="AL14" s="1030"/>
      <c r="AM14" s="1461"/>
      <c r="AN14" s="3703"/>
      <c r="AO14" s="1030"/>
      <c r="AP14" s="1030"/>
      <c r="AQ14" s="1030"/>
      <c r="AR14" s="1030"/>
      <c r="AS14" s="1461"/>
      <c r="AT14" s="3704"/>
      <c r="AU14" s="3705"/>
      <c r="AV14" s="3705"/>
      <c r="AW14" s="3705"/>
      <c r="AX14" s="3705"/>
      <c r="AY14" s="3706"/>
      <c r="AZ14" s="1338"/>
      <c r="BA14" s="1298"/>
      <c r="BB14" s="1298"/>
      <c r="BC14" s="1298"/>
      <c r="BD14" s="1298"/>
      <c r="BE14" s="1322"/>
    </row>
    <row r="15" spans="1:64" s="134" customFormat="1" ht="12" customHeight="1">
      <c r="A15" s="753"/>
      <c r="C15" s="3707" t="s">
        <v>278</v>
      </c>
      <c r="D15" s="3708"/>
      <c r="E15" s="3708"/>
      <c r="F15" s="3708"/>
      <c r="G15" s="3708"/>
      <c r="H15" s="3708"/>
      <c r="I15" s="3708"/>
      <c r="J15" s="3708"/>
      <c r="K15" s="3708"/>
      <c r="L15" s="3708"/>
      <c r="M15" s="3708"/>
      <c r="N15" s="3708"/>
      <c r="O15" s="3708"/>
      <c r="P15" s="3708"/>
      <c r="Q15" s="3708"/>
      <c r="R15" s="3708"/>
      <c r="S15" s="3708"/>
      <c r="T15" s="3708"/>
      <c r="U15" s="3708"/>
      <c r="V15" s="3708"/>
      <c r="W15" s="3708"/>
      <c r="X15" s="3708"/>
      <c r="Y15" s="3683">
        <v>5705</v>
      </c>
      <c r="Z15" s="1854"/>
      <c r="AA15" s="1809"/>
      <c r="AB15" s="3703">
        <v>0</v>
      </c>
      <c r="AC15" s="1030"/>
      <c r="AD15" s="1030"/>
      <c r="AE15" s="1030"/>
      <c r="AF15" s="1030"/>
      <c r="AG15" s="1461"/>
      <c r="AH15" s="3703">
        <v>0</v>
      </c>
      <c r="AI15" s="1030"/>
      <c r="AJ15" s="1030"/>
      <c r="AK15" s="1030"/>
      <c r="AL15" s="1030"/>
      <c r="AM15" s="1461"/>
      <c r="AN15" s="3703">
        <v>0</v>
      </c>
      <c r="AO15" s="1030"/>
      <c r="AP15" s="1030"/>
      <c r="AQ15" s="1030"/>
      <c r="AR15" s="1030"/>
      <c r="AS15" s="1461"/>
      <c r="AT15" s="3704"/>
      <c r="AU15" s="3705"/>
      <c r="AV15" s="3705"/>
      <c r="AW15" s="3705"/>
      <c r="AX15" s="3705"/>
      <c r="AY15" s="3706"/>
      <c r="AZ15" s="1338">
        <f t="shared" ref="AZ15:AZ19" si="4">SUM(AB15:AY15)</f>
        <v>0</v>
      </c>
      <c r="BA15" s="1298"/>
      <c r="BB15" s="1298"/>
      <c r="BC15" s="1298"/>
      <c r="BD15" s="1298"/>
      <c r="BE15" s="1322"/>
    </row>
    <row r="16" spans="1:64" s="134" customFormat="1" ht="12.75">
      <c r="A16" s="753"/>
      <c r="C16" s="3709" t="s">
        <v>279</v>
      </c>
      <c r="D16" s="3710"/>
      <c r="E16" s="3710"/>
      <c r="F16" s="3710"/>
      <c r="G16" s="3710"/>
      <c r="H16" s="3710"/>
      <c r="I16" s="3710"/>
      <c r="J16" s="3710"/>
      <c r="K16" s="3710"/>
      <c r="L16" s="3710"/>
      <c r="M16" s="3710"/>
      <c r="N16" s="3710"/>
      <c r="O16" s="3710"/>
      <c r="P16" s="3710"/>
      <c r="Q16" s="3710"/>
      <c r="R16" s="3710"/>
      <c r="S16" s="3710"/>
      <c r="T16" s="3710"/>
      <c r="U16" s="3710"/>
      <c r="V16" s="3710"/>
      <c r="W16" s="3710"/>
      <c r="X16" s="3711"/>
      <c r="Y16" s="3683">
        <v>5706</v>
      </c>
      <c r="Z16" s="1854"/>
      <c r="AA16" s="1809"/>
      <c r="AB16" s="1172">
        <v>0</v>
      </c>
      <c r="AC16" s="1172"/>
      <c r="AD16" s="1172"/>
      <c r="AE16" s="1172"/>
      <c r="AF16" s="1172"/>
      <c r="AG16" s="1172"/>
      <c r="AH16" s="1172">
        <v>0</v>
      </c>
      <c r="AI16" s="1172"/>
      <c r="AJ16" s="1172"/>
      <c r="AK16" s="1172"/>
      <c r="AL16" s="1172"/>
      <c r="AM16" s="1172"/>
      <c r="AN16" s="1172">
        <v>0</v>
      </c>
      <c r="AO16" s="1172"/>
      <c r="AP16" s="1172"/>
      <c r="AQ16" s="1172"/>
      <c r="AR16" s="1172"/>
      <c r="AS16" s="1172"/>
      <c r="AT16" s="3702"/>
      <c r="AU16" s="3702"/>
      <c r="AV16" s="3702"/>
      <c r="AW16" s="3702"/>
      <c r="AX16" s="3702"/>
      <c r="AY16" s="3702"/>
      <c r="AZ16" s="1375">
        <f t="shared" si="4"/>
        <v>0</v>
      </c>
      <c r="BA16" s="1375"/>
      <c r="BB16" s="1375"/>
      <c r="BC16" s="1375"/>
      <c r="BD16" s="1375"/>
      <c r="BE16" s="3667"/>
    </row>
    <row r="17" spans="1:58" s="134" customFormat="1" ht="24.75" customHeight="1">
      <c r="A17" s="753"/>
      <c r="C17" s="3681" t="s">
        <v>280</v>
      </c>
      <c r="D17" s="3682"/>
      <c r="E17" s="3682"/>
      <c r="F17" s="3682"/>
      <c r="G17" s="3682"/>
      <c r="H17" s="3682"/>
      <c r="I17" s="3682"/>
      <c r="J17" s="3682"/>
      <c r="K17" s="3682"/>
      <c r="L17" s="3682"/>
      <c r="M17" s="3682"/>
      <c r="N17" s="3682"/>
      <c r="O17" s="3682"/>
      <c r="P17" s="3682"/>
      <c r="Q17" s="3682"/>
      <c r="R17" s="3682"/>
      <c r="S17" s="3682"/>
      <c r="T17" s="3682"/>
      <c r="U17" s="3682"/>
      <c r="V17" s="3682"/>
      <c r="W17" s="3682"/>
      <c r="X17" s="3682"/>
      <c r="Y17" s="3683">
        <v>5707</v>
      </c>
      <c r="Z17" s="1854"/>
      <c r="AA17" s="1809"/>
      <c r="AB17" s="1172">
        <v>222929</v>
      </c>
      <c r="AC17" s="1172"/>
      <c r="AD17" s="1172"/>
      <c r="AE17" s="1172"/>
      <c r="AF17" s="1172"/>
      <c r="AG17" s="1172"/>
      <c r="AH17" s="1172">
        <v>1074586</v>
      </c>
      <c r="AI17" s="1172"/>
      <c r="AJ17" s="1172"/>
      <c r="AK17" s="1172"/>
      <c r="AL17" s="1172"/>
      <c r="AM17" s="1172"/>
      <c r="AN17" s="1172">
        <v>-123647</v>
      </c>
      <c r="AO17" s="1172"/>
      <c r="AP17" s="1172"/>
      <c r="AQ17" s="1172"/>
      <c r="AR17" s="1172"/>
      <c r="AS17" s="1172"/>
      <c r="AT17" s="3702"/>
      <c r="AU17" s="3702"/>
      <c r="AV17" s="3702"/>
      <c r="AW17" s="3702"/>
      <c r="AX17" s="3702"/>
      <c r="AY17" s="3702"/>
      <c r="AZ17" s="1375">
        <f t="shared" si="4"/>
        <v>1173868</v>
      </c>
      <c r="BA17" s="1375"/>
      <c r="BB17" s="1375"/>
      <c r="BC17" s="1375"/>
      <c r="BD17" s="1375"/>
      <c r="BE17" s="3667"/>
    </row>
    <row r="18" spans="1:58" s="134" customFormat="1" ht="37.5" customHeight="1">
      <c r="A18" s="753"/>
      <c r="C18" s="3681" t="s">
        <v>281</v>
      </c>
      <c r="D18" s="3682"/>
      <c r="E18" s="3682"/>
      <c r="F18" s="3682"/>
      <c r="G18" s="3682"/>
      <c r="H18" s="3682"/>
      <c r="I18" s="3682"/>
      <c r="J18" s="3682"/>
      <c r="K18" s="3682"/>
      <c r="L18" s="3682"/>
      <c r="M18" s="3682"/>
      <c r="N18" s="3682"/>
      <c r="O18" s="3682"/>
      <c r="P18" s="3682"/>
      <c r="Q18" s="3682"/>
      <c r="R18" s="3682"/>
      <c r="S18" s="3682"/>
      <c r="T18" s="3682"/>
      <c r="U18" s="3682"/>
      <c r="V18" s="3682"/>
      <c r="W18" s="3682"/>
      <c r="X18" s="3682"/>
      <c r="Y18" s="3683">
        <v>5708</v>
      </c>
      <c r="Z18" s="1854"/>
      <c r="AA18" s="1809"/>
      <c r="AB18" s="1172">
        <v>0</v>
      </c>
      <c r="AC18" s="1172"/>
      <c r="AD18" s="1172"/>
      <c r="AE18" s="1172"/>
      <c r="AF18" s="1172"/>
      <c r="AG18" s="1172"/>
      <c r="AH18" s="1172">
        <v>0</v>
      </c>
      <c r="AI18" s="1172"/>
      <c r="AJ18" s="1172"/>
      <c r="AK18" s="1172"/>
      <c r="AL18" s="1172"/>
      <c r="AM18" s="1172"/>
      <c r="AN18" s="1172">
        <v>0</v>
      </c>
      <c r="AO18" s="1172"/>
      <c r="AP18" s="1172"/>
      <c r="AQ18" s="1172"/>
      <c r="AR18" s="1172"/>
      <c r="AS18" s="1172"/>
      <c r="AT18" s="3702"/>
      <c r="AU18" s="3702"/>
      <c r="AV18" s="3702"/>
      <c r="AW18" s="3702"/>
      <c r="AX18" s="3702"/>
      <c r="AY18" s="3702"/>
      <c r="AZ18" s="1375">
        <f t="shared" si="4"/>
        <v>0</v>
      </c>
      <c r="BA18" s="1375"/>
      <c r="BB18" s="1375"/>
      <c r="BC18" s="1375"/>
      <c r="BD18" s="1375"/>
      <c r="BE18" s="3667"/>
    </row>
    <row r="19" spans="1:58" s="134" customFormat="1" ht="13.5" thickBot="1">
      <c r="A19" s="753"/>
      <c r="C19" s="3696" t="s">
        <v>1453</v>
      </c>
      <c r="D19" s="3697"/>
      <c r="E19" s="3697"/>
      <c r="F19" s="3697"/>
      <c r="G19" s="3697"/>
      <c r="H19" s="3697"/>
      <c r="I19" s="3697"/>
      <c r="J19" s="3697"/>
      <c r="K19" s="3697"/>
      <c r="L19" s="3697"/>
      <c r="M19" s="3697"/>
      <c r="N19" s="3697"/>
      <c r="O19" s="3697"/>
      <c r="P19" s="3697"/>
      <c r="Q19" s="3697"/>
      <c r="R19" s="3697"/>
      <c r="S19" s="3697"/>
      <c r="T19" s="3697"/>
      <c r="U19" s="3697"/>
      <c r="V19" s="3697"/>
      <c r="W19" s="3697"/>
      <c r="X19" s="3698"/>
      <c r="Y19" s="3699">
        <v>5709</v>
      </c>
      <c r="Z19" s="3700"/>
      <c r="AA19" s="3701"/>
      <c r="AB19" s="3656">
        <v>0</v>
      </c>
      <c r="AC19" s="3656"/>
      <c r="AD19" s="3656"/>
      <c r="AE19" s="3656"/>
      <c r="AF19" s="3656"/>
      <c r="AG19" s="3656"/>
      <c r="AH19" s="3656">
        <v>0</v>
      </c>
      <c r="AI19" s="3656"/>
      <c r="AJ19" s="3656"/>
      <c r="AK19" s="3656"/>
      <c r="AL19" s="3656"/>
      <c r="AM19" s="3656"/>
      <c r="AN19" s="3656">
        <v>0</v>
      </c>
      <c r="AO19" s="3656"/>
      <c r="AP19" s="3656"/>
      <c r="AQ19" s="3656"/>
      <c r="AR19" s="3656"/>
      <c r="AS19" s="3656"/>
      <c r="AT19" s="3656">
        <v>0</v>
      </c>
      <c r="AU19" s="3656"/>
      <c r="AV19" s="3656"/>
      <c r="AW19" s="3656"/>
      <c r="AX19" s="3656"/>
      <c r="AY19" s="3656"/>
      <c r="AZ19" s="3684">
        <f t="shared" si="4"/>
        <v>0</v>
      </c>
      <c r="BA19" s="3684"/>
      <c r="BB19" s="3684"/>
      <c r="BC19" s="3684"/>
      <c r="BD19" s="3684"/>
      <c r="BE19" s="3685"/>
    </row>
    <row r="20" spans="1:58" s="134" customFormat="1" ht="12.75">
      <c r="A20" s="753"/>
      <c r="C20" s="3686" t="s">
        <v>282</v>
      </c>
      <c r="D20" s="3687"/>
      <c r="E20" s="3687"/>
      <c r="F20" s="3687"/>
      <c r="G20" s="3687"/>
      <c r="H20" s="3687"/>
      <c r="I20" s="3687"/>
      <c r="J20" s="3687"/>
      <c r="K20" s="3687"/>
      <c r="L20" s="3687"/>
      <c r="M20" s="3687"/>
      <c r="N20" s="3687"/>
      <c r="O20" s="3687"/>
      <c r="P20" s="3687"/>
      <c r="Q20" s="3687"/>
      <c r="R20" s="3687"/>
      <c r="S20" s="3687"/>
      <c r="T20" s="3687"/>
      <c r="U20" s="3687"/>
      <c r="V20" s="3687"/>
      <c r="W20" s="3687"/>
      <c r="X20" s="3687"/>
      <c r="Y20" s="1013"/>
      <c r="Z20" s="1014"/>
      <c r="AA20" s="3688"/>
      <c r="AB20" s="3689"/>
      <c r="AC20" s="3690"/>
      <c r="AD20" s="3690"/>
      <c r="AE20" s="3690"/>
      <c r="AF20" s="3690"/>
      <c r="AG20" s="3690"/>
      <c r="AH20" s="3690"/>
      <c r="AI20" s="3690"/>
      <c r="AJ20" s="3690"/>
      <c r="AK20" s="3690"/>
      <c r="AL20" s="3690"/>
      <c r="AM20" s="3691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>
      <c r="A21" s="753"/>
      <c r="C21" s="3692" t="s">
        <v>283</v>
      </c>
      <c r="D21" s="3693"/>
      <c r="E21" s="3693"/>
      <c r="F21" s="3693"/>
      <c r="G21" s="3693"/>
      <c r="H21" s="3693"/>
      <c r="I21" s="3693"/>
      <c r="J21" s="3693"/>
      <c r="K21" s="3693"/>
      <c r="L21" s="3693"/>
      <c r="M21" s="3693"/>
      <c r="N21" s="3693"/>
      <c r="O21" s="3693"/>
      <c r="P21" s="3693"/>
      <c r="Q21" s="3693"/>
      <c r="R21" s="3693"/>
      <c r="S21" s="3693"/>
      <c r="T21" s="3693"/>
      <c r="U21" s="3693"/>
      <c r="V21" s="3693"/>
      <c r="W21" s="3693"/>
      <c r="X21" s="3693"/>
      <c r="Y21" s="1452" t="s">
        <v>479</v>
      </c>
      <c r="Z21" s="1473"/>
      <c r="AA21" s="3694"/>
      <c r="AB21" s="3695"/>
      <c r="AC21" s="1040"/>
      <c r="AD21" s="1040"/>
      <c r="AE21" s="1040"/>
      <c r="AF21" s="1040"/>
      <c r="AG21" s="1040"/>
      <c r="AH21" s="1040"/>
      <c r="AI21" s="1040"/>
      <c r="AJ21" s="1040"/>
      <c r="AK21" s="1040"/>
      <c r="AL21" s="1040"/>
      <c r="AM21" s="104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>
      <c r="A22" s="753"/>
      <c r="C22" s="3692" t="s">
        <v>284</v>
      </c>
      <c r="D22" s="3693"/>
      <c r="E22" s="3693"/>
      <c r="F22" s="3693"/>
      <c r="G22" s="3693"/>
      <c r="H22" s="3693"/>
      <c r="I22" s="3693"/>
      <c r="J22" s="3693"/>
      <c r="K22" s="3693"/>
      <c r="L22" s="3693"/>
      <c r="M22" s="3693"/>
      <c r="N22" s="3693"/>
      <c r="O22" s="3693"/>
      <c r="P22" s="3693"/>
      <c r="Q22" s="3693"/>
      <c r="R22" s="3693"/>
      <c r="S22" s="3693"/>
      <c r="T22" s="3693"/>
      <c r="U22" s="3693"/>
      <c r="V22" s="3693"/>
      <c r="W22" s="3693"/>
      <c r="X22" s="3693"/>
      <c r="Y22" s="1452" t="s">
        <v>480</v>
      </c>
      <c r="Z22" s="1473"/>
      <c r="AA22" s="3694"/>
      <c r="AB22" s="3695"/>
      <c r="AC22" s="1040"/>
      <c r="AD22" s="1040"/>
      <c r="AE22" s="1040"/>
      <c r="AF22" s="1040"/>
      <c r="AG22" s="1040"/>
      <c r="AH22" s="1040"/>
      <c r="AI22" s="1040"/>
      <c r="AJ22" s="1040"/>
      <c r="AK22" s="1040"/>
      <c r="AL22" s="1040"/>
      <c r="AM22" s="104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>
      <c r="A23" s="753"/>
      <c r="C23" s="3675" t="s">
        <v>285</v>
      </c>
      <c r="D23" s="3676"/>
      <c r="E23" s="3676"/>
      <c r="F23" s="3676"/>
      <c r="G23" s="3676"/>
      <c r="H23" s="3676"/>
      <c r="I23" s="3676"/>
      <c r="J23" s="3676"/>
      <c r="K23" s="3676"/>
      <c r="L23" s="3676"/>
      <c r="M23" s="3676"/>
      <c r="N23" s="3676"/>
      <c r="O23" s="3676"/>
      <c r="P23" s="3676"/>
      <c r="Q23" s="3676"/>
      <c r="R23" s="3676"/>
      <c r="S23" s="3676"/>
      <c r="T23" s="3676"/>
      <c r="U23" s="3676"/>
      <c r="V23" s="3676"/>
      <c r="W23" s="3676"/>
      <c r="X23" s="3676"/>
      <c r="Y23" s="1526" t="s">
        <v>481</v>
      </c>
      <c r="Z23" s="1527"/>
      <c r="AA23" s="3677"/>
      <c r="AB23" s="3678"/>
      <c r="AC23" s="3679"/>
      <c r="AD23" s="3679"/>
      <c r="AE23" s="3679"/>
      <c r="AF23" s="3679"/>
      <c r="AG23" s="3679"/>
      <c r="AH23" s="3679"/>
      <c r="AI23" s="3679"/>
      <c r="AJ23" s="3679"/>
      <c r="AK23" s="3679"/>
      <c r="AL23" s="3679"/>
      <c r="AM23" s="3680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>
      <c r="A27" s="704"/>
      <c r="AA27" s="774"/>
      <c r="AB27" s="3755"/>
      <c r="AC27" s="3755"/>
      <c r="AD27" s="3755"/>
      <c r="AE27" s="3755"/>
      <c r="AF27" s="3755"/>
      <c r="AG27" s="375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755"/>
      <c r="BA27" s="3755"/>
      <c r="BB27" s="3755"/>
      <c r="BC27" s="3755"/>
      <c r="BD27" s="3755"/>
      <c r="BE27" s="3755"/>
      <c r="BF27" s="146"/>
    </row>
    <row r="28" spans="1:58" s="143" customFormat="1" ht="12.75" customHeight="1">
      <c r="A28" s="704"/>
      <c r="AA28" s="774"/>
      <c r="AB28" s="3755"/>
      <c r="AC28" s="3755"/>
      <c r="AD28" s="3755"/>
      <c r="AE28" s="3755"/>
      <c r="AF28" s="3755"/>
      <c r="AG28" s="375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755"/>
      <c r="BA28" s="3755"/>
      <c r="BB28" s="3755"/>
      <c r="BC28" s="3755"/>
      <c r="BD28" s="3755"/>
      <c r="BE28" s="3755"/>
      <c r="BF28" s="146"/>
    </row>
    <row r="29" spans="1:58" s="143" customFormat="1" ht="12.75" customHeight="1">
      <c r="A29" s="704"/>
    </row>
    <row r="30" spans="1:58" ht="12.75" customHeight="1"/>
    <row r="31" spans="1:58" ht="12.75" customHeight="1"/>
    <row r="32" spans="1:58" s="583" customFormat="1" ht="12.75" customHeight="1">
      <c r="A32" s="554"/>
    </row>
  </sheetData>
  <sheetProtection password="CF7A" sheet="1" objects="1" scenarios="1" formatCells="0" formatColumns="0" autoFilter="0"/>
  <mergeCells count="105"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>
      <c r="A3" s="753"/>
      <c r="C3" s="1699" t="s">
        <v>286</v>
      </c>
      <c r="D3" s="1699"/>
      <c r="E3" s="1699"/>
      <c r="F3" s="1699"/>
      <c r="G3" s="1699"/>
      <c r="H3" s="1699"/>
      <c r="I3" s="1699"/>
      <c r="J3" s="1699"/>
      <c r="K3" s="1699"/>
      <c r="L3" s="1699"/>
      <c r="M3" s="1699"/>
      <c r="N3" s="1699"/>
      <c r="O3" s="1699"/>
      <c r="P3" s="1699"/>
      <c r="Q3" s="1699"/>
      <c r="R3" s="1699"/>
      <c r="S3" s="1699"/>
      <c r="T3" s="1699"/>
      <c r="U3" s="1699"/>
      <c r="V3" s="1699"/>
      <c r="W3" s="1699"/>
      <c r="X3" s="1699"/>
      <c r="Y3" s="1699"/>
      <c r="Z3" s="1699"/>
      <c r="AA3" s="1699"/>
      <c r="AB3" s="1699"/>
      <c r="AC3" s="1699"/>
      <c r="AD3" s="1699"/>
      <c r="AE3" s="1699"/>
      <c r="AF3" s="1699"/>
      <c r="AG3" s="1699"/>
      <c r="AH3" s="1699"/>
      <c r="AI3" s="1699"/>
      <c r="AJ3" s="1699"/>
      <c r="AK3" s="1699"/>
      <c r="AL3" s="1699"/>
      <c r="AM3" s="1699"/>
      <c r="AN3" s="1699"/>
      <c r="AO3" s="1699"/>
      <c r="AP3" s="1699"/>
      <c r="AQ3" s="1699"/>
      <c r="AR3" s="1699"/>
      <c r="AS3" s="1699"/>
      <c r="AT3" s="1699"/>
      <c r="AU3" s="1699"/>
      <c r="AV3" s="1699"/>
      <c r="AW3" s="1699"/>
      <c r="AX3" s="1699"/>
      <c r="AY3" s="1699"/>
      <c r="AZ3" s="1699"/>
      <c r="BA3" s="1699"/>
      <c r="BB3" s="1699"/>
      <c r="BC3" s="1699"/>
      <c r="BD3" s="1699"/>
      <c r="BE3" s="1699"/>
    </row>
    <row r="4" spans="1:63" s="134" customFormat="1" ht="13.5" thickBot="1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>
      <c r="A5" s="753"/>
      <c r="C5" s="1767" t="s">
        <v>9</v>
      </c>
      <c r="D5" s="1768"/>
      <c r="E5" s="1768"/>
      <c r="F5" s="1768"/>
      <c r="G5" s="1768"/>
      <c r="H5" s="1768"/>
      <c r="I5" s="1768"/>
      <c r="J5" s="1768"/>
      <c r="K5" s="1768"/>
      <c r="L5" s="1768"/>
      <c r="M5" s="1768"/>
      <c r="N5" s="1768"/>
      <c r="O5" s="1768"/>
      <c r="P5" s="1768"/>
      <c r="Q5" s="1768"/>
      <c r="R5" s="1768"/>
      <c r="S5" s="1768"/>
      <c r="T5" s="1769"/>
      <c r="U5" s="1770" t="s">
        <v>10</v>
      </c>
      <c r="V5" s="1768"/>
      <c r="W5" s="1768"/>
      <c r="X5" s="1769"/>
      <c r="Y5" s="1778" t="s">
        <v>287</v>
      </c>
      <c r="Z5" s="1478"/>
      <c r="AA5" s="1478"/>
      <c r="AB5" s="1478"/>
      <c r="AC5" s="1478"/>
      <c r="AD5" s="1478"/>
      <c r="AE5" s="1779"/>
      <c r="AF5" s="1778" t="s">
        <v>288</v>
      </c>
      <c r="AG5" s="1478"/>
      <c r="AH5" s="1478"/>
      <c r="AI5" s="1478"/>
      <c r="AJ5" s="1478"/>
      <c r="AK5" s="1478"/>
      <c r="AL5" s="1779"/>
      <c r="AM5" s="1778" t="s">
        <v>508</v>
      </c>
      <c r="AN5" s="1478"/>
      <c r="AO5" s="1478"/>
      <c r="AP5" s="1478"/>
      <c r="AQ5" s="1478"/>
      <c r="AR5" s="1478"/>
      <c r="AS5" s="1779"/>
      <c r="AT5" s="1778" t="s">
        <v>289</v>
      </c>
      <c r="AU5" s="1478"/>
      <c r="AV5" s="1478"/>
      <c r="AW5" s="1478"/>
      <c r="AX5" s="1478"/>
      <c r="AY5" s="1478"/>
      <c r="AZ5" s="3673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>
      <c r="A6" s="753"/>
      <c r="C6" s="1673"/>
      <c r="D6" s="1674"/>
      <c r="E6" s="1674"/>
      <c r="F6" s="1674"/>
      <c r="G6" s="1674"/>
      <c r="H6" s="1674"/>
      <c r="I6" s="1674"/>
      <c r="J6" s="1674"/>
      <c r="K6" s="1674"/>
      <c r="L6" s="1674"/>
      <c r="M6" s="1674"/>
      <c r="N6" s="1674"/>
      <c r="O6" s="1674"/>
      <c r="P6" s="1674"/>
      <c r="Q6" s="1674"/>
      <c r="R6" s="1674"/>
      <c r="S6" s="1674"/>
      <c r="T6" s="1675"/>
      <c r="U6" s="1879"/>
      <c r="V6" s="1674"/>
      <c r="W6" s="1674"/>
      <c r="X6" s="1675"/>
      <c r="Y6" s="3779"/>
      <c r="Z6" s="3780"/>
      <c r="AA6" s="3780"/>
      <c r="AB6" s="3780"/>
      <c r="AC6" s="3780"/>
      <c r="AD6" s="3780"/>
      <c r="AE6" s="3781"/>
      <c r="AF6" s="3779"/>
      <c r="AG6" s="3780"/>
      <c r="AH6" s="3780"/>
      <c r="AI6" s="3780"/>
      <c r="AJ6" s="3780"/>
      <c r="AK6" s="3780"/>
      <c r="AL6" s="3781"/>
      <c r="AM6" s="3779"/>
      <c r="AN6" s="3780"/>
      <c r="AO6" s="3780"/>
      <c r="AP6" s="3780"/>
      <c r="AQ6" s="3780"/>
      <c r="AR6" s="3780"/>
      <c r="AS6" s="3781"/>
      <c r="AT6" s="3779"/>
      <c r="AU6" s="3780"/>
      <c r="AV6" s="3780"/>
      <c r="AW6" s="3780"/>
      <c r="AX6" s="3780"/>
      <c r="AY6" s="3780"/>
      <c r="AZ6" s="3785"/>
      <c r="BE6" s="133"/>
      <c r="BF6" s="133"/>
      <c r="BG6" s="133"/>
      <c r="BH6" s="133"/>
      <c r="BI6" s="133"/>
      <c r="BJ6" s="133"/>
      <c r="BK6" s="133"/>
    </row>
    <row r="7" spans="1:63" s="134" customFormat="1" ht="12">
      <c r="A7" s="753"/>
      <c r="C7" s="1646"/>
      <c r="D7" s="1647"/>
      <c r="E7" s="1647"/>
      <c r="F7" s="1647"/>
      <c r="G7" s="1647"/>
      <c r="H7" s="1647"/>
      <c r="I7" s="1647"/>
      <c r="J7" s="1647"/>
      <c r="K7" s="1647"/>
      <c r="L7" s="1647"/>
      <c r="M7" s="1647"/>
      <c r="N7" s="1647"/>
      <c r="O7" s="1647"/>
      <c r="P7" s="1647"/>
      <c r="Q7" s="1647"/>
      <c r="R7" s="1647"/>
      <c r="S7" s="1647"/>
      <c r="T7" s="1648"/>
      <c r="U7" s="1880"/>
      <c r="V7" s="1647"/>
      <c r="W7" s="1647"/>
      <c r="X7" s="1648"/>
      <c r="Y7" s="3782"/>
      <c r="Z7" s="3783"/>
      <c r="AA7" s="3783"/>
      <c r="AB7" s="3783"/>
      <c r="AC7" s="3783"/>
      <c r="AD7" s="3783"/>
      <c r="AE7" s="3784"/>
      <c r="AF7" s="3782"/>
      <c r="AG7" s="3783"/>
      <c r="AH7" s="3783"/>
      <c r="AI7" s="3783"/>
      <c r="AJ7" s="3783"/>
      <c r="AK7" s="3783"/>
      <c r="AL7" s="3784"/>
      <c r="AM7" s="3782"/>
      <c r="AN7" s="3783"/>
      <c r="AO7" s="3783"/>
      <c r="AP7" s="3783"/>
      <c r="AQ7" s="3783"/>
      <c r="AR7" s="3783"/>
      <c r="AS7" s="3784"/>
      <c r="AT7" s="3782"/>
      <c r="AU7" s="3783"/>
      <c r="AV7" s="3783"/>
      <c r="AW7" s="3783"/>
      <c r="AX7" s="3783"/>
      <c r="AY7" s="3783"/>
      <c r="AZ7" s="3786"/>
      <c r="BE7" s="133"/>
      <c r="BF7" s="133"/>
      <c r="BG7" s="133"/>
      <c r="BH7" s="133"/>
      <c r="BI7" s="133"/>
      <c r="BJ7" s="133"/>
      <c r="BK7" s="133"/>
    </row>
    <row r="8" spans="1:63" s="134" customFormat="1">
      <c r="A8" s="753" t="s">
        <v>1373</v>
      </c>
      <c r="C8" s="2203">
        <v>1</v>
      </c>
      <c r="D8" s="2204"/>
      <c r="E8" s="2204"/>
      <c r="F8" s="2204"/>
      <c r="G8" s="2204"/>
      <c r="H8" s="2204"/>
      <c r="I8" s="2204"/>
      <c r="J8" s="2204"/>
      <c r="K8" s="2204"/>
      <c r="L8" s="2204"/>
      <c r="M8" s="2204"/>
      <c r="N8" s="2204"/>
      <c r="O8" s="2204"/>
      <c r="P8" s="2204"/>
      <c r="Q8" s="2204"/>
      <c r="R8" s="2204"/>
      <c r="S8" s="2204"/>
      <c r="T8" s="2204"/>
      <c r="U8" s="2213">
        <v>2</v>
      </c>
      <c r="V8" s="2213"/>
      <c r="W8" s="2213"/>
      <c r="X8" s="2213"/>
      <c r="Y8" s="2213">
        <v>3</v>
      </c>
      <c r="Z8" s="2213"/>
      <c r="AA8" s="2213"/>
      <c r="AB8" s="2213"/>
      <c r="AC8" s="2213"/>
      <c r="AD8" s="2213"/>
      <c r="AE8" s="2213"/>
      <c r="AF8" s="2213">
        <v>4</v>
      </c>
      <c r="AG8" s="2213"/>
      <c r="AH8" s="2213"/>
      <c r="AI8" s="2213"/>
      <c r="AJ8" s="2213"/>
      <c r="AK8" s="2213"/>
      <c r="AL8" s="2213"/>
      <c r="AM8" s="2213">
        <v>5</v>
      </c>
      <c r="AN8" s="2213"/>
      <c r="AO8" s="2213"/>
      <c r="AP8" s="2213"/>
      <c r="AQ8" s="2213"/>
      <c r="AR8" s="2213"/>
      <c r="AS8" s="2213"/>
      <c r="AT8" s="2213">
        <v>6</v>
      </c>
      <c r="AU8" s="2213"/>
      <c r="AV8" s="2213"/>
      <c r="AW8" s="2213"/>
      <c r="AX8" s="2213"/>
      <c r="AY8" s="2213"/>
      <c r="AZ8" s="3776"/>
    </row>
    <row r="9" spans="1:63" ht="25.15" customHeight="1">
      <c r="C9" s="3768" t="s">
        <v>210</v>
      </c>
      <c r="D9" s="3769"/>
      <c r="E9" s="3769"/>
      <c r="F9" s="3769"/>
      <c r="G9" s="3769"/>
      <c r="H9" s="3769"/>
      <c r="I9" s="3769"/>
      <c r="J9" s="3769"/>
      <c r="K9" s="3769"/>
      <c r="L9" s="3769"/>
      <c r="M9" s="3769"/>
      <c r="N9" s="3769"/>
      <c r="O9" s="3769"/>
      <c r="P9" s="3769"/>
      <c r="Q9" s="3769"/>
      <c r="R9" s="3769"/>
      <c r="S9" s="3769"/>
      <c r="T9" s="3769"/>
      <c r="U9" s="1573">
        <v>7700</v>
      </c>
      <c r="V9" s="1535"/>
      <c r="W9" s="1535"/>
      <c r="X9" s="1535"/>
      <c r="Y9" s="3770">
        <v>1111300</v>
      </c>
      <c r="Z9" s="3770"/>
      <c r="AA9" s="3770"/>
      <c r="AB9" s="3770"/>
      <c r="AC9" s="3770"/>
      <c r="AD9" s="3770"/>
      <c r="AE9" s="3770"/>
      <c r="AF9" s="3777">
        <f>Ф1!DY46</f>
        <v>222260</v>
      </c>
      <c r="AG9" s="3777"/>
      <c r="AH9" s="3777"/>
      <c r="AI9" s="3777"/>
      <c r="AJ9" s="3777"/>
      <c r="AK9" s="3777"/>
      <c r="AL9" s="3777"/>
      <c r="AM9" s="3770">
        <v>12492205</v>
      </c>
      <c r="AN9" s="3770"/>
      <c r="AO9" s="3770"/>
      <c r="AP9" s="3770"/>
      <c r="AQ9" s="3770"/>
      <c r="AR9" s="3770"/>
      <c r="AS9" s="3770"/>
      <c r="AT9" s="3777">
        <f>Ф1!DY112</f>
        <v>2498441</v>
      </c>
      <c r="AU9" s="3777"/>
      <c r="AV9" s="3777"/>
      <c r="AW9" s="3777"/>
      <c r="AX9" s="3777"/>
      <c r="AY9" s="3777"/>
      <c r="AZ9" s="3778"/>
    </row>
    <row r="10" spans="1:63" ht="16.5" customHeight="1">
      <c r="C10" s="3768" t="s">
        <v>128</v>
      </c>
      <c r="D10" s="3769"/>
      <c r="E10" s="3769"/>
      <c r="F10" s="3769"/>
      <c r="G10" s="3769"/>
      <c r="H10" s="3769"/>
      <c r="I10" s="3769"/>
      <c r="J10" s="3769"/>
      <c r="K10" s="3769"/>
      <c r="L10" s="3769"/>
      <c r="M10" s="3769"/>
      <c r="N10" s="3769"/>
      <c r="O10" s="3769"/>
      <c r="P10" s="3769"/>
      <c r="Q10" s="3769"/>
      <c r="R10" s="3769"/>
      <c r="S10" s="3769"/>
      <c r="T10" s="3769"/>
      <c r="U10" s="1573">
        <v>7710</v>
      </c>
      <c r="V10" s="1535"/>
      <c r="W10" s="1535"/>
      <c r="X10" s="1535"/>
      <c r="Y10" s="3770">
        <v>4825105</v>
      </c>
      <c r="Z10" s="3770"/>
      <c r="AA10" s="3770"/>
      <c r="AB10" s="3770"/>
      <c r="AC10" s="3770"/>
      <c r="AD10" s="3770"/>
      <c r="AE10" s="3770"/>
      <c r="AF10" s="3770">
        <v>965021</v>
      </c>
      <c r="AG10" s="3770"/>
      <c r="AH10" s="3770"/>
      <c r="AI10" s="3770"/>
      <c r="AJ10" s="3770"/>
      <c r="AK10" s="3770"/>
      <c r="AL10" s="3770"/>
      <c r="AM10" s="3770">
        <v>4856805</v>
      </c>
      <c r="AN10" s="3770"/>
      <c r="AO10" s="3770"/>
      <c r="AP10" s="3770"/>
      <c r="AQ10" s="3770"/>
      <c r="AR10" s="3770"/>
      <c r="AS10" s="3770"/>
      <c r="AT10" s="3770">
        <v>971361</v>
      </c>
      <c r="AU10" s="3770"/>
      <c r="AV10" s="3770"/>
      <c r="AW10" s="3770"/>
      <c r="AX10" s="3770"/>
      <c r="AY10" s="3770"/>
      <c r="AZ10" s="3770"/>
    </row>
    <row r="11" spans="1:63" ht="16.5" customHeight="1">
      <c r="C11" s="3768" t="s">
        <v>129</v>
      </c>
      <c r="D11" s="3769"/>
      <c r="E11" s="3769"/>
      <c r="F11" s="3769"/>
      <c r="G11" s="3769"/>
      <c r="H11" s="3769"/>
      <c r="I11" s="3769"/>
      <c r="J11" s="3769"/>
      <c r="K11" s="3769"/>
      <c r="L11" s="3769"/>
      <c r="M11" s="3769"/>
      <c r="N11" s="3769"/>
      <c r="O11" s="3769"/>
      <c r="P11" s="3769"/>
      <c r="Q11" s="3769"/>
      <c r="R11" s="3769"/>
      <c r="S11" s="3769"/>
      <c r="T11" s="3769"/>
      <c r="U11" s="1573">
        <v>7720</v>
      </c>
      <c r="V11" s="1535"/>
      <c r="W11" s="1535"/>
      <c r="X11" s="1535"/>
      <c r="Y11" s="135" t="s">
        <v>39</v>
      </c>
      <c r="Z11" s="3774">
        <v>4761290</v>
      </c>
      <c r="AA11" s="3774"/>
      <c r="AB11" s="3774"/>
      <c r="AC11" s="3774"/>
      <c r="AD11" s="3774"/>
      <c r="AE11" s="136" t="s">
        <v>40</v>
      </c>
      <c r="AF11" s="135" t="s">
        <v>39</v>
      </c>
      <c r="AG11" s="3774">
        <v>952258</v>
      </c>
      <c r="AH11" s="3774"/>
      <c r="AI11" s="3774"/>
      <c r="AJ11" s="3774"/>
      <c r="AK11" s="3774"/>
      <c r="AL11" s="136" t="s">
        <v>40</v>
      </c>
      <c r="AM11" s="135" t="s">
        <v>39</v>
      </c>
      <c r="AN11" s="3774">
        <v>1684740</v>
      </c>
      <c r="AO11" s="3774"/>
      <c r="AP11" s="3774"/>
      <c r="AQ11" s="3774"/>
      <c r="AR11" s="3774"/>
      <c r="AS11" s="136" t="s">
        <v>40</v>
      </c>
      <c r="AT11" s="135" t="s">
        <v>39</v>
      </c>
      <c r="AU11" s="3774">
        <v>336948</v>
      </c>
      <c r="AV11" s="3774"/>
      <c r="AW11" s="3774"/>
      <c r="AX11" s="3774"/>
      <c r="AY11" s="3774"/>
      <c r="AZ11" s="137" t="s">
        <v>40</v>
      </c>
    </row>
    <row r="12" spans="1:63" ht="22.5" customHeight="1">
      <c r="C12" s="3768" t="s">
        <v>290</v>
      </c>
      <c r="D12" s="3769"/>
      <c r="E12" s="3769"/>
      <c r="F12" s="3769"/>
      <c r="G12" s="3769"/>
      <c r="H12" s="3769"/>
      <c r="I12" s="3769"/>
      <c r="J12" s="3769"/>
      <c r="K12" s="3769"/>
      <c r="L12" s="3769"/>
      <c r="M12" s="3769"/>
      <c r="N12" s="3769"/>
      <c r="O12" s="3769"/>
      <c r="P12" s="3769"/>
      <c r="Q12" s="3769"/>
      <c r="R12" s="3769"/>
      <c r="S12" s="3769"/>
      <c r="T12" s="3769"/>
      <c r="U12" s="1573">
        <v>7730</v>
      </c>
      <c r="V12" s="1535"/>
      <c r="W12" s="1535"/>
      <c r="X12" s="1535"/>
      <c r="Y12" s="1535" t="s">
        <v>291</v>
      </c>
      <c r="Z12" s="1535"/>
      <c r="AA12" s="1535"/>
      <c r="AB12" s="1535"/>
      <c r="AC12" s="1535"/>
      <c r="AD12" s="1535"/>
      <c r="AE12" s="1535"/>
      <c r="AF12" s="3770"/>
      <c r="AG12" s="3770"/>
      <c r="AH12" s="3770"/>
      <c r="AI12" s="3770"/>
      <c r="AJ12" s="3770"/>
      <c r="AK12" s="3770"/>
      <c r="AL12" s="3770"/>
      <c r="AM12" s="1535" t="s">
        <v>291</v>
      </c>
      <c r="AN12" s="1535"/>
      <c r="AO12" s="1535"/>
      <c r="AP12" s="1535"/>
      <c r="AQ12" s="1535"/>
      <c r="AR12" s="1535"/>
      <c r="AS12" s="1535"/>
      <c r="AT12" s="3770"/>
      <c r="AU12" s="3770"/>
      <c r="AV12" s="3770"/>
      <c r="AW12" s="3770"/>
      <c r="AX12" s="3770"/>
      <c r="AY12" s="3770"/>
      <c r="AZ12" s="3775"/>
    </row>
    <row r="13" spans="1:63" s="134" customFormat="1" ht="22.5" customHeight="1">
      <c r="A13" s="753"/>
      <c r="C13" s="3768" t="s">
        <v>292</v>
      </c>
      <c r="D13" s="3769"/>
      <c r="E13" s="3769"/>
      <c r="F13" s="3769"/>
      <c r="G13" s="3769"/>
      <c r="H13" s="3769"/>
      <c r="I13" s="3769"/>
      <c r="J13" s="3769"/>
      <c r="K13" s="3769"/>
      <c r="L13" s="3769"/>
      <c r="M13" s="3769"/>
      <c r="N13" s="3769"/>
      <c r="O13" s="3769"/>
      <c r="P13" s="3769"/>
      <c r="Q13" s="3769"/>
      <c r="R13" s="3769"/>
      <c r="S13" s="3769"/>
      <c r="T13" s="3769"/>
      <c r="U13" s="1573">
        <v>7740</v>
      </c>
      <c r="V13" s="1535"/>
      <c r="W13" s="1535"/>
      <c r="X13" s="1535"/>
      <c r="Y13" s="3770"/>
      <c r="Z13" s="3770"/>
      <c r="AA13" s="3770"/>
      <c r="AB13" s="3770"/>
      <c r="AC13" s="3770"/>
      <c r="AD13" s="3770"/>
      <c r="AE13" s="3770"/>
      <c r="AF13" s="3770"/>
      <c r="AG13" s="3770"/>
      <c r="AH13" s="3770"/>
      <c r="AI13" s="3770"/>
      <c r="AJ13" s="3770"/>
      <c r="AK13" s="3770"/>
      <c r="AL13" s="3770"/>
      <c r="AM13" s="3770"/>
      <c r="AN13" s="3770"/>
      <c r="AO13" s="3770"/>
      <c r="AP13" s="3770"/>
      <c r="AQ13" s="3770"/>
      <c r="AR13" s="3770"/>
      <c r="AS13" s="3770"/>
      <c r="AT13" s="3770"/>
      <c r="AU13" s="3770"/>
      <c r="AV13" s="3770"/>
      <c r="AW13" s="3770"/>
      <c r="AX13" s="3770"/>
      <c r="AY13" s="3770"/>
      <c r="AZ13" s="3775"/>
    </row>
    <row r="14" spans="1:63" ht="23.25" customHeight="1">
      <c r="C14" s="3768" t="s">
        <v>293</v>
      </c>
      <c r="D14" s="3769"/>
      <c r="E14" s="3769"/>
      <c r="F14" s="3769"/>
      <c r="G14" s="3769"/>
      <c r="H14" s="3769"/>
      <c r="I14" s="3769"/>
      <c r="J14" s="3769"/>
      <c r="K14" s="3769"/>
      <c r="L14" s="3769"/>
      <c r="M14" s="3769"/>
      <c r="N14" s="3769"/>
      <c r="O14" s="3769"/>
      <c r="P14" s="3769"/>
      <c r="Q14" s="3769"/>
      <c r="R14" s="3769"/>
      <c r="S14" s="3769"/>
      <c r="T14" s="3769"/>
      <c r="U14" s="1573">
        <v>7750</v>
      </c>
      <c r="V14" s="1535"/>
      <c r="W14" s="1535"/>
      <c r="X14" s="1535"/>
      <c r="Y14" s="3770"/>
      <c r="Z14" s="3770"/>
      <c r="AA14" s="3770"/>
      <c r="AB14" s="3770"/>
      <c r="AC14" s="3770"/>
      <c r="AD14" s="3770"/>
      <c r="AE14" s="3770"/>
      <c r="AF14" s="3770"/>
      <c r="AG14" s="3770"/>
      <c r="AH14" s="3770"/>
      <c r="AI14" s="3770"/>
      <c r="AJ14" s="3770"/>
      <c r="AK14" s="3770"/>
      <c r="AL14" s="3770"/>
      <c r="AM14" s="3770"/>
      <c r="AN14" s="3770"/>
      <c r="AO14" s="3770"/>
      <c r="AP14" s="3770"/>
      <c r="AQ14" s="3770"/>
      <c r="AR14" s="3770"/>
      <c r="AS14" s="3770"/>
      <c r="AT14" s="3770"/>
      <c r="AU14" s="3770"/>
      <c r="AV14" s="3770"/>
      <c r="AW14" s="3770"/>
      <c r="AX14" s="3770"/>
      <c r="AY14" s="3770"/>
      <c r="AZ14" s="3775"/>
    </row>
    <row r="15" spans="1:63" ht="25.5" customHeight="1">
      <c r="C15" s="3768" t="s">
        <v>294</v>
      </c>
      <c r="D15" s="3769"/>
      <c r="E15" s="3769"/>
      <c r="F15" s="3769"/>
      <c r="G15" s="3769"/>
      <c r="H15" s="3769"/>
      <c r="I15" s="3769"/>
      <c r="J15" s="3769"/>
      <c r="K15" s="3769"/>
      <c r="L15" s="3769"/>
      <c r="M15" s="3769"/>
      <c r="N15" s="3769"/>
      <c r="O15" s="3769"/>
      <c r="P15" s="3769"/>
      <c r="Q15" s="3769"/>
      <c r="R15" s="3769"/>
      <c r="S15" s="3769"/>
      <c r="T15" s="3769"/>
      <c r="U15" s="1573">
        <v>7760</v>
      </c>
      <c r="V15" s="1535"/>
      <c r="W15" s="1535"/>
      <c r="X15" s="1535"/>
      <c r="Y15" s="135" t="s">
        <v>39</v>
      </c>
      <c r="Z15" s="3774">
        <v>216875</v>
      </c>
      <c r="AA15" s="3774"/>
      <c r="AB15" s="3774"/>
      <c r="AC15" s="3774"/>
      <c r="AD15" s="3774"/>
      <c r="AE15" s="136" t="s">
        <v>40</v>
      </c>
      <c r="AF15" s="135" t="s">
        <v>39</v>
      </c>
      <c r="AG15" s="3774">
        <v>43375</v>
      </c>
      <c r="AH15" s="3774"/>
      <c r="AI15" s="3774"/>
      <c r="AJ15" s="3774"/>
      <c r="AK15" s="3774"/>
      <c r="AL15" s="136" t="s">
        <v>40</v>
      </c>
      <c r="AM15" s="138" t="s">
        <v>39</v>
      </c>
      <c r="AN15" s="3774">
        <v>-3509340</v>
      </c>
      <c r="AO15" s="3774"/>
      <c r="AP15" s="3774"/>
      <c r="AQ15" s="3774"/>
      <c r="AR15" s="3774"/>
      <c r="AS15" s="139" t="s">
        <v>40</v>
      </c>
      <c r="AT15" s="135" t="s">
        <v>39</v>
      </c>
      <c r="AU15" s="3774">
        <v>-701868</v>
      </c>
      <c r="AV15" s="3774"/>
      <c r="AW15" s="3774"/>
      <c r="AX15" s="3774"/>
      <c r="AY15" s="3774"/>
      <c r="AZ15" s="137" t="s">
        <v>40</v>
      </c>
    </row>
    <row r="16" spans="1:63" ht="16.5" customHeight="1" thickBot="1">
      <c r="A16" s="585" t="s">
        <v>1374</v>
      </c>
      <c r="C16" s="3771" t="s">
        <v>213</v>
      </c>
      <c r="D16" s="3772"/>
      <c r="E16" s="3772"/>
      <c r="F16" s="3772"/>
      <c r="G16" s="3772"/>
      <c r="H16" s="3772"/>
      <c r="I16" s="3772"/>
      <c r="J16" s="3772"/>
      <c r="K16" s="3772"/>
      <c r="L16" s="3772"/>
      <c r="M16" s="3772"/>
      <c r="N16" s="3772"/>
      <c r="O16" s="3772"/>
      <c r="P16" s="3772"/>
      <c r="Q16" s="3772"/>
      <c r="R16" s="3772"/>
      <c r="S16" s="3772"/>
      <c r="T16" s="3772"/>
      <c r="U16" s="1611">
        <v>7800</v>
      </c>
      <c r="V16" s="1612"/>
      <c r="W16" s="1612"/>
      <c r="X16" s="1612"/>
      <c r="Y16" s="3773">
        <f>Y9+Y10-Z11+Y13+Y14-Z15</f>
        <v>958240</v>
      </c>
      <c r="Z16" s="3773"/>
      <c r="AA16" s="3773"/>
      <c r="AB16" s="3773"/>
      <c r="AC16" s="3773"/>
      <c r="AD16" s="3773"/>
      <c r="AE16" s="3773"/>
      <c r="AF16" s="3773">
        <f>Ф1!DJ46</f>
        <v>191648</v>
      </c>
      <c r="AG16" s="3773"/>
      <c r="AH16" s="3773"/>
      <c r="AI16" s="3773"/>
      <c r="AJ16" s="3773"/>
      <c r="AK16" s="3773"/>
      <c r="AL16" s="3773"/>
      <c r="AM16" s="3773">
        <f>AM9+AM10-AN11+AM13+AM14-AN15</f>
        <v>19173610</v>
      </c>
      <c r="AN16" s="3773"/>
      <c r="AO16" s="3773"/>
      <c r="AP16" s="3773"/>
      <c r="AQ16" s="3773"/>
      <c r="AR16" s="3773"/>
      <c r="AS16" s="3773"/>
      <c r="AT16" s="3773">
        <f>Ф1!DJ112</f>
        <v>3834722</v>
      </c>
      <c r="AU16" s="3773"/>
      <c r="AV16" s="3773"/>
      <c r="AW16" s="3773"/>
      <c r="AX16" s="3773"/>
      <c r="AY16" s="3773"/>
      <c r="AZ16" s="3787"/>
    </row>
    <row r="18" spans="1:95" s="140" customFormat="1" ht="12.75" customHeight="1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>
      <c r="A20" s="704"/>
      <c r="X20" s="147" t="s">
        <v>213</v>
      </c>
      <c r="AF20" s="3777">
        <f>AF9+AF10-AG11+AF12+AF13+AF14-AG15</f>
        <v>191648</v>
      </c>
      <c r="AG20" s="3777"/>
      <c r="AH20" s="3777"/>
      <c r="AI20" s="3777"/>
      <c r="AJ20" s="3777"/>
      <c r="AK20" s="3777"/>
      <c r="AL20" s="3777"/>
      <c r="AT20" s="3777">
        <f>AT9+AT10-AU11+AT12+AT13+AT14-AU15</f>
        <v>3834722</v>
      </c>
      <c r="AU20" s="3777"/>
      <c r="AV20" s="3777"/>
      <c r="AW20" s="3777"/>
      <c r="AX20" s="3777"/>
      <c r="AY20" s="3777"/>
      <c r="AZ20" s="3777"/>
    </row>
    <row r="21" spans="1:95" s="143" customFormat="1" ht="12.75" customHeight="1">
      <c r="A21" s="704"/>
      <c r="X21" s="754"/>
    </row>
    <row r="22" spans="1:95" s="143" customFormat="1" ht="12.75" customHeight="1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/>
    <row r="24" spans="1:95" ht="12.75" customHeight="1"/>
    <row r="25" spans="1:95" s="583" customFormat="1" ht="12.75" customHeight="1">
      <c r="A25" s="554"/>
    </row>
  </sheetData>
  <sheetProtection password="CF7A" sheet="1" objects="1" scenarios="1" formatCells="0" formatColumns="0" autoFilter="0"/>
  <mergeCells count="63"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  <mergeCell ref="C3:BE3"/>
    <mergeCell ref="C5:T7"/>
    <mergeCell ref="U5:X7"/>
    <mergeCell ref="Y5:AE7"/>
    <mergeCell ref="AF5:AL7"/>
    <mergeCell ref="AM5:AS7"/>
    <mergeCell ref="AT5:AZ7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8:T8"/>
    <mergeCell ref="U8:X8"/>
    <mergeCell ref="Y8:AE8"/>
    <mergeCell ref="C9:T9"/>
    <mergeCell ref="U9:X9"/>
    <mergeCell ref="Y9:AE9"/>
    <mergeCell ref="C10:T10"/>
    <mergeCell ref="U10:X10"/>
    <mergeCell ref="Y10:AE10"/>
    <mergeCell ref="C11:T11"/>
    <mergeCell ref="U11:X11"/>
    <mergeCell ref="Z11:AD11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>
      <c r="A2" s="632"/>
      <c r="I2" s="995" t="s">
        <v>1001</v>
      </c>
      <c r="J2" s="995"/>
      <c r="K2" s="995"/>
      <c r="L2" s="995"/>
      <c r="M2" s="995"/>
      <c r="N2" s="995"/>
      <c r="O2" s="995"/>
      <c r="P2" s="995"/>
      <c r="Q2" s="995"/>
      <c r="R2" s="995"/>
      <c r="S2" s="995"/>
      <c r="T2" s="995"/>
      <c r="U2" s="995"/>
      <c r="V2" s="995"/>
      <c r="W2" s="995"/>
      <c r="X2" s="995"/>
      <c r="Y2" s="995"/>
      <c r="Z2" s="995"/>
      <c r="AA2" s="995"/>
      <c r="AB2" s="995"/>
      <c r="AC2" s="995"/>
      <c r="AD2" s="995"/>
      <c r="AE2" s="995"/>
      <c r="AF2" s="995"/>
      <c r="AG2" s="995"/>
      <c r="AH2" s="995"/>
      <c r="AI2" s="995"/>
      <c r="AJ2" s="995"/>
      <c r="AK2" s="995"/>
      <c r="AL2" s="995"/>
      <c r="AM2" s="995"/>
      <c r="AN2" s="995"/>
      <c r="AO2" s="995"/>
      <c r="AP2" s="995"/>
      <c r="AQ2" s="995"/>
      <c r="AR2" s="995"/>
      <c r="AS2" s="995"/>
      <c r="AT2" s="995"/>
      <c r="AU2" s="995"/>
      <c r="AV2" s="995"/>
      <c r="AW2" s="995"/>
      <c r="AX2" s="995"/>
    </row>
    <row r="3" spans="1:58" ht="12" thickBot="1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>
      <c r="C4" s="1562" t="s">
        <v>2</v>
      </c>
      <c r="D4" s="1563"/>
      <c r="E4" s="1563"/>
      <c r="F4" s="1563"/>
      <c r="G4" s="1563"/>
      <c r="H4" s="1563"/>
      <c r="I4" s="1563"/>
      <c r="J4" s="1563"/>
      <c r="K4" s="1563"/>
      <c r="L4" s="1563"/>
      <c r="M4" s="1563"/>
      <c r="N4" s="1563"/>
      <c r="O4" s="1563"/>
      <c r="P4" s="1563"/>
      <c r="Q4" s="1563"/>
      <c r="R4" s="1563"/>
      <c r="S4" s="1563"/>
      <c r="T4" s="1563"/>
      <c r="U4" s="1563"/>
      <c r="V4" s="1563"/>
      <c r="W4" s="1563"/>
      <c r="X4" s="1563"/>
      <c r="Y4" s="1563"/>
      <c r="Z4" s="1563"/>
      <c r="AA4" s="1563"/>
      <c r="AB4" s="1563"/>
      <c r="AC4" s="1563"/>
      <c r="AD4" s="1563"/>
      <c r="AE4" s="1563"/>
      <c r="AF4" s="1563"/>
      <c r="AG4" s="1563"/>
      <c r="AH4" s="1563"/>
      <c r="AI4" s="1778" t="s">
        <v>1495</v>
      </c>
      <c r="AJ4" s="1478"/>
      <c r="AK4" s="1478"/>
      <c r="AL4" s="1478"/>
      <c r="AM4" s="1478"/>
      <c r="AN4" s="1478"/>
      <c r="AO4" s="1478"/>
      <c r="AP4" s="1779"/>
      <c r="AQ4" s="1778" t="s">
        <v>1493</v>
      </c>
      <c r="AR4" s="1478"/>
      <c r="AS4" s="1478"/>
      <c r="AT4" s="1478"/>
      <c r="AU4" s="1478"/>
      <c r="AV4" s="1478"/>
      <c r="AW4" s="1478"/>
      <c r="AX4" s="1779"/>
      <c r="AY4" s="1778" t="s">
        <v>1494</v>
      </c>
      <c r="AZ4" s="1478"/>
      <c r="BA4" s="1478"/>
      <c r="BB4" s="1478"/>
      <c r="BC4" s="1478"/>
      <c r="BD4" s="1478"/>
      <c r="BE4" s="1478"/>
      <c r="BF4" s="3673"/>
    </row>
    <row r="5" spans="1:58" ht="12.75" customHeight="1">
      <c r="C5" s="1580" t="s">
        <v>9</v>
      </c>
      <c r="D5" s="1581"/>
      <c r="E5" s="1581"/>
      <c r="F5" s="1581"/>
      <c r="G5" s="1581"/>
      <c r="H5" s="1581"/>
      <c r="I5" s="1581"/>
      <c r="J5" s="1581"/>
      <c r="K5" s="1581"/>
      <c r="L5" s="1581"/>
      <c r="M5" s="1581"/>
      <c r="N5" s="1581"/>
      <c r="O5" s="1581"/>
      <c r="P5" s="1581"/>
      <c r="Q5" s="1581"/>
      <c r="R5" s="1581"/>
      <c r="S5" s="1581"/>
      <c r="T5" s="1581"/>
      <c r="U5" s="1581"/>
      <c r="V5" s="1581"/>
      <c r="W5" s="1581"/>
      <c r="X5" s="1581"/>
      <c r="Y5" s="1581"/>
      <c r="Z5" s="1581"/>
      <c r="AA5" s="1581"/>
      <c r="AB5" s="1581"/>
      <c r="AC5" s="1581"/>
      <c r="AD5" s="1581"/>
      <c r="AE5" s="1581" t="s">
        <v>10</v>
      </c>
      <c r="AF5" s="1581"/>
      <c r="AG5" s="1581"/>
      <c r="AH5" s="1581"/>
      <c r="AI5" s="2698"/>
      <c r="AJ5" s="1516"/>
      <c r="AK5" s="1516"/>
      <c r="AL5" s="1516"/>
      <c r="AM5" s="1516"/>
      <c r="AN5" s="1516"/>
      <c r="AO5" s="1516"/>
      <c r="AP5" s="2699"/>
      <c r="AQ5" s="2698"/>
      <c r="AR5" s="1516"/>
      <c r="AS5" s="1516"/>
      <c r="AT5" s="1516"/>
      <c r="AU5" s="1516"/>
      <c r="AV5" s="1516"/>
      <c r="AW5" s="1516"/>
      <c r="AX5" s="2699"/>
      <c r="AY5" s="2698"/>
      <c r="AZ5" s="1516"/>
      <c r="BA5" s="1516"/>
      <c r="BB5" s="1516"/>
      <c r="BC5" s="1516"/>
      <c r="BD5" s="1516"/>
      <c r="BE5" s="1516"/>
      <c r="BF5" s="3674"/>
    </row>
    <row r="6" spans="1:58" ht="12" thickBot="1">
      <c r="C6" s="2206">
        <v>1</v>
      </c>
      <c r="D6" s="1570"/>
      <c r="E6" s="1570"/>
      <c r="F6" s="1570"/>
      <c r="G6" s="1570"/>
      <c r="H6" s="1570"/>
      <c r="I6" s="1570"/>
      <c r="J6" s="1570"/>
      <c r="K6" s="1570"/>
      <c r="L6" s="1570"/>
      <c r="M6" s="1570"/>
      <c r="N6" s="1570"/>
      <c r="O6" s="1570"/>
      <c r="P6" s="1570"/>
      <c r="Q6" s="1570"/>
      <c r="R6" s="1570"/>
      <c r="S6" s="1570"/>
      <c r="T6" s="1570"/>
      <c r="U6" s="1570"/>
      <c r="V6" s="1570"/>
      <c r="W6" s="1570"/>
      <c r="X6" s="1570"/>
      <c r="Y6" s="1570"/>
      <c r="Z6" s="1570"/>
      <c r="AA6" s="1570"/>
      <c r="AB6" s="1570"/>
      <c r="AC6" s="1570"/>
      <c r="AD6" s="1570"/>
      <c r="AE6" s="1570">
        <v>2</v>
      </c>
      <c r="AF6" s="1570"/>
      <c r="AG6" s="1570"/>
      <c r="AH6" s="1570"/>
      <c r="AI6" s="2232">
        <v>3</v>
      </c>
      <c r="AJ6" s="2233"/>
      <c r="AK6" s="2233"/>
      <c r="AL6" s="2233"/>
      <c r="AM6" s="2233"/>
      <c r="AN6" s="2233"/>
      <c r="AO6" s="2233"/>
      <c r="AP6" s="2235"/>
      <c r="AQ6" s="2232">
        <v>4</v>
      </c>
      <c r="AR6" s="2233"/>
      <c r="AS6" s="2233"/>
      <c r="AT6" s="2233"/>
      <c r="AU6" s="2233"/>
      <c r="AV6" s="2233"/>
      <c r="AW6" s="2233"/>
      <c r="AX6" s="2235"/>
      <c r="AY6" s="2232">
        <v>5</v>
      </c>
      <c r="AZ6" s="2233"/>
      <c r="BA6" s="2233"/>
      <c r="BB6" s="2233"/>
      <c r="BC6" s="2233"/>
      <c r="BD6" s="2233"/>
      <c r="BE6" s="2233"/>
      <c r="BF6" s="2234"/>
    </row>
    <row r="7" spans="1:58" ht="12.75">
      <c r="A7" s="585" t="s">
        <v>1373</v>
      </c>
      <c r="C7" s="3838" t="s">
        <v>295</v>
      </c>
      <c r="D7" s="3839"/>
      <c r="E7" s="3839"/>
      <c r="F7" s="3839"/>
      <c r="G7" s="3839"/>
      <c r="H7" s="3839"/>
      <c r="I7" s="3839"/>
      <c r="J7" s="3839"/>
      <c r="K7" s="3839"/>
      <c r="L7" s="3839"/>
      <c r="M7" s="3839"/>
      <c r="N7" s="3839"/>
      <c r="O7" s="3839"/>
      <c r="P7" s="3839"/>
      <c r="Q7" s="3839"/>
      <c r="R7" s="3839"/>
      <c r="S7" s="3839"/>
      <c r="T7" s="3839"/>
      <c r="U7" s="3839"/>
      <c r="V7" s="3839"/>
      <c r="W7" s="3839"/>
      <c r="X7" s="3839"/>
      <c r="Y7" s="3839"/>
      <c r="Z7" s="3839"/>
      <c r="AA7" s="3839"/>
      <c r="AB7" s="3839"/>
      <c r="AC7" s="3839"/>
      <c r="AD7" s="3840"/>
      <c r="AE7" s="1796" t="s">
        <v>442</v>
      </c>
      <c r="AF7" s="1797"/>
      <c r="AG7" s="1797"/>
      <c r="AH7" s="1797"/>
      <c r="AI7" s="3764">
        <f>AI8+AI10+AI15</f>
        <v>5714</v>
      </c>
      <c r="AJ7" s="3765"/>
      <c r="AK7" s="3765"/>
      <c r="AL7" s="3765"/>
      <c r="AM7" s="3765"/>
      <c r="AN7" s="3765"/>
      <c r="AO7" s="3765"/>
      <c r="AP7" s="3767"/>
      <c r="AQ7" s="3764">
        <f>AQ8+AQ10+AQ15</f>
        <v>135800</v>
      </c>
      <c r="AR7" s="3765"/>
      <c r="AS7" s="3765"/>
      <c r="AT7" s="3765"/>
      <c r="AU7" s="3765"/>
      <c r="AV7" s="3765"/>
      <c r="AW7" s="3765"/>
      <c r="AX7" s="3767"/>
      <c r="AY7" s="3764">
        <f>AY8+AY10+AY15</f>
        <v>500882</v>
      </c>
      <c r="AZ7" s="3765"/>
      <c r="BA7" s="3765"/>
      <c r="BB7" s="3765"/>
      <c r="BC7" s="3765"/>
      <c r="BD7" s="3765"/>
      <c r="BE7" s="3765"/>
      <c r="BF7" s="3766"/>
    </row>
    <row r="8" spans="1:58" ht="12">
      <c r="C8" s="3836" t="s">
        <v>17</v>
      </c>
      <c r="D8" s="3837"/>
      <c r="E8" s="3837"/>
      <c r="F8" s="3837"/>
      <c r="G8" s="3837"/>
      <c r="H8" s="3837"/>
      <c r="I8" s="3837"/>
      <c r="J8" s="3837"/>
      <c r="K8" s="3837"/>
      <c r="L8" s="3837"/>
      <c r="M8" s="3837"/>
      <c r="N8" s="3837"/>
      <c r="O8" s="3837"/>
      <c r="P8" s="3837"/>
      <c r="Q8" s="3837"/>
      <c r="R8" s="3837"/>
      <c r="S8" s="3837"/>
      <c r="T8" s="3837"/>
      <c r="U8" s="3837"/>
      <c r="V8" s="3837"/>
      <c r="W8" s="3837"/>
      <c r="X8" s="3837"/>
      <c r="Y8" s="3837"/>
      <c r="Z8" s="3837"/>
      <c r="AA8" s="3837"/>
      <c r="AB8" s="3837"/>
      <c r="AC8" s="3837"/>
      <c r="AD8" s="3837"/>
      <c r="AE8" s="3823" t="s">
        <v>444</v>
      </c>
      <c r="AF8" s="3824"/>
      <c r="AG8" s="3824"/>
      <c r="AH8" s="3825"/>
      <c r="AI8" s="3727"/>
      <c r="AJ8" s="1288"/>
      <c r="AK8" s="1288"/>
      <c r="AL8" s="1288"/>
      <c r="AM8" s="1288"/>
      <c r="AN8" s="1288"/>
      <c r="AO8" s="1288"/>
      <c r="AP8" s="3728"/>
      <c r="AQ8" s="3727"/>
      <c r="AR8" s="1288"/>
      <c r="AS8" s="1288"/>
      <c r="AT8" s="1288"/>
      <c r="AU8" s="1288"/>
      <c r="AV8" s="1288"/>
      <c r="AW8" s="1288"/>
      <c r="AX8" s="3728"/>
      <c r="AY8" s="3727"/>
      <c r="AZ8" s="1288"/>
      <c r="BA8" s="1288"/>
      <c r="BB8" s="1288"/>
      <c r="BC8" s="1288"/>
      <c r="BD8" s="1288"/>
      <c r="BE8" s="1288"/>
      <c r="BF8" s="1330"/>
    </row>
    <row r="9" spans="1:58" ht="12">
      <c r="C9" s="3828" t="s">
        <v>155</v>
      </c>
      <c r="D9" s="3829"/>
      <c r="E9" s="3829"/>
      <c r="F9" s="3829"/>
      <c r="G9" s="3829"/>
      <c r="H9" s="3829"/>
      <c r="I9" s="3829"/>
      <c r="J9" s="3829"/>
      <c r="K9" s="3829"/>
      <c r="L9" s="3829"/>
      <c r="M9" s="3829"/>
      <c r="N9" s="3829"/>
      <c r="O9" s="3829"/>
      <c r="P9" s="3829"/>
      <c r="Q9" s="3829"/>
      <c r="R9" s="3829"/>
      <c r="S9" s="3829"/>
      <c r="T9" s="3829"/>
      <c r="U9" s="3829"/>
      <c r="V9" s="3829"/>
      <c r="W9" s="3829"/>
      <c r="X9" s="3829"/>
      <c r="Y9" s="3829"/>
      <c r="Z9" s="3829"/>
      <c r="AA9" s="3829"/>
      <c r="AB9" s="3829"/>
      <c r="AC9" s="3829"/>
      <c r="AD9" s="3830"/>
      <c r="AE9" s="3813"/>
      <c r="AF9" s="3814"/>
      <c r="AG9" s="3814"/>
      <c r="AH9" s="3815"/>
      <c r="AI9" s="3703"/>
      <c r="AJ9" s="1030"/>
      <c r="AK9" s="1030"/>
      <c r="AL9" s="1030"/>
      <c r="AM9" s="1030"/>
      <c r="AN9" s="1030"/>
      <c r="AO9" s="1030"/>
      <c r="AP9" s="1461"/>
      <c r="AQ9" s="3703"/>
      <c r="AR9" s="1030"/>
      <c r="AS9" s="1030"/>
      <c r="AT9" s="1030"/>
      <c r="AU9" s="1030"/>
      <c r="AV9" s="1030"/>
      <c r="AW9" s="1030"/>
      <c r="AX9" s="1461"/>
      <c r="AY9" s="3703"/>
      <c r="AZ9" s="1030"/>
      <c r="BA9" s="1030"/>
      <c r="BB9" s="1030"/>
      <c r="BC9" s="1030"/>
      <c r="BD9" s="1030"/>
      <c r="BE9" s="1030"/>
      <c r="BF9" s="1031"/>
    </row>
    <row r="10" spans="1:58" ht="12.75">
      <c r="C10" s="3831" t="s">
        <v>296</v>
      </c>
      <c r="D10" s="3832"/>
      <c r="E10" s="3832"/>
      <c r="F10" s="3832"/>
      <c r="G10" s="3832"/>
      <c r="H10" s="3832"/>
      <c r="I10" s="3832"/>
      <c r="J10" s="3832"/>
      <c r="K10" s="3832"/>
      <c r="L10" s="3832"/>
      <c r="M10" s="3832"/>
      <c r="N10" s="3832"/>
      <c r="O10" s="3832"/>
      <c r="P10" s="3832"/>
      <c r="Q10" s="3832"/>
      <c r="R10" s="3832"/>
      <c r="S10" s="3832"/>
      <c r="T10" s="3832"/>
      <c r="U10" s="3832"/>
      <c r="V10" s="3832"/>
      <c r="W10" s="3832"/>
      <c r="X10" s="3832"/>
      <c r="Y10" s="3832"/>
      <c r="Z10" s="3832"/>
      <c r="AA10" s="3832"/>
      <c r="AB10" s="3832"/>
      <c r="AC10" s="3832"/>
      <c r="AD10" s="3833"/>
      <c r="AE10" s="3660" t="s">
        <v>445</v>
      </c>
      <c r="AF10" s="3661"/>
      <c r="AG10" s="3661"/>
      <c r="AH10" s="3661"/>
      <c r="AI10" s="3197">
        <f>AI11+AI13+AI14</f>
        <v>0</v>
      </c>
      <c r="AJ10" s="1107"/>
      <c r="AK10" s="1107"/>
      <c r="AL10" s="1107"/>
      <c r="AM10" s="1107"/>
      <c r="AN10" s="1107"/>
      <c r="AO10" s="1107"/>
      <c r="AP10" s="1221"/>
      <c r="AQ10" s="3197">
        <f>AQ11+AQ13+AQ14</f>
        <v>0</v>
      </c>
      <c r="AR10" s="1107"/>
      <c r="AS10" s="1107"/>
      <c r="AT10" s="1107"/>
      <c r="AU10" s="1107"/>
      <c r="AV10" s="1107"/>
      <c r="AW10" s="1107"/>
      <c r="AX10" s="1221"/>
      <c r="AY10" s="3197">
        <f>AY11+AY13+AY14</f>
        <v>0</v>
      </c>
      <c r="AZ10" s="1107"/>
      <c r="BA10" s="1107"/>
      <c r="BB10" s="1107"/>
      <c r="BC10" s="1107"/>
      <c r="BD10" s="1107"/>
      <c r="BE10" s="1107"/>
      <c r="BF10" s="1216"/>
    </row>
    <row r="11" spans="1:58" ht="12">
      <c r="C11" s="3807" t="s">
        <v>297</v>
      </c>
      <c r="D11" s="3808"/>
      <c r="E11" s="3808"/>
      <c r="F11" s="3808"/>
      <c r="G11" s="3808"/>
      <c r="H11" s="3808"/>
      <c r="I11" s="3808"/>
      <c r="J11" s="3808"/>
      <c r="K11" s="3808"/>
      <c r="L11" s="3808"/>
      <c r="M11" s="3808"/>
      <c r="N11" s="3808"/>
      <c r="O11" s="3808"/>
      <c r="P11" s="3808"/>
      <c r="Q11" s="3808"/>
      <c r="R11" s="3808"/>
      <c r="S11" s="3808"/>
      <c r="T11" s="3808"/>
      <c r="U11" s="3808"/>
      <c r="V11" s="3808"/>
      <c r="W11" s="3808"/>
      <c r="X11" s="3808"/>
      <c r="Y11" s="3808"/>
      <c r="Z11" s="3808"/>
      <c r="AA11" s="3808"/>
      <c r="AB11" s="3808"/>
      <c r="AC11" s="3808"/>
      <c r="AD11" s="3808"/>
      <c r="AE11" s="3810" t="s">
        <v>446</v>
      </c>
      <c r="AF11" s="3811"/>
      <c r="AG11" s="3811"/>
      <c r="AH11" s="3812"/>
      <c r="AI11" s="3816"/>
      <c r="AJ11" s="1027"/>
      <c r="AK11" s="1027"/>
      <c r="AL11" s="1027"/>
      <c r="AM11" s="1027"/>
      <c r="AN11" s="1027"/>
      <c r="AO11" s="1027"/>
      <c r="AP11" s="3817"/>
      <c r="AQ11" s="3816"/>
      <c r="AR11" s="1027"/>
      <c r="AS11" s="1027"/>
      <c r="AT11" s="1027"/>
      <c r="AU11" s="1027"/>
      <c r="AV11" s="1027"/>
      <c r="AW11" s="1027"/>
      <c r="AX11" s="3817"/>
      <c r="AY11" s="3816"/>
      <c r="AZ11" s="1027"/>
      <c r="BA11" s="1027"/>
      <c r="BB11" s="1027"/>
      <c r="BC11" s="1027"/>
      <c r="BD11" s="1027"/>
      <c r="BE11" s="1027"/>
      <c r="BF11" s="1028"/>
    </row>
    <row r="12" spans="1:58" ht="12">
      <c r="C12" s="3834" t="s">
        <v>298</v>
      </c>
      <c r="D12" s="3835"/>
      <c r="E12" s="3835"/>
      <c r="F12" s="3835"/>
      <c r="G12" s="3835"/>
      <c r="H12" s="3835"/>
      <c r="I12" s="3835"/>
      <c r="J12" s="3835"/>
      <c r="K12" s="3835"/>
      <c r="L12" s="3835"/>
      <c r="M12" s="3835"/>
      <c r="N12" s="3835"/>
      <c r="O12" s="3835"/>
      <c r="P12" s="3835"/>
      <c r="Q12" s="3835"/>
      <c r="R12" s="3835"/>
      <c r="S12" s="3835"/>
      <c r="T12" s="3835"/>
      <c r="U12" s="3835"/>
      <c r="V12" s="3835"/>
      <c r="W12" s="3835"/>
      <c r="X12" s="3835"/>
      <c r="Y12" s="3835"/>
      <c r="Z12" s="3835"/>
      <c r="AA12" s="3835"/>
      <c r="AB12" s="3835"/>
      <c r="AC12" s="3835"/>
      <c r="AD12" s="3835"/>
      <c r="AE12" s="3813"/>
      <c r="AF12" s="3814"/>
      <c r="AG12" s="3814"/>
      <c r="AH12" s="3815"/>
      <c r="AI12" s="3703"/>
      <c r="AJ12" s="1030"/>
      <c r="AK12" s="1030"/>
      <c r="AL12" s="1030"/>
      <c r="AM12" s="1030"/>
      <c r="AN12" s="1030"/>
      <c r="AO12" s="1030"/>
      <c r="AP12" s="1461"/>
      <c r="AQ12" s="3703"/>
      <c r="AR12" s="1030"/>
      <c r="AS12" s="1030"/>
      <c r="AT12" s="1030"/>
      <c r="AU12" s="1030"/>
      <c r="AV12" s="1030"/>
      <c r="AW12" s="1030"/>
      <c r="AX12" s="1461"/>
      <c r="AY12" s="3703"/>
      <c r="AZ12" s="1030"/>
      <c r="BA12" s="1030"/>
      <c r="BB12" s="1030"/>
      <c r="BC12" s="1030"/>
      <c r="BD12" s="1030"/>
      <c r="BE12" s="1030"/>
      <c r="BF12" s="1031"/>
    </row>
    <row r="13" spans="1:58" ht="12.75">
      <c r="C13" s="3834" t="s">
        <v>299</v>
      </c>
      <c r="D13" s="3835"/>
      <c r="E13" s="3835"/>
      <c r="F13" s="3835"/>
      <c r="G13" s="3835"/>
      <c r="H13" s="3835"/>
      <c r="I13" s="3835"/>
      <c r="J13" s="3835"/>
      <c r="K13" s="3835"/>
      <c r="L13" s="3835"/>
      <c r="M13" s="3835"/>
      <c r="N13" s="3835"/>
      <c r="O13" s="3835"/>
      <c r="P13" s="3835"/>
      <c r="Q13" s="3835"/>
      <c r="R13" s="3835"/>
      <c r="S13" s="3835"/>
      <c r="T13" s="3835"/>
      <c r="U13" s="3835"/>
      <c r="V13" s="3835"/>
      <c r="W13" s="3835"/>
      <c r="X13" s="3835"/>
      <c r="Y13" s="3835"/>
      <c r="Z13" s="3835"/>
      <c r="AA13" s="3835"/>
      <c r="AB13" s="3835"/>
      <c r="AC13" s="3835"/>
      <c r="AD13" s="3835"/>
      <c r="AE13" s="3823" t="s">
        <v>447</v>
      </c>
      <c r="AF13" s="3824"/>
      <c r="AG13" s="3824"/>
      <c r="AH13" s="3825"/>
      <c r="AI13" s="1202"/>
      <c r="AJ13" s="1037"/>
      <c r="AK13" s="1037"/>
      <c r="AL13" s="1037"/>
      <c r="AM13" s="1037"/>
      <c r="AN13" s="1037"/>
      <c r="AO13" s="1037"/>
      <c r="AP13" s="1042"/>
      <c r="AQ13" s="1202"/>
      <c r="AR13" s="1037"/>
      <c r="AS13" s="1037"/>
      <c r="AT13" s="1037"/>
      <c r="AU13" s="1037"/>
      <c r="AV13" s="1037"/>
      <c r="AW13" s="1037"/>
      <c r="AX13" s="1042"/>
      <c r="AY13" s="1202"/>
      <c r="AZ13" s="1037"/>
      <c r="BA13" s="1037"/>
      <c r="BB13" s="1037"/>
      <c r="BC13" s="1037"/>
      <c r="BD13" s="1037"/>
      <c r="BE13" s="1037"/>
      <c r="BF13" s="1038"/>
    </row>
    <row r="14" spans="1:58" ht="12.75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04" t="s">
        <v>448</v>
      </c>
      <c r="AF14" s="3805"/>
      <c r="AG14" s="3805"/>
      <c r="AH14" s="3806"/>
      <c r="AI14" s="1202"/>
      <c r="AJ14" s="1037"/>
      <c r="AK14" s="1037"/>
      <c r="AL14" s="1037"/>
      <c r="AM14" s="1037"/>
      <c r="AN14" s="1037"/>
      <c r="AO14" s="1037"/>
      <c r="AP14" s="1042"/>
      <c r="AQ14" s="1202"/>
      <c r="AR14" s="1037"/>
      <c r="AS14" s="1037"/>
      <c r="AT14" s="1037"/>
      <c r="AU14" s="1037"/>
      <c r="AV14" s="1037"/>
      <c r="AW14" s="1037"/>
      <c r="AX14" s="1042"/>
      <c r="AY14" s="1202"/>
      <c r="AZ14" s="1037"/>
      <c r="BA14" s="1037"/>
      <c r="BB14" s="1037"/>
      <c r="BC14" s="1037"/>
      <c r="BD14" s="1037"/>
      <c r="BE14" s="1037"/>
      <c r="BF14" s="1038"/>
    </row>
    <row r="15" spans="1:58" ht="12.75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04" t="s">
        <v>1516</v>
      </c>
      <c r="AF15" s="3805"/>
      <c r="AG15" s="3805"/>
      <c r="AH15" s="3806"/>
      <c r="AI15" s="1202">
        <v>5714</v>
      </c>
      <c r="AJ15" s="1037"/>
      <c r="AK15" s="1037"/>
      <c r="AL15" s="1037"/>
      <c r="AM15" s="1037"/>
      <c r="AN15" s="1037"/>
      <c r="AO15" s="1037"/>
      <c r="AP15" s="1042"/>
      <c r="AQ15" s="1202">
        <v>135800</v>
      </c>
      <c r="AR15" s="1037"/>
      <c r="AS15" s="1037"/>
      <c r="AT15" s="1037"/>
      <c r="AU15" s="1037"/>
      <c r="AV15" s="1037"/>
      <c r="AW15" s="1037"/>
      <c r="AX15" s="1042"/>
      <c r="AY15" s="1202">
        <v>500882</v>
      </c>
      <c r="AZ15" s="1037"/>
      <c r="BA15" s="1037"/>
      <c r="BB15" s="1037"/>
      <c r="BC15" s="1037"/>
      <c r="BD15" s="1037"/>
      <c r="BE15" s="1037"/>
      <c r="BF15" s="1038"/>
    </row>
    <row r="16" spans="1:58" ht="12.75">
      <c r="C16" s="3818" t="s">
        <v>301</v>
      </c>
      <c r="D16" s="3819"/>
      <c r="E16" s="3819"/>
      <c r="F16" s="3819"/>
      <c r="G16" s="3819"/>
      <c r="H16" s="3819"/>
      <c r="I16" s="3819"/>
      <c r="J16" s="3819"/>
      <c r="K16" s="3819"/>
      <c r="L16" s="3819"/>
      <c r="M16" s="3819"/>
      <c r="N16" s="3819"/>
      <c r="O16" s="3819"/>
      <c r="P16" s="3819"/>
      <c r="Q16" s="3819"/>
      <c r="R16" s="3819"/>
      <c r="S16" s="3819"/>
      <c r="T16" s="3819"/>
      <c r="U16" s="3819"/>
      <c r="V16" s="3819"/>
      <c r="W16" s="3819"/>
      <c r="X16" s="3819"/>
      <c r="Y16" s="3819"/>
      <c r="Z16" s="3819"/>
      <c r="AA16" s="3819"/>
      <c r="AB16" s="3819"/>
      <c r="AC16" s="3819"/>
      <c r="AD16" s="2669"/>
      <c r="AE16" s="3660" t="s">
        <v>443</v>
      </c>
      <c r="AF16" s="3661"/>
      <c r="AG16" s="3661"/>
      <c r="AH16" s="3661"/>
      <c r="AI16" s="3197">
        <f>AI17+AI19+AI24</f>
        <v>755334</v>
      </c>
      <c r="AJ16" s="1107"/>
      <c r="AK16" s="1107"/>
      <c r="AL16" s="1107"/>
      <c r="AM16" s="1107"/>
      <c r="AN16" s="1107"/>
      <c r="AO16" s="1107"/>
      <c r="AP16" s="1221"/>
      <c r="AQ16" s="3197">
        <f>AQ17+AQ19+AQ24</f>
        <v>1622717</v>
      </c>
      <c r="AR16" s="1107"/>
      <c r="AS16" s="1107"/>
      <c r="AT16" s="1107"/>
      <c r="AU16" s="1107"/>
      <c r="AV16" s="1107"/>
      <c r="AW16" s="1107"/>
      <c r="AX16" s="1221"/>
      <c r="AY16" s="3197">
        <f>AY17+AY19+AY24</f>
        <v>3164660</v>
      </c>
      <c r="AZ16" s="1107"/>
      <c r="BA16" s="1107"/>
      <c r="BB16" s="1107"/>
      <c r="BC16" s="1107"/>
      <c r="BD16" s="1107"/>
      <c r="BE16" s="1107"/>
      <c r="BF16" s="1216"/>
    </row>
    <row r="17" spans="1:165" ht="12">
      <c r="C17" s="3836" t="s">
        <v>17</v>
      </c>
      <c r="D17" s="3837"/>
      <c r="E17" s="3837"/>
      <c r="F17" s="3837"/>
      <c r="G17" s="3837"/>
      <c r="H17" s="3837"/>
      <c r="I17" s="3837"/>
      <c r="J17" s="3837"/>
      <c r="K17" s="3837"/>
      <c r="L17" s="3837"/>
      <c r="M17" s="3837"/>
      <c r="N17" s="3837"/>
      <c r="O17" s="3837"/>
      <c r="P17" s="3837"/>
      <c r="Q17" s="3837"/>
      <c r="R17" s="3837"/>
      <c r="S17" s="3837"/>
      <c r="T17" s="3837"/>
      <c r="U17" s="3837"/>
      <c r="V17" s="3837"/>
      <c r="W17" s="3837"/>
      <c r="X17" s="3837"/>
      <c r="Y17" s="3837"/>
      <c r="Z17" s="3837"/>
      <c r="AA17" s="3837"/>
      <c r="AB17" s="3837"/>
      <c r="AC17" s="3837"/>
      <c r="AD17" s="3837"/>
      <c r="AE17" s="3823" t="s">
        <v>449</v>
      </c>
      <c r="AF17" s="3824"/>
      <c r="AG17" s="3824"/>
      <c r="AH17" s="3825"/>
      <c r="AI17" s="3727"/>
      <c r="AJ17" s="1288"/>
      <c r="AK17" s="1288"/>
      <c r="AL17" s="1288"/>
      <c r="AM17" s="1288"/>
      <c r="AN17" s="1288"/>
      <c r="AO17" s="1288"/>
      <c r="AP17" s="3728"/>
      <c r="AQ17" s="3727"/>
      <c r="AR17" s="1288"/>
      <c r="AS17" s="1288"/>
      <c r="AT17" s="1288"/>
      <c r="AU17" s="1288"/>
      <c r="AV17" s="1288"/>
      <c r="AW17" s="1288"/>
      <c r="AX17" s="3728"/>
      <c r="AY17" s="3727"/>
      <c r="AZ17" s="1288"/>
      <c r="BA17" s="1288"/>
      <c r="BB17" s="1288"/>
      <c r="BC17" s="1288"/>
      <c r="BD17" s="1288"/>
      <c r="BE17" s="1288"/>
      <c r="BF17" s="1330"/>
    </row>
    <row r="18" spans="1:165" ht="12">
      <c r="C18" s="3828" t="s">
        <v>155</v>
      </c>
      <c r="D18" s="3829"/>
      <c r="E18" s="3829"/>
      <c r="F18" s="3829"/>
      <c r="G18" s="3829"/>
      <c r="H18" s="3829"/>
      <c r="I18" s="3829"/>
      <c r="J18" s="3829"/>
      <c r="K18" s="3829"/>
      <c r="L18" s="3829"/>
      <c r="M18" s="3829"/>
      <c r="N18" s="3829"/>
      <c r="O18" s="3829"/>
      <c r="P18" s="3829"/>
      <c r="Q18" s="3829"/>
      <c r="R18" s="3829"/>
      <c r="S18" s="3829"/>
      <c r="T18" s="3829"/>
      <c r="U18" s="3829"/>
      <c r="V18" s="3829"/>
      <c r="W18" s="3829"/>
      <c r="X18" s="3829"/>
      <c r="Y18" s="3829"/>
      <c r="Z18" s="3829"/>
      <c r="AA18" s="3829"/>
      <c r="AB18" s="3829"/>
      <c r="AC18" s="3829"/>
      <c r="AD18" s="3830"/>
      <c r="AE18" s="3813"/>
      <c r="AF18" s="3814"/>
      <c r="AG18" s="3814"/>
      <c r="AH18" s="3815"/>
      <c r="AI18" s="3703"/>
      <c r="AJ18" s="1030"/>
      <c r="AK18" s="1030"/>
      <c r="AL18" s="1030"/>
      <c r="AM18" s="1030"/>
      <c r="AN18" s="1030"/>
      <c r="AO18" s="1030"/>
      <c r="AP18" s="1461"/>
      <c r="AQ18" s="3703"/>
      <c r="AR18" s="1030"/>
      <c r="AS18" s="1030"/>
      <c r="AT18" s="1030"/>
      <c r="AU18" s="1030"/>
      <c r="AV18" s="1030"/>
      <c r="AW18" s="1030"/>
      <c r="AX18" s="1461"/>
      <c r="AY18" s="3703"/>
      <c r="AZ18" s="1030"/>
      <c r="BA18" s="1030"/>
      <c r="BB18" s="1030"/>
      <c r="BC18" s="1030"/>
      <c r="BD18" s="1030"/>
      <c r="BE18" s="1030"/>
      <c r="BF18" s="1031"/>
    </row>
    <row r="19" spans="1:165" ht="12.75">
      <c r="C19" s="3818" t="s">
        <v>302</v>
      </c>
      <c r="D19" s="3819"/>
      <c r="E19" s="3819"/>
      <c r="F19" s="3819"/>
      <c r="G19" s="3819"/>
      <c r="H19" s="3819"/>
      <c r="I19" s="3819"/>
      <c r="J19" s="3819"/>
      <c r="K19" s="3819"/>
      <c r="L19" s="3819"/>
      <c r="M19" s="3819"/>
      <c r="N19" s="3819"/>
      <c r="O19" s="3819"/>
      <c r="P19" s="3819"/>
      <c r="Q19" s="3819"/>
      <c r="R19" s="3819"/>
      <c r="S19" s="3819"/>
      <c r="T19" s="3819"/>
      <c r="U19" s="3819"/>
      <c r="V19" s="3819"/>
      <c r="W19" s="3819"/>
      <c r="X19" s="3819"/>
      <c r="Y19" s="3819"/>
      <c r="Z19" s="3819"/>
      <c r="AA19" s="3819"/>
      <c r="AB19" s="3819"/>
      <c r="AC19" s="3819"/>
      <c r="AD19" s="2669"/>
      <c r="AE19" s="3660" t="s">
        <v>450</v>
      </c>
      <c r="AF19" s="3661"/>
      <c r="AG19" s="3661"/>
      <c r="AH19" s="3661"/>
      <c r="AI19" s="3197">
        <f>AI20+AI22+AI23</f>
        <v>0</v>
      </c>
      <c r="AJ19" s="1107"/>
      <c r="AK19" s="1107"/>
      <c r="AL19" s="1107"/>
      <c r="AM19" s="1107"/>
      <c r="AN19" s="1107"/>
      <c r="AO19" s="1107"/>
      <c r="AP19" s="1221"/>
      <c r="AQ19" s="3197">
        <f>AQ20+AQ22+AQ23</f>
        <v>0</v>
      </c>
      <c r="AR19" s="1107"/>
      <c r="AS19" s="1107"/>
      <c r="AT19" s="1107"/>
      <c r="AU19" s="1107"/>
      <c r="AV19" s="1107"/>
      <c r="AW19" s="1107"/>
      <c r="AX19" s="1221"/>
      <c r="AY19" s="3197">
        <f>AY20+AY22+AY23</f>
        <v>0</v>
      </c>
      <c r="AZ19" s="1107"/>
      <c r="BA19" s="1107"/>
      <c r="BB19" s="1107"/>
      <c r="BC19" s="1107"/>
      <c r="BD19" s="1107"/>
      <c r="BE19" s="1107"/>
      <c r="BF19" s="1216"/>
    </row>
    <row r="20" spans="1:165" ht="12">
      <c r="C20" s="3807" t="s">
        <v>297</v>
      </c>
      <c r="D20" s="3808"/>
      <c r="E20" s="3808"/>
      <c r="F20" s="3808"/>
      <c r="G20" s="3808"/>
      <c r="H20" s="3808"/>
      <c r="I20" s="3808"/>
      <c r="J20" s="3808"/>
      <c r="K20" s="3808"/>
      <c r="L20" s="3808"/>
      <c r="M20" s="3808"/>
      <c r="N20" s="3808"/>
      <c r="O20" s="3808"/>
      <c r="P20" s="3808"/>
      <c r="Q20" s="3808"/>
      <c r="R20" s="3808"/>
      <c r="S20" s="3808"/>
      <c r="T20" s="3808"/>
      <c r="U20" s="3808"/>
      <c r="V20" s="3808"/>
      <c r="W20" s="3808"/>
      <c r="X20" s="3808"/>
      <c r="Y20" s="3808"/>
      <c r="Z20" s="3808"/>
      <c r="AA20" s="3808"/>
      <c r="AB20" s="3808"/>
      <c r="AC20" s="3808"/>
      <c r="AD20" s="3809"/>
      <c r="AE20" s="3810" t="s">
        <v>451</v>
      </c>
      <c r="AF20" s="3811"/>
      <c r="AG20" s="3811"/>
      <c r="AH20" s="3812"/>
      <c r="AI20" s="3816"/>
      <c r="AJ20" s="1027"/>
      <c r="AK20" s="1027"/>
      <c r="AL20" s="1027"/>
      <c r="AM20" s="1027"/>
      <c r="AN20" s="1027"/>
      <c r="AO20" s="1027"/>
      <c r="AP20" s="3817"/>
      <c r="AQ20" s="3816"/>
      <c r="AR20" s="1027"/>
      <c r="AS20" s="1027"/>
      <c r="AT20" s="1027"/>
      <c r="AU20" s="1027"/>
      <c r="AV20" s="1027"/>
      <c r="AW20" s="1027"/>
      <c r="AX20" s="3817"/>
      <c r="AY20" s="3816"/>
      <c r="AZ20" s="1027"/>
      <c r="BA20" s="1027"/>
      <c r="BB20" s="1027"/>
      <c r="BC20" s="1027"/>
      <c r="BD20" s="1027"/>
      <c r="BE20" s="1027"/>
      <c r="BF20" s="1028"/>
    </row>
    <row r="21" spans="1:165" ht="12">
      <c r="C21" s="3820" t="s">
        <v>298</v>
      </c>
      <c r="D21" s="3821"/>
      <c r="E21" s="3821"/>
      <c r="F21" s="3821"/>
      <c r="G21" s="3821"/>
      <c r="H21" s="3821"/>
      <c r="I21" s="3821"/>
      <c r="J21" s="3821"/>
      <c r="K21" s="3821"/>
      <c r="L21" s="3821"/>
      <c r="M21" s="3821"/>
      <c r="N21" s="3821"/>
      <c r="O21" s="3821"/>
      <c r="P21" s="3821"/>
      <c r="Q21" s="3821"/>
      <c r="R21" s="3821"/>
      <c r="S21" s="3821"/>
      <c r="T21" s="3821"/>
      <c r="U21" s="3821"/>
      <c r="V21" s="3821"/>
      <c r="W21" s="3821"/>
      <c r="X21" s="3821"/>
      <c r="Y21" s="3821"/>
      <c r="Z21" s="3821"/>
      <c r="AA21" s="3821"/>
      <c r="AB21" s="3821"/>
      <c r="AC21" s="3821"/>
      <c r="AD21" s="3822"/>
      <c r="AE21" s="3813"/>
      <c r="AF21" s="3814"/>
      <c r="AG21" s="3814"/>
      <c r="AH21" s="3815"/>
      <c r="AI21" s="3703"/>
      <c r="AJ21" s="1030"/>
      <c r="AK21" s="1030"/>
      <c r="AL21" s="1030"/>
      <c r="AM21" s="1030"/>
      <c r="AN21" s="1030"/>
      <c r="AO21" s="1030"/>
      <c r="AP21" s="1461"/>
      <c r="AQ21" s="3703"/>
      <c r="AR21" s="1030"/>
      <c r="AS21" s="1030"/>
      <c r="AT21" s="1030"/>
      <c r="AU21" s="1030"/>
      <c r="AV21" s="1030"/>
      <c r="AW21" s="1030"/>
      <c r="AX21" s="1461"/>
      <c r="AY21" s="3703"/>
      <c r="AZ21" s="1030"/>
      <c r="BA21" s="1030"/>
      <c r="BB21" s="1030"/>
      <c r="BC21" s="1030"/>
      <c r="BD21" s="1030"/>
      <c r="BE21" s="1030"/>
      <c r="BF21" s="1031"/>
    </row>
    <row r="22" spans="1:165" ht="12.75">
      <c r="C22" s="3801" t="s">
        <v>299</v>
      </c>
      <c r="D22" s="3802"/>
      <c r="E22" s="3802"/>
      <c r="F22" s="3802"/>
      <c r="G22" s="3802"/>
      <c r="H22" s="3802"/>
      <c r="I22" s="3802"/>
      <c r="J22" s="3802"/>
      <c r="K22" s="3802"/>
      <c r="L22" s="3802"/>
      <c r="M22" s="3802"/>
      <c r="N22" s="3802"/>
      <c r="O22" s="3802"/>
      <c r="P22" s="3802"/>
      <c r="Q22" s="3802"/>
      <c r="R22" s="3802"/>
      <c r="S22" s="3802"/>
      <c r="T22" s="3802"/>
      <c r="U22" s="3802"/>
      <c r="V22" s="3802"/>
      <c r="W22" s="3802"/>
      <c r="X22" s="3802"/>
      <c r="Y22" s="3802"/>
      <c r="Z22" s="3802"/>
      <c r="AA22" s="3802"/>
      <c r="AB22" s="3802"/>
      <c r="AC22" s="3802"/>
      <c r="AD22" s="3803"/>
      <c r="AE22" s="3804" t="s">
        <v>452</v>
      </c>
      <c r="AF22" s="3805"/>
      <c r="AG22" s="3805"/>
      <c r="AH22" s="3806"/>
      <c r="AI22" s="1202"/>
      <c r="AJ22" s="1037"/>
      <c r="AK22" s="1037"/>
      <c r="AL22" s="1037"/>
      <c r="AM22" s="1037"/>
      <c r="AN22" s="1037"/>
      <c r="AO22" s="1037"/>
      <c r="AP22" s="1042"/>
      <c r="AQ22" s="1202"/>
      <c r="AR22" s="1037"/>
      <c r="AS22" s="1037"/>
      <c r="AT22" s="1037"/>
      <c r="AU22" s="1037"/>
      <c r="AV22" s="1037"/>
      <c r="AW22" s="1037"/>
      <c r="AX22" s="1042"/>
      <c r="AY22" s="1202"/>
      <c r="AZ22" s="1037"/>
      <c r="BA22" s="1037"/>
      <c r="BB22" s="1037"/>
      <c r="BC22" s="1037"/>
      <c r="BD22" s="1037"/>
      <c r="BE22" s="1037"/>
      <c r="BF22" s="1038"/>
    </row>
    <row r="23" spans="1:165" ht="13.5" thickBot="1">
      <c r="C23" s="3792" t="s">
        <v>300</v>
      </c>
      <c r="D23" s="3793"/>
      <c r="E23" s="3793"/>
      <c r="F23" s="3793"/>
      <c r="G23" s="3793"/>
      <c r="H23" s="3793"/>
      <c r="I23" s="3793"/>
      <c r="J23" s="3793"/>
      <c r="K23" s="3793"/>
      <c r="L23" s="3793"/>
      <c r="M23" s="3793"/>
      <c r="N23" s="3793"/>
      <c r="O23" s="3793"/>
      <c r="P23" s="3793"/>
      <c r="Q23" s="3793"/>
      <c r="R23" s="3793"/>
      <c r="S23" s="3793"/>
      <c r="T23" s="3793"/>
      <c r="U23" s="3793"/>
      <c r="V23" s="3793"/>
      <c r="W23" s="3793"/>
      <c r="X23" s="3793"/>
      <c r="Y23" s="3793"/>
      <c r="Z23" s="3793"/>
      <c r="AA23" s="3793"/>
      <c r="AB23" s="3793"/>
      <c r="AC23" s="3793"/>
      <c r="AD23" s="3794"/>
      <c r="AE23" s="3795" t="s">
        <v>453</v>
      </c>
      <c r="AF23" s="3796"/>
      <c r="AG23" s="3796"/>
      <c r="AH23" s="3797"/>
      <c r="AI23" s="3798"/>
      <c r="AJ23" s="3799"/>
      <c r="AK23" s="3799"/>
      <c r="AL23" s="3799"/>
      <c r="AM23" s="3799"/>
      <c r="AN23" s="3799"/>
      <c r="AO23" s="3799"/>
      <c r="AP23" s="3800"/>
      <c r="AQ23" s="3788"/>
      <c r="AR23" s="3789"/>
      <c r="AS23" s="3789"/>
      <c r="AT23" s="3789"/>
      <c r="AU23" s="3789"/>
      <c r="AV23" s="3789"/>
      <c r="AW23" s="3789"/>
      <c r="AX23" s="3790"/>
      <c r="AY23" s="3788"/>
      <c r="AZ23" s="3789"/>
      <c r="BA23" s="3789"/>
      <c r="BB23" s="3789"/>
      <c r="BC23" s="3789"/>
      <c r="BD23" s="3789"/>
      <c r="BE23" s="3789"/>
      <c r="BF23" s="3791"/>
    </row>
    <row r="24" spans="1:165" ht="13.5" thickBot="1">
      <c r="C24" s="3792" t="s">
        <v>1517</v>
      </c>
      <c r="D24" s="3793"/>
      <c r="E24" s="3793"/>
      <c r="F24" s="3793"/>
      <c r="G24" s="3793"/>
      <c r="H24" s="3793"/>
      <c r="I24" s="3793"/>
      <c r="J24" s="3793"/>
      <c r="K24" s="3793"/>
      <c r="L24" s="3793"/>
      <c r="M24" s="3793"/>
      <c r="N24" s="3793"/>
      <c r="O24" s="3793"/>
      <c r="P24" s="3793"/>
      <c r="Q24" s="3793"/>
      <c r="R24" s="3793"/>
      <c r="S24" s="3793"/>
      <c r="T24" s="3793"/>
      <c r="U24" s="3793"/>
      <c r="V24" s="3793"/>
      <c r="W24" s="3793"/>
      <c r="X24" s="3793"/>
      <c r="Y24" s="3793"/>
      <c r="Z24" s="3793"/>
      <c r="AA24" s="3793"/>
      <c r="AB24" s="3793"/>
      <c r="AC24" s="3793"/>
      <c r="AD24" s="3794"/>
      <c r="AE24" s="3795" t="s">
        <v>1518</v>
      </c>
      <c r="AF24" s="3796"/>
      <c r="AG24" s="3796"/>
      <c r="AH24" s="3797"/>
      <c r="AI24" s="3788">
        <v>755334</v>
      </c>
      <c r="AJ24" s="3789"/>
      <c r="AK24" s="3789"/>
      <c r="AL24" s="3789"/>
      <c r="AM24" s="3789"/>
      <c r="AN24" s="3789"/>
      <c r="AO24" s="3789"/>
      <c r="AP24" s="3790"/>
      <c r="AQ24" s="3788">
        <v>1622717</v>
      </c>
      <c r="AR24" s="3789"/>
      <c r="AS24" s="3789"/>
      <c r="AT24" s="3789"/>
      <c r="AU24" s="3789"/>
      <c r="AV24" s="3789"/>
      <c r="AW24" s="3789"/>
      <c r="AX24" s="3790"/>
      <c r="AY24" s="3788">
        <v>3164660</v>
      </c>
      <c r="AZ24" s="3789"/>
      <c r="BA24" s="3789"/>
      <c r="BB24" s="3789"/>
      <c r="BC24" s="3789"/>
      <c r="BD24" s="3789"/>
      <c r="BE24" s="3789"/>
      <c r="BF24" s="3791"/>
    </row>
    <row r="25" spans="1:165" ht="12.75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>
      <c r="A26" s="699"/>
      <c r="D26" s="1392" t="s">
        <v>439</v>
      </c>
      <c r="E26" s="1392"/>
      <c r="F26" s="1392"/>
      <c r="G26" s="1392"/>
      <c r="H26" s="1392"/>
      <c r="I26" s="1392"/>
      <c r="J26" s="1392"/>
      <c r="K26" s="1392"/>
      <c r="L26" s="1392"/>
      <c r="M26" s="1392"/>
      <c r="N26" s="1392"/>
      <c r="O26" s="1392"/>
      <c r="P26" s="1392"/>
      <c r="Q26" s="1392"/>
      <c r="R26" s="1392"/>
      <c r="S26" s="1392"/>
      <c r="T26" s="1392"/>
      <c r="U26" s="1392"/>
      <c r="V26" s="1392"/>
      <c r="W26" s="1392"/>
      <c r="X26" s="1392"/>
      <c r="Y26" s="1392"/>
      <c r="Z26" s="1392"/>
      <c r="AA26" s="1392"/>
      <c r="AB26" s="1392"/>
      <c r="AC26" s="1392"/>
      <c r="AD26" s="1392"/>
      <c r="AE26" s="1392"/>
      <c r="AF26" s="1392"/>
      <c r="AG26" s="1392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>
      <c r="A27" s="701"/>
      <c r="D27" s="1392" t="s">
        <v>432</v>
      </c>
      <c r="E27" s="1392"/>
      <c r="F27" s="1392"/>
      <c r="G27" s="1392"/>
      <c r="H27" s="1392"/>
      <c r="I27" s="1392"/>
      <c r="J27" s="1392"/>
      <c r="K27" s="1392"/>
      <c r="L27" s="1392"/>
      <c r="M27" s="1392"/>
      <c r="N27" s="1392"/>
      <c r="O27" s="1392"/>
      <c r="P27" s="1392"/>
      <c r="Q27" s="1392"/>
      <c r="R27" s="1392"/>
      <c r="S27" s="1392"/>
      <c r="T27" s="1392"/>
      <c r="U27" s="1392"/>
      <c r="V27" s="1392"/>
      <c r="W27" s="1392"/>
      <c r="X27" s="1392"/>
      <c r="Y27" s="1392"/>
      <c r="Z27" s="1392"/>
      <c r="AA27" s="1392"/>
      <c r="AB27" s="1392"/>
      <c r="AC27" s="1392"/>
      <c r="AD27" s="1392"/>
      <c r="AE27" s="1392"/>
      <c r="AF27" s="1392"/>
      <c r="AG27" s="1392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>
      <c r="A28" s="701"/>
      <c r="D28" s="1392" t="s">
        <v>440</v>
      </c>
      <c r="E28" s="1392"/>
      <c r="F28" s="1392"/>
      <c r="G28" s="1392"/>
      <c r="H28" s="1392"/>
      <c r="I28" s="1392"/>
      <c r="J28" s="1392"/>
      <c r="K28" s="1392"/>
      <c r="L28" s="1392"/>
      <c r="M28" s="1392"/>
      <c r="N28" s="1392"/>
      <c r="O28" s="1392"/>
      <c r="P28" s="1392"/>
      <c r="Q28" s="1392"/>
      <c r="R28" s="1392"/>
      <c r="S28" s="1392"/>
      <c r="T28" s="1392"/>
      <c r="U28" s="1392"/>
      <c r="V28" s="1392"/>
      <c r="W28" s="1392"/>
      <c r="X28" s="1392"/>
      <c r="Y28" s="1392"/>
      <c r="Z28" s="1392"/>
      <c r="AA28" s="1392"/>
      <c r="AB28" s="1392"/>
      <c r="AC28" s="1392"/>
      <c r="AD28" s="1392"/>
      <c r="AE28" s="1392"/>
      <c r="AF28" s="1392"/>
      <c r="AG28" s="1392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/>
    <row r="32" spans="1:165" ht="12.75" customHeight="1"/>
    <row r="33" spans="1:1" s="583" customFormat="1" ht="12.75" customHeight="1">
      <c r="A33" s="554"/>
    </row>
  </sheetData>
  <sheetProtection password="CF7A" sheet="1" objects="1" scenarios="1" formatCells="0" formatColumns="0" autoFilter="0"/>
  <mergeCells count="89">
    <mergeCell ref="C24:AD24"/>
    <mergeCell ref="AE24:AH24"/>
    <mergeCell ref="AI24:AP24"/>
    <mergeCell ref="AQ24:AX24"/>
    <mergeCell ref="AY24:BF24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AY4:BF5"/>
    <mergeCell ref="C5:AD5"/>
    <mergeCell ref="AE5:AH5"/>
    <mergeCell ref="C6:AD6"/>
    <mergeCell ref="AE6:AH6"/>
    <mergeCell ref="AI6:AP6"/>
    <mergeCell ref="AQ6:AX6"/>
    <mergeCell ref="AY6:BF6"/>
    <mergeCell ref="AY7:BF7"/>
    <mergeCell ref="C8:AD8"/>
    <mergeCell ref="AE8:AH9"/>
    <mergeCell ref="AI8:AP9"/>
    <mergeCell ref="AQ8:AX9"/>
    <mergeCell ref="AY8:BF9"/>
    <mergeCell ref="C9:AD9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>
      <c r="A1" s="720"/>
      <c r="HW1" s="542"/>
    </row>
    <row r="2" spans="1:279" s="756" customFormat="1" ht="15.75">
      <c r="A2" s="755"/>
      <c r="C2" s="3905" t="s">
        <v>303</v>
      </c>
      <c r="D2" s="3905"/>
      <c r="E2" s="3905"/>
      <c r="F2" s="3905"/>
      <c r="G2" s="3905"/>
      <c r="H2" s="3905"/>
      <c r="I2" s="3905"/>
      <c r="J2" s="3905"/>
      <c r="K2" s="3905"/>
      <c r="L2" s="3905"/>
      <c r="M2" s="3905"/>
      <c r="N2" s="3905"/>
      <c r="O2" s="3905"/>
      <c r="P2" s="3905"/>
      <c r="Q2" s="3905"/>
      <c r="R2" s="3905"/>
      <c r="S2" s="3905"/>
      <c r="T2" s="3905"/>
      <c r="U2" s="3905"/>
      <c r="V2" s="3905"/>
      <c r="W2" s="3905"/>
      <c r="X2" s="3905"/>
      <c r="Y2" s="3905"/>
      <c r="Z2" s="3905"/>
      <c r="AA2" s="3905"/>
      <c r="AB2" s="3905"/>
      <c r="AC2" s="3905"/>
      <c r="AD2" s="3905"/>
      <c r="AE2" s="3905"/>
      <c r="AF2" s="3905"/>
      <c r="AG2" s="3905"/>
      <c r="AH2" s="3905"/>
      <c r="AI2" s="3905"/>
      <c r="AJ2" s="3905"/>
      <c r="AK2" s="3905"/>
      <c r="AL2" s="3905"/>
      <c r="AM2" s="3905"/>
      <c r="AN2" s="3905"/>
      <c r="AO2" s="3905"/>
      <c r="AP2" s="3905"/>
      <c r="AQ2" s="3905"/>
      <c r="AR2" s="3905"/>
      <c r="AS2" s="3905"/>
      <c r="AT2" s="3905"/>
      <c r="AU2" s="3905"/>
      <c r="AV2" s="3905"/>
      <c r="AW2" s="3905"/>
      <c r="AX2" s="3905"/>
      <c r="AY2" s="3905"/>
      <c r="AZ2" s="3905"/>
      <c r="BA2" s="3905"/>
      <c r="BB2" s="3905"/>
      <c r="BC2" s="3905"/>
      <c r="BD2" s="3905"/>
      <c r="BE2" s="3905"/>
      <c r="BF2" s="3905"/>
      <c r="BG2" s="3905"/>
      <c r="BH2" s="3905"/>
      <c r="BI2" s="3905"/>
      <c r="BJ2" s="3905"/>
      <c r="BK2" s="3905"/>
      <c r="BL2" s="3905"/>
      <c r="BM2" s="3905"/>
      <c r="BN2" s="3905"/>
      <c r="BO2" s="3905"/>
      <c r="BP2" s="3905"/>
      <c r="BQ2" s="3905"/>
      <c r="BR2" s="3905"/>
      <c r="BS2" s="3905"/>
      <c r="BT2" s="3905"/>
      <c r="BU2" s="3905"/>
      <c r="BV2" s="3905"/>
      <c r="BW2" s="3905"/>
      <c r="BX2" s="3905"/>
      <c r="BY2" s="3905"/>
      <c r="BZ2" s="3905"/>
      <c r="CA2" s="3905"/>
      <c r="CB2" s="3905"/>
      <c r="CC2" s="3905"/>
      <c r="CD2" s="3905"/>
      <c r="CE2" s="3905"/>
      <c r="CF2" s="3905"/>
      <c r="CG2" s="3905"/>
      <c r="CH2" s="3905"/>
      <c r="CI2" s="3905"/>
      <c r="CJ2" s="3905"/>
      <c r="CK2" s="3905"/>
      <c r="CL2" s="3905"/>
      <c r="CM2" s="3905"/>
      <c r="CN2" s="3905"/>
      <c r="CO2" s="3905"/>
      <c r="CP2" s="3905"/>
      <c r="CQ2" s="3905"/>
      <c r="CR2" s="3905"/>
      <c r="CS2" s="3905"/>
      <c r="CT2" s="3905"/>
      <c r="CU2" s="3905"/>
      <c r="CV2" s="3905"/>
      <c r="CW2" s="3905"/>
      <c r="CX2" s="3905"/>
      <c r="CY2" s="3905"/>
      <c r="CZ2" s="3905"/>
      <c r="DA2" s="3905"/>
      <c r="DB2" s="3905"/>
      <c r="DC2" s="3905"/>
      <c r="DD2" s="3905"/>
      <c r="DE2" s="3905"/>
      <c r="DF2" s="3905"/>
      <c r="DG2" s="3905"/>
      <c r="DH2" s="3905"/>
      <c r="DI2" s="3905"/>
      <c r="DJ2" s="3905"/>
      <c r="DK2" s="3905"/>
      <c r="DL2" s="3905"/>
      <c r="DM2" s="3905"/>
      <c r="DN2" s="3905"/>
      <c r="DO2" s="3905"/>
      <c r="DP2" s="3905"/>
      <c r="DQ2" s="3905"/>
      <c r="DR2" s="3905"/>
      <c r="DS2" s="3905"/>
      <c r="DT2" s="3905"/>
      <c r="DU2" s="3905"/>
      <c r="DV2" s="3905"/>
      <c r="DW2" s="3905"/>
      <c r="DX2" s="3905"/>
      <c r="DY2" s="3905"/>
      <c r="DZ2" s="3905"/>
      <c r="EA2" s="3905"/>
      <c r="EB2" s="3905"/>
      <c r="EC2" s="3905"/>
      <c r="ED2" s="3905"/>
      <c r="EE2" s="3905"/>
      <c r="EF2" s="3905"/>
      <c r="EG2" s="3905"/>
      <c r="EH2" s="3905"/>
      <c r="EI2" s="3905"/>
      <c r="EJ2" s="3905"/>
      <c r="EK2" s="3905"/>
      <c r="EL2" s="3905"/>
      <c r="EM2" s="3905"/>
      <c r="EN2" s="3905"/>
      <c r="EO2" s="3905"/>
      <c r="EP2" s="3905"/>
      <c r="EQ2" s="3905"/>
      <c r="ER2" s="3905"/>
      <c r="ES2" s="3905"/>
      <c r="ET2" s="3905"/>
      <c r="EU2" s="3905"/>
      <c r="EV2" s="3905"/>
      <c r="EW2" s="3905"/>
      <c r="EX2" s="3905"/>
      <c r="EY2" s="3905"/>
      <c r="EZ2" s="3905"/>
      <c r="FA2" s="3905"/>
      <c r="FB2" s="3905"/>
      <c r="FC2" s="3905"/>
      <c r="FD2" s="3905"/>
      <c r="FE2" s="3905"/>
      <c r="FF2" s="3905"/>
      <c r="FG2" s="3905"/>
      <c r="FH2" s="3905"/>
      <c r="FI2" s="3905"/>
      <c r="FJ2" s="3905"/>
      <c r="FK2" s="3905"/>
      <c r="FL2" s="3905"/>
      <c r="FM2" s="3905"/>
      <c r="FN2" s="3905"/>
      <c r="FO2" s="3905"/>
      <c r="FP2" s="3905"/>
      <c r="FQ2" s="3905"/>
      <c r="FR2" s="3905"/>
      <c r="FS2" s="3905"/>
      <c r="FT2" s="3905"/>
      <c r="FU2" s="3905"/>
      <c r="FV2" s="3905"/>
      <c r="FW2" s="3905"/>
      <c r="FX2" s="3905"/>
      <c r="FY2" s="3905"/>
      <c r="FZ2" s="3905"/>
      <c r="GA2" s="3905"/>
      <c r="GB2" s="3905"/>
      <c r="GC2" s="3905"/>
      <c r="GD2" s="3905"/>
      <c r="GE2" s="3905"/>
      <c r="GF2" s="3905"/>
      <c r="GG2" s="3905"/>
      <c r="GH2" s="3905"/>
      <c r="GI2" s="3905"/>
      <c r="GJ2" s="3905"/>
      <c r="GK2" s="3905"/>
      <c r="GL2" s="3905"/>
      <c r="GM2" s="3905"/>
      <c r="GN2" s="3905"/>
      <c r="GO2" s="3905"/>
      <c r="GP2" s="3905"/>
      <c r="GQ2" s="3905"/>
      <c r="GR2" s="3905"/>
      <c r="GS2" s="3905"/>
      <c r="GT2" s="3905"/>
      <c r="GU2" s="3905"/>
      <c r="GV2" s="3905"/>
      <c r="GW2" s="3905"/>
      <c r="GX2" s="3905"/>
      <c r="GY2" s="3905"/>
      <c r="GZ2" s="3905"/>
      <c r="HA2" s="3905"/>
      <c r="HB2" s="3905"/>
      <c r="HC2" s="3905"/>
      <c r="HD2" s="3905"/>
      <c r="HE2" s="3905"/>
      <c r="HF2" s="3905"/>
      <c r="HG2" s="3905"/>
      <c r="HH2" s="3905"/>
      <c r="HI2" s="3905"/>
      <c r="HJ2" s="3905"/>
      <c r="HK2" s="3905"/>
      <c r="HL2" s="3905"/>
      <c r="HM2" s="3905"/>
      <c r="HN2" s="3905"/>
      <c r="HO2" s="3905"/>
      <c r="HP2" s="3905"/>
      <c r="HQ2" s="3905"/>
      <c r="HR2" s="3905"/>
      <c r="HS2" s="3905"/>
      <c r="HT2" s="3905"/>
      <c r="HU2" s="3905"/>
      <c r="HV2" s="3905"/>
      <c r="HW2" s="118"/>
    </row>
    <row r="3" spans="1:279" ht="9" customHeight="1" thickBot="1">
      <c r="BV3" s="120"/>
      <c r="BW3" s="120"/>
      <c r="BX3" s="120"/>
      <c r="BY3" s="120"/>
      <c r="BZ3" s="120"/>
      <c r="CA3" s="120"/>
    </row>
    <row r="4" spans="1:279" s="540" customFormat="1" ht="18" customHeight="1">
      <c r="A4" s="720"/>
      <c r="B4" s="541"/>
      <c r="C4" s="3906" t="s">
        <v>26</v>
      </c>
      <c r="D4" s="3907"/>
      <c r="E4" s="3907"/>
      <c r="F4" s="3907"/>
      <c r="G4" s="3907"/>
      <c r="H4" s="3907"/>
      <c r="I4" s="3907"/>
      <c r="J4" s="3907"/>
      <c r="K4" s="3907"/>
      <c r="L4" s="3907"/>
      <c r="M4" s="3907"/>
      <c r="N4" s="3907"/>
      <c r="O4" s="3907"/>
      <c r="P4" s="3907"/>
      <c r="Q4" s="3907"/>
      <c r="R4" s="3907"/>
      <c r="S4" s="3907"/>
      <c r="T4" s="3907"/>
      <c r="U4" s="3907"/>
      <c r="V4" s="3907"/>
      <c r="W4" s="3907"/>
      <c r="X4" s="3907"/>
      <c r="Y4" s="3907"/>
      <c r="Z4" s="3907"/>
      <c r="AA4" s="3907"/>
      <c r="AB4" s="3907"/>
      <c r="AC4" s="3907"/>
      <c r="AD4" s="3907"/>
      <c r="AE4" s="3907"/>
      <c r="AF4" s="3907"/>
      <c r="AG4" s="3907"/>
      <c r="AH4" s="3907"/>
      <c r="AI4" s="3907"/>
      <c r="AJ4" s="3907"/>
      <c r="AK4" s="3907"/>
      <c r="AL4" s="3907"/>
      <c r="AM4" s="3907"/>
      <c r="AN4" s="3907"/>
      <c r="AO4" s="3907"/>
      <c r="AP4" s="3907"/>
      <c r="AQ4" s="3907"/>
      <c r="AR4" s="3907"/>
      <c r="AS4" s="3907"/>
      <c r="AT4" s="3907"/>
      <c r="AU4" s="3907"/>
      <c r="AV4" s="3907"/>
      <c r="AW4" s="3907"/>
      <c r="AX4" s="3907"/>
      <c r="AY4" s="3907"/>
      <c r="AZ4" s="3907"/>
      <c r="BA4" s="3907"/>
      <c r="BB4" s="3907"/>
      <c r="BC4" s="3907"/>
      <c r="BD4" s="3907"/>
      <c r="BE4" s="3907"/>
      <c r="BF4" s="3907"/>
      <c r="BG4" s="3907"/>
      <c r="BH4" s="3907"/>
      <c r="BI4" s="3907"/>
      <c r="BJ4" s="3907"/>
      <c r="BK4" s="3907"/>
      <c r="BL4" s="3907"/>
      <c r="BM4" s="3907"/>
      <c r="BN4" s="3907"/>
      <c r="BO4" s="3907"/>
      <c r="BP4" s="3907"/>
      <c r="BQ4" s="3907"/>
      <c r="BR4" s="3907"/>
      <c r="BS4" s="3907"/>
      <c r="BT4" s="3907"/>
      <c r="BU4" s="3908"/>
      <c r="BV4" s="3918" t="s">
        <v>10</v>
      </c>
      <c r="BW4" s="3907"/>
      <c r="BX4" s="3907"/>
      <c r="BY4" s="3907"/>
      <c r="BZ4" s="3907"/>
      <c r="CA4" s="3907"/>
      <c r="CB4" s="3912" t="s">
        <v>1359</v>
      </c>
      <c r="CC4" s="3913"/>
      <c r="CD4" s="3913"/>
      <c r="CE4" s="3913"/>
      <c r="CF4" s="3913"/>
      <c r="CG4" s="3913"/>
      <c r="CH4" s="3913"/>
      <c r="CI4" s="3913"/>
      <c r="CJ4" s="3913"/>
      <c r="CK4" s="3913"/>
      <c r="CL4" s="3913"/>
      <c r="CM4" s="3913"/>
      <c r="CN4" s="3913"/>
      <c r="CO4" s="3913"/>
      <c r="CP4" s="3913"/>
      <c r="CQ4" s="3913"/>
      <c r="CR4" s="3913"/>
      <c r="CS4" s="3913"/>
      <c r="CT4" s="3913"/>
      <c r="CU4" s="3913"/>
      <c r="CV4" s="3913"/>
      <c r="CW4" s="3913"/>
      <c r="CX4" s="3913"/>
      <c r="CY4" s="3913"/>
      <c r="CZ4" s="3913"/>
      <c r="DA4" s="3913"/>
      <c r="DB4" s="3913"/>
      <c r="DC4" s="3913"/>
      <c r="DD4" s="3913"/>
      <c r="DE4" s="3913"/>
      <c r="DF4" s="3913"/>
      <c r="DG4" s="3913"/>
      <c r="DH4" s="3913"/>
      <c r="DI4" s="3913"/>
      <c r="DJ4" s="3913"/>
      <c r="DK4" s="3913"/>
      <c r="DL4" s="3913"/>
      <c r="DM4" s="3913"/>
      <c r="DN4" s="3913"/>
      <c r="DO4" s="3913"/>
      <c r="DP4" s="3913"/>
      <c r="DQ4" s="3913"/>
      <c r="DR4" s="3913"/>
      <c r="DS4" s="3913"/>
      <c r="DT4" s="3913"/>
      <c r="DU4" s="3913"/>
      <c r="DV4" s="3913"/>
      <c r="DW4" s="3913"/>
      <c r="DX4" s="3913"/>
      <c r="DY4" s="3913"/>
      <c r="DZ4" s="3913"/>
      <c r="EA4" s="3913"/>
      <c r="EB4" s="3913"/>
      <c r="EC4" s="3913"/>
      <c r="ED4" s="3913"/>
      <c r="EE4" s="3913"/>
      <c r="EF4" s="3913"/>
      <c r="EG4" s="3913"/>
      <c r="EH4" s="3913"/>
      <c r="EI4" s="3913"/>
      <c r="EJ4" s="3913"/>
      <c r="EK4" s="3913"/>
      <c r="EL4" s="3913"/>
      <c r="EM4" s="3913"/>
      <c r="EN4" s="3913"/>
      <c r="EO4" s="3913"/>
      <c r="EP4" s="3913"/>
      <c r="EQ4" s="3913"/>
      <c r="ER4" s="3913"/>
      <c r="ES4" s="3913"/>
      <c r="ET4" s="3913"/>
      <c r="EU4" s="3913"/>
      <c r="EV4" s="3913"/>
      <c r="EW4" s="3913"/>
      <c r="EX4" s="3913"/>
      <c r="EY4" s="3914"/>
      <c r="EZ4" s="3912" t="s">
        <v>1360</v>
      </c>
      <c r="FA4" s="3913"/>
      <c r="FB4" s="3913"/>
      <c r="FC4" s="3913"/>
      <c r="FD4" s="3913"/>
      <c r="FE4" s="3913"/>
      <c r="FF4" s="3913"/>
      <c r="FG4" s="3913"/>
      <c r="FH4" s="3913"/>
      <c r="FI4" s="3913"/>
      <c r="FJ4" s="3913"/>
      <c r="FK4" s="3913"/>
      <c r="FL4" s="3913"/>
      <c r="FM4" s="3913"/>
      <c r="FN4" s="3913"/>
      <c r="FO4" s="3913"/>
      <c r="FP4" s="3913"/>
      <c r="FQ4" s="3913"/>
      <c r="FR4" s="3913"/>
      <c r="FS4" s="3913"/>
      <c r="FT4" s="3913"/>
      <c r="FU4" s="3913"/>
      <c r="FV4" s="3913"/>
      <c r="FW4" s="3913"/>
      <c r="FX4" s="3913"/>
      <c r="FY4" s="3913"/>
      <c r="FZ4" s="3913"/>
      <c r="GA4" s="3913"/>
      <c r="GB4" s="3913"/>
      <c r="GC4" s="3913"/>
      <c r="GD4" s="3913"/>
      <c r="GE4" s="3913"/>
      <c r="GF4" s="3913"/>
      <c r="GG4" s="3913"/>
      <c r="GH4" s="3913"/>
      <c r="GI4" s="3913"/>
      <c r="GJ4" s="3913"/>
      <c r="GK4" s="3913"/>
      <c r="GL4" s="3913"/>
      <c r="GM4" s="3913"/>
      <c r="GN4" s="3913"/>
      <c r="GO4" s="3913"/>
      <c r="GP4" s="3913"/>
      <c r="GQ4" s="3913"/>
      <c r="GR4" s="3913"/>
      <c r="GS4" s="3913"/>
      <c r="GT4" s="3913"/>
      <c r="GU4" s="3913"/>
      <c r="GV4" s="3913"/>
      <c r="GW4" s="3913"/>
      <c r="GX4" s="3913"/>
      <c r="GY4" s="3913"/>
      <c r="GZ4" s="3913"/>
      <c r="HA4" s="3913"/>
      <c r="HB4" s="3913"/>
      <c r="HC4" s="3913"/>
      <c r="HD4" s="3913"/>
      <c r="HE4" s="3913"/>
      <c r="HF4" s="3913"/>
      <c r="HG4" s="3913"/>
      <c r="HH4" s="3913"/>
      <c r="HI4" s="3913"/>
      <c r="HJ4" s="3913"/>
      <c r="HK4" s="3913"/>
      <c r="HL4" s="3913"/>
      <c r="HM4" s="3913"/>
      <c r="HN4" s="3913"/>
      <c r="HO4" s="3913"/>
      <c r="HP4" s="3913"/>
      <c r="HQ4" s="3913"/>
      <c r="HR4" s="3913"/>
      <c r="HS4" s="3913"/>
      <c r="HT4" s="3913"/>
      <c r="HU4" s="3913"/>
      <c r="HV4" s="3913"/>
      <c r="HW4" s="3914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>
      <c r="A5" s="757"/>
      <c r="C5" s="3909"/>
      <c r="D5" s="3910"/>
      <c r="E5" s="3910"/>
      <c r="F5" s="3910"/>
      <c r="G5" s="3910"/>
      <c r="H5" s="3910"/>
      <c r="I5" s="3910"/>
      <c r="J5" s="3910"/>
      <c r="K5" s="3910"/>
      <c r="L5" s="3910"/>
      <c r="M5" s="3910"/>
      <c r="N5" s="3910"/>
      <c r="O5" s="3910"/>
      <c r="P5" s="3910"/>
      <c r="Q5" s="3910"/>
      <c r="R5" s="3910"/>
      <c r="S5" s="3910"/>
      <c r="T5" s="3910"/>
      <c r="U5" s="3910"/>
      <c r="V5" s="3910"/>
      <c r="W5" s="3910"/>
      <c r="X5" s="3910"/>
      <c r="Y5" s="3910"/>
      <c r="Z5" s="3910"/>
      <c r="AA5" s="3910"/>
      <c r="AB5" s="3910"/>
      <c r="AC5" s="3910"/>
      <c r="AD5" s="3910"/>
      <c r="AE5" s="3910"/>
      <c r="AF5" s="3910"/>
      <c r="AG5" s="3910"/>
      <c r="AH5" s="3910"/>
      <c r="AI5" s="3910"/>
      <c r="AJ5" s="3910"/>
      <c r="AK5" s="3910"/>
      <c r="AL5" s="3910"/>
      <c r="AM5" s="3910"/>
      <c r="AN5" s="3910"/>
      <c r="AO5" s="3910"/>
      <c r="AP5" s="3910"/>
      <c r="AQ5" s="3910"/>
      <c r="AR5" s="3910"/>
      <c r="AS5" s="3910"/>
      <c r="AT5" s="3910"/>
      <c r="AU5" s="3910"/>
      <c r="AV5" s="3910"/>
      <c r="AW5" s="3910"/>
      <c r="AX5" s="3910"/>
      <c r="AY5" s="3910"/>
      <c r="AZ5" s="3910"/>
      <c r="BA5" s="3910"/>
      <c r="BB5" s="3910"/>
      <c r="BC5" s="3910"/>
      <c r="BD5" s="3910"/>
      <c r="BE5" s="3910"/>
      <c r="BF5" s="3910"/>
      <c r="BG5" s="3910"/>
      <c r="BH5" s="3910"/>
      <c r="BI5" s="3910"/>
      <c r="BJ5" s="3910"/>
      <c r="BK5" s="3910"/>
      <c r="BL5" s="3910"/>
      <c r="BM5" s="3910"/>
      <c r="BN5" s="3910"/>
      <c r="BO5" s="3910"/>
      <c r="BP5" s="3910"/>
      <c r="BQ5" s="3910"/>
      <c r="BR5" s="3910"/>
      <c r="BS5" s="3910"/>
      <c r="BT5" s="3910"/>
      <c r="BU5" s="3911"/>
      <c r="BV5" s="3919"/>
      <c r="BW5" s="3910"/>
      <c r="BX5" s="3910"/>
      <c r="BY5" s="3910"/>
      <c r="BZ5" s="3910"/>
      <c r="CA5" s="3910"/>
      <c r="CB5" s="3915"/>
      <c r="CC5" s="3916"/>
      <c r="CD5" s="3916"/>
      <c r="CE5" s="3916"/>
      <c r="CF5" s="3916"/>
      <c r="CG5" s="3916"/>
      <c r="CH5" s="3916"/>
      <c r="CI5" s="3916"/>
      <c r="CJ5" s="3916"/>
      <c r="CK5" s="3916"/>
      <c r="CL5" s="3916"/>
      <c r="CM5" s="3916"/>
      <c r="CN5" s="3916"/>
      <c r="CO5" s="3916"/>
      <c r="CP5" s="3916"/>
      <c r="CQ5" s="3916"/>
      <c r="CR5" s="3916"/>
      <c r="CS5" s="3916"/>
      <c r="CT5" s="3916"/>
      <c r="CU5" s="3916"/>
      <c r="CV5" s="3916"/>
      <c r="CW5" s="3916"/>
      <c r="CX5" s="3916"/>
      <c r="CY5" s="3916"/>
      <c r="CZ5" s="3916"/>
      <c r="DA5" s="3916"/>
      <c r="DB5" s="3916"/>
      <c r="DC5" s="3916"/>
      <c r="DD5" s="3916"/>
      <c r="DE5" s="3916"/>
      <c r="DF5" s="3916"/>
      <c r="DG5" s="3916"/>
      <c r="DH5" s="3916"/>
      <c r="DI5" s="3916"/>
      <c r="DJ5" s="3916"/>
      <c r="DK5" s="3916"/>
      <c r="DL5" s="3916"/>
      <c r="DM5" s="3916"/>
      <c r="DN5" s="3916"/>
      <c r="DO5" s="3916"/>
      <c r="DP5" s="3916"/>
      <c r="DQ5" s="3916"/>
      <c r="DR5" s="3916"/>
      <c r="DS5" s="3916"/>
      <c r="DT5" s="3916"/>
      <c r="DU5" s="3916"/>
      <c r="DV5" s="3916"/>
      <c r="DW5" s="3916"/>
      <c r="DX5" s="3916"/>
      <c r="DY5" s="3916"/>
      <c r="DZ5" s="3916"/>
      <c r="EA5" s="3916"/>
      <c r="EB5" s="3916"/>
      <c r="EC5" s="3916"/>
      <c r="ED5" s="3916"/>
      <c r="EE5" s="3916"/>
      <c r="EF5" s="3916"/>
      <c r="EG5" s="3916"/>
      <c r="EH5" s="3916"/>
      <c r="EI5" s="3916"/>
      <c r="EJ5" s="3916"/>
      <c r="EK5" s="3916"/>
      <c r="EL5" s="3916"/>
      <c r="EM5" s="3916"/>
      <c r="EN5" s="3916"/>
      <c r="EO5" s="3916"/>
      <c r="EP5" s="3916"/>
      <c r="EQ5" s="3916"/>
      <c r="ER5" s="3916"/>
      <c r="ES5" s="3916"/>
      <c r="ET5" s="3916"/>
      <c r="EU5" s="3916"/>
      <c r="EV5" s="3916"/>
      <c r="EW5" s="3916"/>
      <c r="EX5" s="3916"/>
      <c r="EY5" s="3917"/>
      <c r="EZ5" s="3915"/>
      <c r="FA5" s="3916"/>
      <c r="FB5" s="3916"/>
      <c r="FC5" s="3916"/>
      <c r="FD5" s="3916"/>
      <c r="FE5" s="3916"/>
      <c r="FF5" s="3916"/>
      <c r="FG5" s="3916"/>
      <c r="FH5" s="3916"/>
      <c r="FI5" s="3916"/>
      <c r="FJ5" s="3916"/>
      <c r="FK5" s="3916"/>
      <c r="FL5" s="3916"/>
      <c r="FM5" s="3916"/>
      <c r="FN5" s="3916"/>
      <c r="FO5" s="3916"/>
      <c r="FP5" s="3916"/>
      <c r="FQ5" s="3916"/>
      <c r="FR5" s="3916"/>
      <c r="FS5" s="3916"/>
      <c r="FT5" s="3916"/>
      <c r="FU5" s="3916"/>
      <c r="FV5" s="3916"/>
      <c r="FW5" s="3916"/>
      <c r="FX5" s="3916"/>
      <c r="FY5" s="3916"/>
      <c r="FZ5" s="3916"/>
      <c r="GA5" s="3916"/>
      <c r="GB5" s="3916"/>
      <c r="GC5" s="3916"/>
      <c r="GD5" s="3916"/>
      <c r="GE5" s="3916"/>
      <c r="GF5" s="3916"/>
      <c r="GG5" s="3916"/>
      <c r="GH5" s="3916"/>
      <c r="GI5" s="3916"/>
      <c r="GJ5" s="3916"/>
      <c r="GK5" s="3916"/>
      <c r="GL5" s="3916"/>
      <c r="GM5" s="3916"/>
      <c r="GN5" s="3916"/>
      <c r="GO5" s="3916"/>
      <c r="GP5" s="3916"/>
      <c r="GQ5" s="3916"/>
      <c r="GR5" s="3916"/>
      <c r="GS5" s="3916"/>
      <c r="GT5" s="3916"/>
      <c r="GU5" s="3916"/>
      <c r="GV5" s="3916"/>
      <c r="GW5" s="3916"/>
      <c r="GX5" s="3916"/>
      <c r="GY5" s="3916"/>
      <c r="GZ5" s="3916"/>
      <c r="HA5" s="3916"/>
      <c r="HB5" s="3916"/>
      <c r="HC5" s="3916"/>
      <c r="HD5" s="3916"/>
      <c r="HE5" s="3916"/>
      <c r="HF5" s="3916"/>
      <c r="HG5" s="3916"/>
      <c r="HH5" s="3916"/>
      <c r="HI5" s="3916"/>
      <c r="HJ5" s="3916"/>
      <c r="HK5" s="3916"/>
      <c r="HL5" s="3916"/>
      <c r="HM5" s="3916"/>
      <c r="HN5" s="3916"/>
      <c r="HO5" s="3916"/>
      <c r="HP5" s="3916"/>
      <c r="HQ5" s="3916"/>
      <c r="HR5" s="3916"/>
      <c r="HS5" s="3916"/>
      <c r="HT5" s="3916"/>
      <c r="HU5" s="3916"/>
      <c r="HV5" s="3916"/>
      <c r="HW5" s="3917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>
      <c r="A6" s="720"/>
      <c r="B6" s="541"/>
      <c r="C6" s="3909">
        <v>1</v>
      </c>
      <c r="D6" s="3910"/>
      <c r="E6" s="3910"/>
      <c r="F6" s="3910"/>
      <c r="G6" s="3910"/>
      <c r="H6" s="3910"/>
      <c r="I6" s="3910"/>
      <c r="J6" s="3910"/>
      <c r="K6" s="3910"/>
      <c r="L6" s="3910"/>
      <c r="M6" s="3910"/>
      <c r="N6" s="3910"/>
      <c r="O6" s="3910"/>
      <c r="P6" s="3910"/>
      <c r="Q6" s="3910"/>
      <c r="R6" s="3910"/>
      <c r="S6" s="3910"/>
      <c r="T6" s="3910"/>
      <c r="U6" s="3910"/>
      <c r="V6" s="3910"/>
      <c r="W6" s="3910"/>
      <c r="X6" s="3910"/>
      <c r="Y6" s="3910"/>
      <c r="Z6" s="3910"/>
      <c r="AA6" s="3910"/>
      <c r="AB6" s="3910"/>
      <c r="AC6" s="3910"/>
      <c r="AD6" s="3910"/>
      <c r="AE6" s="3910"/>
      <c r="AF6" s="3910"/>
      <c r="AG6" s="3910"/>
      <c r="AH6" s="3910"/>
      <c r="AI6" s="3910"/>
      <c r="AJ6" s="3910"/>
      <c r="AK6" s="3910"/>
      <c r="AL6" s="3910"/>
      <c r="AM6" s="3910"/>
      <c r="AN6" s="3910"/>
      <c r="AO6" s="3910"/>
      <c r="AP6" s="3910"/>
      <c r="AQ6" s="3910"/>
      <c r="AR6" s="3910"/>
      <c r="AS6" s="3910"/>
      <c r="AT6" s="3910"/>
      <c r="AU6" s="3910"/>
      <c r="AV6" s="3910"/>
      <c r="AW6" s="3910"/>
      <c r="AX6" s="3910"/>
      <c r="AY6" s="3910"/>
      <c r="AZ6" s="3910"/>
      <c r="BA6" s="3910"/>
      <c r="BB6" s="3910"/>
      <c r="BC6" s="3910"/>
      <c r="BD6" s="3910"/>
      <c r="BE6" s="3910"/>
      <c r="BF6" s="3910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903">
        <v>2</v>
      </c>
      <c r="BW6" s="3904"/>
      <c r="BX6" s="3904"/>
      <c r="BY6" s="3904"/>
      <c r="BZ6" s="3904"/>
      <c r="CA6" s="3904"/>
      <c r="CB6" s="3920">
        <v>3</v>
      </c>
      <c r="CC6" s="3921"/>
      <c r="CD6" s="3921"/>
      <c r="CE6" s="3921"/>
      <c r="CF6" s="3921"/>
      <c r="CG6" s="3921"/>
      <c r="CH6" s="3921"/>
      <c r="CI6" s="3921"/>
      <c r="CJ6" s="3921"/>
      <c r="CK6" s="3921"/>
      <c r="CL6" s="3921"/>
      <c r="CM6" s="3921"/>
      <c r="CN6" s="3921"/>
      <c r="CO6" s="3921"/>
      <c r="CP6" s="3921"/>
      <c r="CQ6" s="3921"/>
      <c r="CR6" s="3921"/>
      <c r="CS6" s="3921"/>
      <c r="CT6" s="3921"/>
      <c r="CU6" s="3921"/>
      <c r="CV6" s="3921"/>
      <c r="CW6" s="3921"/>
      <c r="CX6" s="3921"/>
      <c r="CY6" s="3921"/>
      <c r="CZ6" s="3921"/>
      <c r="DA6" s="3921"/>
      <c r="DB6" s="3921"/>
      <c r="DC6" s="3921"/>
      <c r="DD6" s="3921"/>
      <c r="DE6" s="3921"/>
      <c r="DF6" s="3921"/>
      <c r="DG6" s="3921"/>
      <c r="DH6" s="3921"/>
      <c r="DI6" s="3921"/>
      <c r="DJ6" s="3921"/>
      <c r="DK6" s="3921"/>
      <c r="DL6" s="3921"/>
      <c r="DM6" s="3921"/>
      <c r="DN6" s="3921"/>
      <c r="DO6" s="3921"/>
      <c r="DP6" s="3921"/>
      <c r="DQ6" s="3921"/>
      <c r="DR6" s="3921"/>
      <c r="DS6" s="3921"/>
      <c r="DT6" s="3921"/>
      <c r="DU6" s="3921"/>
      <c r="DV6" s="3921"/>
      <c r="DW6" s="3921"/>
      <c r="DX6" s="3921"/>
      <c r="DY6" s="3921"/>
      <c r="DZ6" s="3921"/>
      <c r="EA6" s="3921"/>
      <c r="EB6" s="3921"/>
      <c r="EC6" s="3921"/>
      <c r="ED6" s="3921"/>
      <c r="EE6" s="3921"/>
      <c r="EF6" s="3921"/>
      <c r="EG6" s="3921"/>
      <c r="EH6" s="3921"/>
      <c r="EI6" s="3921"/>
      <c r="EJ6" s="3921"/>
      <c r="EK6" s="3921"/>
      <c r="EL6" s="3921"/>
      <c r="EM6" s="3921"/>
      <c r="EN6" s="3921"/>
      <c r="EO6" s="3921"/>
      <c r="EP6" s="3921"/>
      <c r="EQ6" s="3921"/>
      <c r="ER6" s="3921"/>
      <c r="ES6" s="3921"/>
      <c r="ET6" s="3921"/>
      <c r="EU6" s="3921"/>
      <c r="EV6" s="3921"/>
      <c r="EW6" s="3921"/>
      <c r="EX6" s="3921"/>
      <c r="EY6" s="3922"/>
      <c r="EZ6" s="3920">
        <v>4</v>
      </c>
      <c r="FA6" s="3921"/>
      <c r="FB6" s="3921"/>
      <c r="FC6" s="3921"/>
      <c r="FD6" s="3921"/>
      <c r="FE6" s="3921"/>
      <c r="FF6" s="3921"/>
      <c r="FG6" s="3921"/>
      <c r="FH6" s="3921"/>
      <c r="FI6" s="3921"/>
      <c r="FJ6" s="3921"/>
      <c r="FK6" s="3921"/>
      <c r="FL6" s="3921"/>
      <c r="FM6" s="3921"/>
      <c r="FN6" s="3921"/>
      <c r="FO6" s="3921"/>
      <c r="FP6" s="3921"/>
      <c r="FQ6" s="3921"/>
      <c r="FR6" s="3921"/>
      <c r="FS6" s="3921"/>
      <c r="FT6" s="3921"/>
      <c r="FU6" s="3921"/>
      <c r="FV6" s="3921"/>
      <c r="FW6" s="3921"/>
      <c r="FX6" s="3921"/>
      <c r="FY6" s="3921"/>
      <c r="FZ6" s="3921"/>
      <c r="GA6" s="3921"/>
      <c r="GB6" s="3921"/>
      <c r="GC6" s="3921"/>
      <c r="GD6" s="3921"/>
      <c r="GE6" s="3921"/>
      <c r="GF6" s="3921"/>
      <c r="GG6" s="3921"/>
      <c r="GH6" s="3921"/>
      <c r="GI6" s="3921"/>
      <c r="GJ6" s="3921"/>
      <c r="GK6" s="3921"/>
      <c r="GL6" s="3921"/>
      <c r="GM6" s="3921"/>
      <c r="GN6" s="3921"/>
      <c r="GO6" s="3921"/>
      <c r="GP6" s="3921"/>
      <c r="GQ6" s="3921"/>
      <c r="GR6" s="3921"/>
      <c r="GS6" s="3921"/>
      <c r="GT6" s="3921"/>
      <c r="GU6" s="3921"/>
      <c r="GV6" s="3921"/>
      <c r="GW6" s="3921"/>
      <c r="GX6" s="3921"/>
      <c r="GY6" s="3921"/>
      <c r="GZ6" s="3921"/>
      <c r="HA6" s="3921"/>
      <c r="HB6" s="3921"/>
      <c r="HC6" s="3921"/>
      <c r="HD6" s="3921"/>
      <c r="HE6" s="3921"/>
      <c r="HF6" s="3921"/>
      <c r="HG6" s="3921"/>
      <c r="HH6" s="3921"/>
      <c r="HI6" s="3921"/>
      <c r="HJ6" s="3921"/>
      <c r="HK6" s="3921"/>
      <c r="HL6" s="3921"/>
      <c r="HM6" s="3921"/>
      <c r="HN6" s="3921"/>
      <c r="HO6" s="3921"/>
      <c r="HP6" s="3921"/>
      <c r="HQ6" s="3921"/>
      <c r="HR6" s="3921"/>
      <c r="HS6" s="3921"/>
      <c r="HT6" s="3921"/>
      <c r="HU6" s="3921"/>
      <c r="HV6" s="3921"/>
      <c r="HW6" s="3922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>
      <c r="A7" s="720" t="s">
        <v>1373</v>
      </c>
      <c r="B7" s="541"/>
      <c r="C7" s="121"/>
      <c r="D7" s="3542" t="s">
        <v>304</v>
      </c>
      <c r="E7" s="3542"/>
      <c r="F7" s="3542"/>
      <c r="G7" s="3542"/>
      <c r="H7" s="3542"/>
      <c r="I7" s="3542"/>
      <c r="J7" s="3542"/>
      <c r="K7" s="3542"/>
      <c r="L7" s="3542"/>
      <c r="M7" s="3542"/>
      <c r="N7" s="3542"/>
      <c r="O7" s="3542"/>
      <c r="P7" s="3542"/>
      <c r="Q7" s="3542"/>
      <c r="R7" s="3542"/>
      <c r="S7" s="3542"/>
      <c r="T7" s="3542"/>
      <c r="U7" s="3542"/>
      <c r="V7" s="3542"/>
      <c r="W7" s="3542"/>
      <c r="X7" s="3542"/>
      <c r="Y7" s="3542"/>
      <c r="Z7" s="3542"/>
      <c r="AA7" s="3542"/>
      <c r="AB7" s="3542"/>
      <c r="AC7" s="3542"/>
      <c r="AD7" s="3542"/>
      <c r="AE7" s="3542"/>
      <c r="AF7" s="3542"/>
      <c r="AG7" s="3542"/>
      <c r="AH7" s="3542"/>
      <c r="AI7" s="3542"/>
      <c r="AJ7" s="3542"/>
      <c r="AK7" s="3542"/>
      <c r="AL7" s="3542"/>
      <c r="AM7" s="3542"/>
      <c r="AN7" s="3542"/>
      <c r="AO7" s="3542"/>
      <c r="AP7" s="3542"/>
      <c r="AQ7" s="3542"/>
      <c r="AR7" s="3542"/>
      <c r="AS7" s="3542"/>
      <c r="AT7" s="3542"/>
      <c r="AU7" s="3542"/>
      <c r="AV7" s="3542"/>
      <c r="AW7" s="3542"/>
      <c r="AX7" s="3542"/>
      <c r="AY7" s="3542"/>
      <c r="AZ7" s="3542"/>
      <c r="BA7" s="3542"/>
      <c r="BB7" s="3542"/>
      <c r="BC7" s="3542"/>
      <c r="BD7" s="3542"/>
      <c r="BE7" s="3542"/>
      <c r="BF7" s="3542"/>
      <c r="BG7" s="3542"/>
      <c r="BH7" s="3542"/>
      <c r="BI7" s="3542"/>
      <c r="BJ7" s="3542"/>
      <c r="BK7" s="3542"/>
      <c r="BL7" s="3542"/>
      <c r="BM7" s="3542"/>
      <c r="BN7" s="3542"/>
      <c r="BO7" s="3542"/>
      <c r="BP7" s="3542"/>
      <c r="BQ7" s="3542"/>
      <c r="BR7" s="3542"/>
      <c r="BS7" s="3542"/>
      <c r="BT7" s="3542"/>
      <c r="BU7" s="3542"/>
      <c r="BV7" s="3886">
        <v>5900</v>
      </c>
      <c r="BW7" s="3887"/>
      <c r="BX7" s="3887"/>
      <c r="BY7" s="3887"/>
      <c r="BZ7" s="3887"/>
      <c r="CA7" s="3887"/>
      <c r="CB7" s="3110">
        <f>SUM(CB9:EY14)</f>
        <v>3044</v>
      </c>
      <c r="CC7" s="3072"/>
      <c r="CD7" s="3072"/>
      <c r="CE7" s="3072"/>
      <c r="CF7" s="3072"/>
      <c r="CG7" s="3072"/>
      <c r="CH7" s="3072"/>
      <c r="CI7" s="3072"/>
      <c r="CJ7" s="3072"/>
      <c r="CK7" s="3072"/>
      <c r="CL7" s="3072"/>
      <c r="CM7" s="3072"/>
      <c r="CN7" s="3072"/>
      <c r="CO7" s="3072"/>
      <c r="CP7" s="3072"/>
      <c r="CQ7" s="3072"/>
      <c r="CR7" s="3072"/>
      <c r="CS7" s="3072"/>
      <c r="CT7" s="3072"/>
      <c r="CU7" s="3072"/>
      <c r="CV7" s="3072"/>
      <c r="CW7" s="3072"/>
      <c r="CX7" s="3072"/>
      <c r="CY7" s="3072"/>
      <c r="CZ7" s="3072"/>
      <c r="DA7" s="3072"/>
      <c r="DB7" s="3072"/>
      <c r="DC7" s="3072"/>
      <c r="DD7" s="3072"/>
      <c r="DE7" s="3072"/>
      <c r="DF7" s="3072"/>
      <c r="DG7" s="3072"/>
      <c r="DH7" s="3072"/>
      <c r="DI7" s="3072"/>
      <c r="DJ7" s="3072"/>
      <c r="DK7" s="3072"/>
      <c r="DL7" s="3072"/>
      <c r="DM7" s="3072"/>
      <c r="DN7" s="3072"/>
      <c r="DO7" s="3072"/>
      <c r="DP7" s="3072"/>
      <c r="DQ7" s="3072"/>
      <c r="DR7" s="3072"/>
      <c r="DS7" s="3072"/>
      <c r="DT7" s="3072"/>
      <c r="DU7" s="3072"/>
      <c r="DV7" s="3072"/>
      <c r="DW7" s="3072"/>
      <c r="DX7" s="3072"/>
      <c r="DY7" s="3072"/>
      <c r="DZ7" s="3072"/>
      <c r="EA7" s="3072"/>
      <c r="EB7" s="3072"/>
      <c r="EC7" s="3072"/>
      <c r="ED7" s="3072"/>
      <c r="EE7" s="3072"/>
      <c r="EF7" s="3072"/>
      <c r="EG7" s="3072"/>
      <c r="EH7" s="3072"/>
      <c r="EI7" s="3072"/>
      <c r="EJ7" s="3072"/>
      <c r="EK7" s="3072"/>
      <c r="EL7" s="3072"/>
      <c r="EM7" s="3072"/>
      <c r="EN7" s="3072"/>
      <c r="EO7" s="3072"/>
      <c r="EP7" s="3072"/>
      <c r="EQ7" s="3072"/>
      <c r="ER7" s="3072"/>
      <c r="ES7" s="3072"/>
      <c r="ET7" s="3072"/>
      <c r="EU7" s="3072"/>
      <c r="EV7" s="3072"/>
      <c r="EW7" s="3072"/>
      <c r="EX7" s="3072"/>
      <c r="EY7" s="3518"/>
      <c r="EZ7" s="3110">
        <f>SUM(EZ9:HW14)</f>
        <v>2819</v>
      </c>
      <c r="FA7" s="3072"/>
      <c r="FB7" s="3072"/>
      <c r="FC7" s="3072"/>
      <c r="FD7" s="3072"/>
      <c r="FE7" s="3072"/>
      <c r="FF7" s="3072"/>
      <c r="FG7" s="3072"/>
      <c r="FH7" s="3072"/>
      <c r="FI7" s="3072"/>
      <c r="FJ7" s="3072"/>
      <c r="FK7" s="3072"/>
      <c r="FL7" s="3072"/>
      <c r="FM7" s="3072"/>
      <c r="FN7" s="3072"/>
      <c r="FO7" s="3072"/>
      <c r="FP7" s="3072"/>
      <c r="FQ7" s="3072"/>
      <c r="FR7" s="3072"/>
      <c r="FS7" s="3072"/>
      <c r="FT7" s="3072"/>
      <c r="FU7" s="3072"/>
      <c r="FV7" s="3072"/>
      <c r="FW7" s="3072"/>
      <c r="FX7" s="3072"/>
      <c r="FY7" s="3072"/>
      <c r="FZ7" s="3072"/>
      <c r="GA7" s="3072"/>
      <c r="GB7" s="3072"/>
      <c r="GC7" s="3072"/>
      <c r="GD7" s="3072"/>
      <c r="GE7" s="3072"/>
      <c r="GF7" s="3072"/>
      <c r="GG7" s="3072"/>
      <c r="GH7" s="3072"/>
      <c r="GI7" s="3072"/>
      <c r="GJ7" s="3072"/>
      <c r="GK7" s="3072"/>
      <c r="GL7" s="3072"/>
      <c r="GM7" s="3072"/>
      <c r="GN7" s="3072"/>
      <c r="GO7" s="3072"/>
      <c r="GP7" s="3072"/>
      <c r="GQ7" s="3072"/>
      <c r="GR7" s="3072"/>
      <c r="GS7" s="3072"/>
      <c r="GT7" s="3072"/>
      <c r="GU7" s="3072"/>
      <c r="GV7" s="3072"/>
      <c r="GW7" s="3072"/>
      <c r="GX7" s="3072"/>
      <c r="GY7" s="3072"/>
      <c r="GZ7" s="3072"/>
      <c r="HA7" s="3072"/>
      <c r="HB7" s="3072"/>
      <c r="HC7" s="3072"/>
      <c r="HD7" s="3072"/>
      <c r="HE7" s="3072"/>
      <c r="HF7" s="3072"/>
      <c r="HG7" s="3072"/>
      <c r="HH7" s="3072"/>
      <c r="HI7" s="3072"/>
      <c r="HJ7" s="3072"/>
      <c r="HK7" s="3072"/>
      <c r="HL7" s="3072"/>
      <c r="HM7" s="3072"/>
      <c r="HN7" s="3072"/>
      <c r="HO7" s="3072"/>
      <c r="HP7" s="3072"/>
      <c r="HQ7" s="3072"/>
      <c r="HR7" s="3072"/>
      <c r="HS7" s="3072"/>
      <c r="HT7" s="3072"/>
      <c r="HU7" s="3072"/>
      <c r="HV7" s="3072"/>
      <c r="HW7" s="3518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>
      <c r="A8" s="720"/>
      <c r="C8" s="122"/>
      <c r="D8" s="3542" t="s">
        <v>17</v>
      </c>
      <c r="E8" s="3542"/>
      <c r="F8" s="3542"/>
      <c r="G8" s="3542"/>
      <c r="H8" s="3542"/>
      <c r="I8" s="3542"/>
      <c r="J8" s="3542"/>
      <c r="K8" s="3542"/>
      <c r="L8" s="3542"/>
      <c r="M8" s="3542"/>
      <c r="N8" s="3542"/>
      <c r="O8" s="3542"/>
      <c r="P8" s="3542"/>
      <c r="Q8" s="3542"/>
      <c r="R8" s="3542"/>
      <c r="S8" s="3542"/>
      <c r="T8" s="3542"/>
      <c r="U8" s="3542"/>
      <c r="V8" s="3542"/>
      <c r="W8" s="3542"/>
      <c r="X8" s="3542"/>
      <c r="Y8" s="3542"/>
      <c r="Z8" s="3542"/>
      <c r="AA8" s="3542"/>
      <c r="AB8" s="3542"/>
      <c r="AC8" s="3542"/>
      <c r="AD8" s="3542"/>
      <c r="AE8" s="3542"/>
      <c r="AF8" s="3542"/>
      <c r="AG8" s="3542"/>
      <c r="AH8" s="3542"/>
      <c r="AI8" s="3542"/>
      <c r="AJ8" s="3542"/>
      <c r="AK8" s="3542"/>
      <c r="AL8" s="3542"/>
      <c r="AM8" s="3542"/>
      <c r="AN8" s="3542"/>
      <c r="AO8" s="3542"/>
      <c r="AP8" s="3542"/>
      <c r="AQ8" s="3542"/>
      <c r="AR8" s="3542"/>
      <c r="AS8" s="3542"/>
      <c r="AT8" s="3542"/>
      <c r="AU8" s="3542"/>
      <c r="AV8" s="3542"/>
      <c r="AW8" s="3542"/>
      <c r="AX8" s="3542"/>
      <c r="AY8" s="3542"/>
      <c r="AZ8" s="3542"/>
      <c r="BA8" s="3542"/>
      <c r="BB8" s="3542"/>
      <c r="BC8" s="3542"/>
      <c r="BD8" s="3542"/>
      <c r="BE8" s="3542"/>
      <c r="BF8" s="3542"/>
      <c r="BG8" s="3542"/>
      <c r="BH8" s="3542"/>
      <c r="BI8" s="3542"/>
      <c r="BJ8" s="3542"/>
      <c r="BK8" s="3542"/>
      <c r="BL8" s="3542"/>
      <c r="BM8" s="3542"/>
      <c r="BN8" s="3542"/>
      <c r="BO8" s="3542"/>
      <c r="BP8" s="3542"/>
      <c r="BQ8" s="3542"/>
      <c r="BR8" s="3542"/>
      <c r="BS8" s="3542"/>
      <c r="BT8" s="3542"/>
      <c r="BU8" s="3542"/>
      <c r="BV8" s="3859"/>
      <c r="BW8" s="3860"/>
      <c r="BX8" s="3860"/>
      <c r="BY8" s="3860"/>
      <c r="BZ8" s="3860"/>
      <c r="CA8" s="3860"/>
      <c r="CB8" s="3049"/>
      <c r="CC8" s="2398"/>
      <c r="CD8" s="2398"/>
      <c r="CE8" s="2398"/>
      <c r="CF8" s="2398"/>
      <c r="CG8" s="2398"/>
      <c r="CH8" s="2398"/>
      <c r="CI8" s="2398"/>
      <c r="CJ8" s="2398"/>
      <c r="CK8" s="2398"/>
      <c r="CL8" s="2398"/>
      <c r="CM8" s="2398"/>
      <c r="CN8" s="2398"/>
      <c r="CO8" s="2398"/>
      <c r="CP8" s="2398"/>
      <c r="CQ8" s="2398"/>
      <c r="CR8" s="2398"/>
      <c r="CS8" s="2398"/>
      <c r="CT8" s="2398"/>
      <c r="CU8" s="2398"/>
      <c r="CV8" s="2398"/>
      <c r="CW8" s="2398"/>
      <c r="CX8" s="2398"/>
      <c r="CY8" s="2398"/>
      <c r="CZ8" s="2398"/>
      <c r="DA8" s="2398"/>
      <c r="DB8" s="2398"/>
      <c r="DC8" s="2398"/>
      <c r="DD8" s="2398"/>
      <c r="DE8" s="2398"/>
      <c r="DF8" s="2398"/>
      <c r="DG8" s="2398"/>
      <c r="DH8" s="2398"/>
      <c r="DI8" s="2398"/>
      <c r="DJ8" s="2398"/>
      <c r="DK8" s="2398"/>
      <c r="DL8" s="2398"/>
      <c r="DM8" s="2398"/>
      <c r="DN8" s="2398"/>
      <c r="DO8" s="2398"/>
      <c r="DP8" s="2398"/>
      <c r="DQ8" s="2398"/>
      <c r="DR8" s="2398"/>
      <c r="DS8" s="2398"/>
      <c r="DT8" s="2398"/>
      <c r="DU8" s="2398"/>
      <c r="DV8" s="2398"/>
      <c r="DW8" s="2398"/>
      <c r="DX8" s="2398"/>
      <c r="DY8" s="2398"/>
      <c r="DZ8" s="2398"/>
      <c r="EA8" s="2398"/>
      <c r="EB8" s="2398"/>
      <c r="EC8" s="2398"/>
      <c r="ED8" s="2398"/>
      <c r="EE8" s="2398"/>
      <c r="EF8" s="2398"/>
      <c r="EG8" s="2398"/>
      <c r="EH8" s="2398"/>
      <c r="EI8" s="2398"/>
      <c r="EJ8" s="2398"/>
      <c r="EK8" s="2398"/>
      <c r="EL8" s="2398"/>
      <c r="EM8" s="2398"/>
      <c r="EN8" s="2398"/>
      <c r="EO8" s="2398"/>
      <c r="EP8" s="2398"/>
      <c r="EQ8" s="2398"/>
      <c r="ER8" s="2398"/>
      <c r="ES8" s="2398"/>
      <c r="ET8" s="2398"/>
      <c r="EU8" s="2398"/>
      <c r="EV8" s="2398"/>
      <c r="EW8" s="2398"/>
      <c r="EX8" s="2398"/>
      <c r="EY8" s="3848"/>
      <c r="EZ8" s="3049"/>
      <c r="FA8" s="2398"/>
      <c r="FB8" s="2398"/>
      <c r="FC8" s="2398"/>
      <c r="FD8" s="2398"/>
      <c r="FE8" s="2398"/>
      <c r="FF8" s="2398"/>
      <c r="FG8" s="2398"/>
      <c r="FH8" s="2398"/>
      <c r="FI8" s="2398"/>
      <c r="FJ8" s="2398"/>
      <c r="FK8" s="2398"/>
      <c r="FL8" s="2398"/>
      <c r="FM8" s="2398"/>
      <c r="FN8" s="2398"/>
      <c r="FO8" s="2398"/>
      <c r="FP8" s="2398"/>
      <c r="FQ8" s="2398"/>
      <c r="FR8" s="2398"/>
      <c r="FS8" s="2398"/>
      <c r="FT8" s="2398"/>
      <c r="FU8" s="2398"/>
      <c r="FV8" s="2398"/>
      <c r="FW8" s="2398"/>
      <c r="FX8" s="2398"/>
      <c r="FY8" s="2398"/>
      <c r="FZ8" s="2398"/>
      <c r="GA8" s="2398"/>
      <c r="GB8" s="2398"/>
      <c r="GC8" s="2398"/>
      <c r="GD8" s="2398"/>
      <c r="GE8" s="2398"/>
      <c r="GF8" s="2398"/>
      <c r="GG8" s="2398"/>
      <c r="GH8" s="2398"/>
      <c r="GI8" s="2398"/>
      <c r="GJ8" s="2398"/>
      <c r="GK8" s="2398"/>
      <c r="GL8" s="2398"/>
      <c r="GM8" s="2398"/>
      <c r="GN8" s="2398"/>
      <c r="GO8" s="2398"/>
      <c r="GP8" s="2398"/>
      <c r="GQ8" s="2398"/>
      <c r="GR8" s="2398"/>
      <c r="GS8" s="2398"/>
      <c r="GT8" s="2398"/>
      <c r="GU8" s="2398"/>
      <c r="GV8" s="2398"/>
      <c r="GW8" s="2398"/>
      <c r="GX8" s="2398"/>
      <c r="GY8" s="2398"/>
      <c r="GZ8" s="2398"/>
      <c r="HA8" s="2398"/>
      <c r="HB8" s="2398"/>
      <c r="HC8" s="2398"/>
      <c r="HD8" s="2398"/>
      <c r="HE8" s="2398"/>
      <c r="HF8" s="2398"/>
      <c r="HG8" s="2398"/>
      <c r="HH8" s="2398"/>
      <c r="HI8" s="2398"/>
      <c r="HJ8" s="2398"/>
      <c r="HK8" s="2398"/>
      <c r="HL8" s="2398"/>
      <c r="HM8" s="2398"/>
      <c r="HN8" s="2398"/>
      <c r="HO8" s="2398"/>
      <c r="HP8" s="2398"/>
      <c r="HQ8" s="2398"/>
      <c r="HR8" s="2398"/>
      <c r="HS8" s="2398"/>
      <c r="HT8" s="2398"/>
      <c r="HU8" s="2398"/>
      <c r="HV8" s="2398"/>
      <c r="HW8" s="3848"/>
      <c r="HX8" s="126"/>
    </row>
    <row r="9" spans="1:279" s="541" customFormat="1" ht="15" customHeight="1">
      <c r="A9" s="720"/>
      <c r="C9" s="123"/>
      <c r="D9" s="3902" t="s">
        <v>305</v>
      </c>
      <c r="E9" s="3902"/>
      <c r="F9" s="3902"/>
      <c r="G9" s="3902"/>
      <c r="H9" s="3902"/>
      <c r="I9" s="3902"/>
      <c r="J9" s="3902"/>
      <c r="K9" s="3902"/>
      <c r="L9" s="3902"/>
      <c r="M9" s="3902"/>
      <c r="N9" s="3902"/>
      <c r="O9" s="3902"/>
      <c r="P9" s="3902"/>
      <c r="Q9" s="3902"/>
      <c r="R9" s="3902"/>
      <c r="S9" s="3902"/>
      <c r="T9" s="3902"/>
      <c r="U9" s="3902"/>
      <c r="V9" s="3902"/>
      <c r="W9" s="3902"/>
      <c r="X9" s="3902"/>
      <c r="Y9" s="3902"/>
      <c r="Z9" s="3902"/>
      <c r="AA9" s="3902"/>
      <c r="AB9" s="3902"/>
      <c r="AC9" s="3902"/>
      <c r="AD9" s="3902"/>
      <c r="AE9" s="3902"/>
      <c r="AF9" s="3902"/>
      <c r="AG9" s="3902"/>
      <c r="AH9" s="3902"/>
      <c r="AI9" s="3902"/>
      <c r="AJ9" s="3902"/>
      <c r="AK9" s="3902"/>
      <c r="AL9" s="3902"/>
      <c r="AM9" s="3902"/>
      <c r="AN9" s="3902"/>
      <c r="AO9" s="3902"/>
      <c r="AP9" s="3902"/>
      <c r="AQ9" s="3902"/>
      <c r="AR9" s="3902"/>
      <c r="AS9" s="3902"/>
      <c r="AT9" s="3902"/>
      <c r="AU9" s="3902"/>
      <c r="AV9" s="3902"/>
      <c r="AW9" s="3902"/>
      <c r="AX9" s="3902"/>
      <c r="AY9" s="3902"/>
      <c r="AZ9" s="3902"/>
      <c r="BA9" s="3902"/>
      <c r="BB9" s="3902"/>
      <c r="BC9" s="3902"/>
      <c r="BD9" s="3902"/>
      <c r="BE9" s="3902"/>
      <c r="BF9" s="3902"/>
      <c r="BG9" s="3902"/>
      <c r="BH9" s="3902"/>
      <c r="BI9" s="3902"/>
      <c r="BJ9" s="3902"/>
      <c r="BK9" s="3902"/>
      <c r="BL9" s="3902"/>
      <c r="BM9" s="3902"/>
      <c r="BN9" s="3902"/>
      <c r="BO9" s="3902"/>
      <c r="BP9" s="3902"/>
      <c r="BQ9" s="3902"/>
      <c r="BR9" s="3902"/>
      <c r="BS9" s="3902"/>
      <c r="BT9" s="3902"/>
      <c r="BU9" s="3902"/>
      <c r="BV9" s="3862">
        <v>5901</v>
      </c>
      <c r="BW9" s="3863"/>
      <c r="BX9" s="3863"/>
      <c r="BY9" s="3863"/>
      <c r="BZ9" s="3863"/>
      <c r="CA9" s="3863"/>
      <c r="CB9" s="2366"/>
      <c r="CC9" s="2367"/>
      <c r="CD9" s="2367"/>
      <c r="CE9" s="2367"/>
      <c r="CF9" s="2367"/>
      <c r="CG9" s="2367"/>
      <c r="CH9" s="2367"/>
      <c r="CI9" s="2367"/>
      <c r="CJ9" s="2367"/>
      <c r="CK9" s="2367"/>
      <c r="CL9" s="2367"/>
      <c r="CM9" s="2367"/>
      <c r="CN9" s="2367"/>
      <c r="CO9" s="2367"/>
      <c r="CP9" s="2367"/>
      <c r="CQ9" s="2367"/>
      <c r="CR9" s="2367"/>
      <c r="CS9" s="2367"/>
      <c r="CT9" s="2367"/>
      <c r="CU9" s="2367"/>
      <c r="CV9" s="2367"/>
      <c r="CW9" s="2367"/>
      <c r="CX9" s="2367"/>
      <c r="CY9" s="2367"/>
      <c r="CZ9" s="2367"/>
      <c r="DA9" s="2367"/>
      <c r="DB9" s="2367"/>
      <c r="DC9" s="2367"/>
      <c r="DD9" s="2367"/>
      <c r="DE9" s="2367"/>
      <c r="DF9" s="2367"/>
      <c r="DG9" s="2367"/>
      <c r="DH9" s="2367"/>
      <c r="DI9" s="2367"/>
      <c r="DJ9" s="2367"/>
      <c r="DK9" s="2367"/>
      <c r="DL9" s="2367"/>
      <c r="DM9" s="2367"/>
      <c r="DN9" s="2367"/>
      <c r="DO9" s="2367"/>
      <c r="DP9" s="2367"/>
      <c r="DQ9" s="2367"/>
      <c r="DR9" s="2367"/>
      <c r="DS9" s="2367"/>
      <c r="DT9" s="2367"/>
      <c r="DU9" s="2367"/>
      <c r="DV9" s="2367"/>
      <c r="DW9" s="2367"/>
      <c r="DX9" s="2367"/>
      <c r="DY9" s="2367"/>
      <c r="DZ9" s="2367"/>
      <c r="EA9" s="2367"/>
      <c r="EB9" s="2367"/>
      <c r="EC9" s="2367"/>
      <c r="ED9" s="2367"/>
      <c r="EE9" s="2367"/>
      <c r="EF9" s="2367"/>
      <c r="EG9" s="2367"/>
      <c r="EH9" s="2367"/>
      <c r="EI9" s="2367"/>
      <c r="EJ9" s="2367"/>
      <c r="EK9" s="2367"/>
      <c r="EL9" s="2367"/>
      <c r="EM9" s="2367"/>
      <c r="EN9" s="2367"/>
      <c r="EO9" s="2367"/>
      <c r="EP9" s="2367"/>
      <c r="EQ9" s="2367"/>
      <c r="ER9" s="2367"/>
      <c r="ES9" s="2367"/>
      <c r="ET9" s="2367"/>
      <c r="EU9" s="2367"/>
      <c r="EV9" s="2367"/>
      <c r="EW9" s="2367"/>
      <c r="EX9" s="2367"/>
      <c r="EY9" s="2413"/>
      <c r="EZ9" s="2366"/>
      <c r="FA9" s="2367"/>
      <c r="FB9" s="2367"/>
      <c r="FC9" s="2367"/>
      <c r="FD9" s="2367"/>
      <c r="FE9" s="2367"/>
      <c r="FF9" s="2367"/>
      <c r="FG9" s="2367"/>
      <c r="FH9" s="2367"/>
      <c r="FI9" s="2367"/>
      <c r="FJ9" s="2367"/>
      <c r="FK9" s="2367"/>
      <c r="FL9" s="2367"/>
      <c r="FM9" s="2367"/>
      <c r="FN9" s="2367"/>
      <c r="FO9" s="2367"/>
      <c r="FP9" s="2367"/>
      <c r="FQ9" s="2367"/>
      <c r="FR9" s="2367"/>
      <c r="FS9" s="2367"/>
      <c r="FT9" s="2367"/>
      <c r="FU9" s="2367"/>
      <c r="FV9" s="2367"/>
      <c r="FW9" s="2367"/>
      <c r="FX9" s="2367"/>
      <c r="FY9" s="2367"/>
      <c r="FZ9" s="2367"/>
      <c r="GA9" s="2367"/>
      <c r="GB9" s="2367"/>
      <c r="GC9" s="2367"/>
      <c r="GD9" s="2367"/>
      <c r="GE9" s="2367"/>
      <c r="GF9" s="2367"/>
      <c r="GG9" s="2367"/>
      <c r="GH9" s="2367"/>
      <c r="GI9" s="2367"/>
      <c r="GJ9" s="2367"/>
      <c r="GK9" s="2367"/>
      <c r="GL9" s="2367"/>
      <c r="GM9" s="2367"/>
      <c r="GN9" s="2367"/>
      <c r="GO9" s="2367"/>
      <c r="GP9" s="2367"/>
      <c r="GQ9" s="2367"/>
      <c r="GR9" s="2367"/>
      <c r="GS9" s="2367"/>
      <c r="GT9" s="2367"/>
      <c r="GU9" s="2367"/>
      <c r="GV9" s="2367"/>
      <c r="GW9" s="2367"/>
      <c r="GX9" s="2367"/>
      <c r="GY9" s="2367"/>
      <c r="GZ9" s="2367"/>
      <c r="HA9" s="2367"/>
      <c r="HB9" s="2367"/>
      <c r="HC9" s="2367"/>
      <c r="HD9" s="2367"/>
      <c r="HE9" s="2367"/>
      <c r="HF9" s="2367"/>
      <c r="HG9" s="2367"/>
      <c r="HH9" s="2367"/>
      <c r="HI9" s="2367"/>
      <c r="HJ9" s="2367"/>
      <c r="HK9" s="2367"/>
      <c r="HL9" s="2367"/>
      <c r="HM9" s="2367"/>
      <c r="HN9" s="2367"/>
      <c r="HO9" s="2367"/>
      <c r="HP9" s="2367"/>
      <c r="HQ9" s="2367"/>
      <c r="HR9" s="2367"/>
      <c r="HS9" s="2367"/>
      <c r="HT9" s="2367"/>
      <c r="HU9" s="2367"/>
      <c r="HV9" s="2367"/>
      <c r="HW9" s="2413"/>
      <c r="HX9" s="126"/>
    </row>
    <row r="10" spans="1:279" s="541" customFormat="1" ht="15" customHeight="1">
      <c r="A10" s="720"/>
      <c r="C10" s="123"/>
      <c r="D10" s="3542" t="s">
        <v>306</v>
      </c>
      <c r="E10" s="3885"/>
      <c r="F10" s="3885"/>
      <c r="G10" s="3885"/>
      <c r="H10" s="3885"/>
      <c r="I10" s="3885"/>
      <c r="J10" s="3885"/>
      <c r="K10" s="3885"/>
      <c r="L10" s="3885"/>
      <c r="M10" s="3885"/>
      <c r="N10" s="3885"/>
      <c r="O10" s="3885"/>
      <c r="P10" s="3885"/>
      <c r="Q10" s="3885"/>
      <c r="R10" s="3885"/>
      <c r="S10" s="3885"/>
      <c r="T10" s="3885"/>
      <c r="U10" s="3885"/>
      <c r="V10" s="3885"/>
      <c r="W10" s="3885"/>
      <c r="X10" s="3885"/>
      <c r="Y10" s="3885"/>
      <c r="Z10" s="3885"/>
      <c r="AA10" s="3885"/>
      <c r="AB10" s="3885"/>
      <c r="AC10" s="3885"/>
      <c r="AD10" s="3885"/>
      <c r="AE10" s="3885"/>
      <c r="AF10" s="3885"/>
      <c r="AG10" s="3885"/>
      <c r="AH10" s="3885"/>
      <c r="AI10" s="3885"/>
      <c r="AJ10" s="3885"/>
      <c r="AK10" s="3885"/>
      <c r="AL10" s="3885"/>
      <c r="AM10" s="3885"/>
      <c r="AN10" s="3885"/>
      <c r="AO10" s="3885"/>
      <c r="AP10" s="3885"/>
      <c r="AQ10" s="3885"/>
      <c r="AR10" s="3885"/>
      <c r="AS10" s="3885"/>
      <c r="AT10" s="3885"/>
      <c r="AU10" s="3885"/>
      <c r="AV10" s="3885"/>
      <c r="AW10" s="3885"/>
      <c r="AX10" s="3885"/>
      <c r="AY10" s="3885"/>
      <c r="AZ10" s="3885"/>
      <c r="BA10" s="3885"/>
      <c r="BB10" s="3885"/>
      <c r="BC10" s="3885"/>
      <c r="BD10" s="3885"/>
      <c r="BE10" s="3885"/>
      <c r="BF10" s="3885"/>
      <c r="BG10" s="3885"/>
      <c r="BH10" s="3885"/>
      <c r="BI10" s="3885"/>
      <c r="BJ10" s="3885"/>
      <c r="BK10" s="3885"/>
      <c r="BL10" s="3885"/>
      <c r="BM10" s="3885"/>
      <c r="BN10" s="3885"/>
      <c r="BO10" s="3885"/>
      <c r="BP10" s="3885"/>
      <c r="BQ10" s="3885"/>
      <c r="BR10" s="3885"/>
      <c r="BS10" s="3885"/>
      <c r="BT10" s="3885"/>
      <c r="BU10" s="3885"/>
      <c r="BV10" s="3862">
        <v>5902</v>
      </c>
      <c r="BW10" s="3863"/>
      <c r="BX10" s="3863"/>
      <c r="BY10" s="3863"/>
      <c r="BZ10" s="3863"/>
      <c r="CA10" s="3863"/>
      <c r="CB10" s="3049">
        <v>960</v>
      </c>
      <c r="CC10" s="3888"/>
      <c r="CD10" s="3888"/>
      <c r="CE10" s="3888"/>
      <c r="CF10" s="3888"/>
      <c r="CG10" s="3888"/>
      <c r="CH10" s="3888"/>
      <c r="CI10" s="3888"/>
      <c r="CJ10" s="3888"/>
      <c r="CK10" s="3888"/>
      <c r="CL10" s="3888"/>
      <c r="CM10" s="3888"/>
      <c r="CN10" s="3888"/>
      <c r="CO10" s="3888"/>
      <c r="CP10" s="3888"/>
      <c r="CQ10" s="3888"/>
      <c r="CR10" s="3888"/>
      <c r="CS10" s="3888"/>
      <c r="CT10" s="3888"/>
      <c r="CU10" s="3888"/>
      <c r="CV10" s="3888"/>
      <c r="CW10" s="3888"/>
      <c r="CX10" s="3888"/>
      <c r="CY10" s="3888"/>
      <c r="CZ10" s="3888"/>
      <c r="DA10" s="3888"/>
      <c r="DB10" s="3888"/>
      <c r="DC10" s="3888"/>
      <c r="DD10" s="3888"/>
      <c r="DE10" s="3888"/>
      <c r="DF10" s="3888"/>
      <c r="DG10" s="3888"/>
      <c r="DH10" s="3888"/>
      <c r="DI10" s="3888"/>
      <c r="DJ10" s="3888"/>
      <c r="DK10" s="3888"/>
      <c r="DL10" s="3888"/>
      <c r="DM10" s="3888"/>
      <c r="DN10" s="3888"/>
      <c r="DO10" s="3888"/>
      <c r="DP10" s="3888"/>
      <c r="DQ10" s="3888"/>
      <c r="DR10" s="3888"/>
      <c r="DS10" s="3888"/>
      <c r="DT10" s="3888"/>
      <c r="DU10" s="3888"/>
      <c r="DV10" s="3888"/>
      <c r="DW10" s="3888"/>
      <c r="DX10" s="3888"/>
      <c r="DY10" s="3888"/>
      <c r="DZ10" s="3888"/>
      <c r="EA10" s="3888"/>
      <c r="EB10" s="3888"/>
      <c r="EC10" s="3888"/>
      <c r="ED10" s="3888"/>
      <c r="EE10" s="3888"/>
      <c r="EF10" s="3888"/>
      <c r="EG10" s="3888"/>
      <c r="EH10" s="3888"/>
      <c r="EI10" s="3888"/>
      <c r="EJ10" s="3888"/>
      <c r="EK10" s="3888"/>
      <c r="EL10" s="3888"/>
      <c r="EM10" s="3888"/>
      <c r="EN10" s="3888"/>
      <c r="EO10" s="3888"/>
      <c r="EP10" s="3888"/>
      <c r="EQ10" s="3888"/>
      <c r="ER10" s="3888"/>
      <c r="ES10" s="3888"/>
      <c r="ET10" s="3888"/>
      <c r="EU10" s="3888"/>
      <c r="EV10" s="3888"/>
      <c r="EW10" s="3888"/>
      <c r="EX10" s="3888"/>
      <c r="EY10" s="3889"/>
      <c r="EZ10" s="3923">
        <v>0</v>
      </c>
      <c r="FA10" s="3924"/>
      <c r="FB10" s="3924"/>
      <c r="FC10" s="3924"/>
      <c r="FD10" s="3924"/>
      <c r="FE10" s="3924"/>
      <c r="FF10" s="3924"/>
      <c r="FG10" s="3924"/>
      <c r="FH10" s="3924"/>
      <c r="FI10" s="3924"/>
      <c r="FJ10" s="3924"/>
      <c r="FK10" s="3924"/>
      <c r="FL10" s="3924"/>
      <c r="FM10" s="3924"/>
      <c r="FN10" s="3924"/>
      <c r="FO10" s="3924"/>
      <c r="FP10" s="3924"/>
      <c r="FQ10" s="3924"/>
      <c r="FR10" s="3924"/>
      <c r="FS10" s="3924"/>
      <c r="FT10" s="3924"/>
      <c r="FU10" s="3924"/>
      <c r="FV10" s="3924"/>
      <c r="FW10" s="3924"/>
      <c r="FX10" s="3924"/>
      <c r="FY10" s="3924"/>
      <c r="FZ10" s="3924"/>
      <c r="GA10" s="3924"/>
      <c r="GB10" s="3924"/>
      <c r="GC10" s="3924"/>
      <c r="GD10" s="3924"/>
      <c r="GE10" s="3924"/>
      <c r="GF10" s="3924"/>
      <c r="GG10" s="3924"/>
      <c r="GH10" s="3924"/>
      <c r="GI10" s="3924"/>
      <c r="GJ10" s="3924"/>
      <c r="GK10" s="3924"/>
      <c r="GL10" s="3924"/>
      <c r="GM10" s="3924"/>
      <c r="GN10" s="3924"/>
      <c r="GO10" s="3924"/>
      <c r="GP10" s="3924"/>
      <c r="GQ10" s="3924"/>
      <c r="GR10" s="3924"/>
      <c r="GS10" s="3924"/>
      <c r="GT10" s="3924"/>
      <c r="GU10" s="3924"/>
      <c r="GV10" s="3924"/>
      <c r="GW10" s="3924"/>
      <c r="GX10" s="3924"/>
      <c r="GY10" s="3924"/>
      <c r="GZ10" s="3924"/>
      <c r="HA10" s="3924"/>
      <c r="HB10" s="3924"/>
      <c r="HC10" s="3924"/>
      <c r="HD10" s="3924"/>
      <c r="HE10" s="3924"/>
      <c r="HF10" s="3924"/>
      <c r="HG10" s="3924"/>
      <c r="HH10" s="3924"/>
      <c r="HI10" s="3924"/>
      <c r="HJ10" s="3924"/>
      <c r="HK10" s="3924"/>
      <c r="HL10" s="3924"/>
      <c r="HM10" s="3924"/>
      <c r="HN10" s="3924"/>
      <c r="HO10" s="3924"/>
      <c r="HP10" s="3924"/>
      <c r="HQ10" s="3924"/>
      <c r="HR10" s="3924"/>
      <c r="HS10" s="3924"/>
      <c r="HT10" s="3924"/>
      <c r="HU10" s="3924"/>
      <c r="HV10" s="3924"/>
      <c r="HW10" s="3925"/>
      <c r="HX10" s="126"/>
    </row>
    <row r="11" spans="1:279" s="541" customFormat="1" ht="36" customHeight="1">
      <c r="A11" s="720"/>
      <c r="C11" s="123"/>
      <c r="D11" s="2384" t="s">
        <v>307</v>
      </c>
      <c r="E11" s="2384"/>
      <c r="F11" s="2384"/>
      <c r="G11" s="2384"/>
      <c r="H11" s="2384"/>
      <c r="I11" s="2384"/>
      <c r="J11" s="2384"/>
      <c r="K11" s="2384"/>
      <c r="L11" s="2384"/>
      <c r="M11" s="2384"/>
      <c r="N11" s="2384"/>
      <c r="O11" s="2384"/>
      <c r="P11" s="2384"/>
      <c r="Q11" s="2384"/>
      <c r="R11" s="2384"/>
      <c r="S11" s="2384"/>
      <c r="T11" s="2384"/>
      <c r="U11" s="2384"/>
      <c r="V11" s="2384"/>
      <c r="W11" s="2384"/>
      <c r="X11" s="2384"/>
      <c r="Y11" s="2384"/>
      <c r="Z11" s="2384"/>
      <c r="AA11" s="2384"/>
      <c r="AB11" s="2384"/>
      <c r="AC11" s="2384"/>
      <c r="AD11" s="2384"/>
      <c r="AE11" s="2384"/>
      <c r="AF11" s="2384"/>
      <c r="AG11" s="2384"/>
      <c r="AH11" s="2384"/>
      <c r="AI11" s="2384"/>
      <c r="AJ11" s="2384"/>
      <c r="AK11" s="2384"/>
      <c r="AL11" s="2384"/>
      <c r="AM11" s="2384"/>
      <c r="AN11" s="2384"/>
      <c r="AO11" s="2384"/>
      <c r="AP11" s="2384"/>
      <c r="AQ11" s="2384"/>
      <c r="AR11" s="2384"/>
      <c r="AS11" s="2384"/>
      <c r="AT11" s="2384"/>
      <c r="AU11" s="2384"/>
      <c r="AV11" s="2384"/>
      <c r="AW11" s="2384"/>
      <c r="AX11" s="2384"/>
      <c r="AY11" s="2384"/>
      <c r="AZ11" s="2384"/>
      <c r="BA11" s="2384"/>
      <c r="BB11" s="2384"/>
      <c r="BC11" s="2384"/>
      <c r="BD11" s="2384"/>
      <c r="BE11" s="2384"/>
      <c r="BF11" s="2384"/>
      <c r="BG11" s="2384"/>
      <c r="BH11" s="2384"/>
      <c r="BI11" s="2384"/>
      <c r="BJ11" s="2384"/>
      <c r="BK11" s="2384"/>
      <c r="BL11" s="2384"/>
      <c r="BM11" s="2384"/>
      <c r="BN11" s="2384"/>
      <c r="BO11" s="2384"/>
      <c r="BP11" s="2384"/>
      <c r="BQ11" s="2384"/>
      <c r="BR11" s="2384"/>
      <c r="BS11" s="2384"/>
      <c r="BT11" s="2384"/>
      <c r="BU11" s="2384"/>
      <c r="BV11" s="3862">
        <v>5903</v>
      </c>
      <c r="BW11" s="3863"/>
      <c r="BX11" s="3863"/>
      <c r="BY11" s="3863"/>
      <c r="BZ11" s="3863"/>
      <c r="CA11" s="3863"/>
      <c r="CB11" s="3049">
        <v>2053</v>
      </c>
      <c r="CC11" s="3888"/>
      <c r="CD11" s="3888"/>
      <c r="CE11" s="3888"/>
      <c r="CF11" s="3888"/>
      <c r="CG11" s="3888"/>
      <c r="CH11" s="3888"/>
      <c r="CI11" s="3888"/>
      <c r="CJ11" s="3888"/>
      <c r="CK11" s="3888"/>
      <c r="CL11" s="3888"/>
      <c r="CM11" s="3888"/>
      <c r="CN11" s="3888"/>
      <c r="CO11" s="3888"/>
      <c r="CP11" s="3888"/>
      <c r="CQ11" s="3888"/>
      <c r="CR11" s="3888"/>
      <c r="CS11" s="3888"/>
      <c r="CT11" s="3888"/>
      <c r="CU11" s="3888"/>
      <c r="CV11" s="3888"/>
      <c r="CW11" s="3888"/>
      <c r="CX11" s="3888"/>
      <c r="CY11" s="3888"/>
      <c r="CZ11" s="3888"/>
      <c r="DA11" s="3888"/>
      <c r="DB11" s="3888"/>
      <c r="DC11" s="3888"/>
      <c r="DD11" s="3888"/>
      <c r="DE11" s="3888"/>
      <c r="DF11" s="3888"/>
      <c r="DG11" s="3888"/>
      <c r="DH11" s="3888"/>
      <c r="DI11" s="3888"/>
      <c r="DJ11" s="3888"/>
      <c r="DK11" s="3888"/>
      <c r="DL11" s="3888"/>
      <c r="DM11" s="3888"/>
      <c r="DN11" s="3888"/>
      <c r="DO11" s="3888"/>
      <c r="DP11" s="3888"/>
      <c r="DQ11" s="3888"/>
      <c r="DR11" s="3888"/>
      <c r="DS11" s="3888"/>
      <c r="DT11" s="3888"/>
      <c r="DU11" s="3888"/>
      <c r="DV11" s="3888"/>
      <c r="DW11" s="3888"/>
      <c r="DX11" s="3888"/>
      <c r="DY11" s="3888"/>
      <c r="DZ11" s="3888"/>
      <c r="EA11" s="3888"/>
      <c r="EB11" s="3888"/>
      <c r="EC11" s="3888"/>
      <c r="ED11" s="3888"/>
      <c r="EE11" s="3888"/>
      <c r="EF11" s="3888"/>
      <c r="EG11" s="3888"/>
      <c r="EH11" s="3888"/>
      <c r="EI11" s="3888"/>
      <c r="EJ11" s="3888"/>
      <c r="EK11" s="3888"/>
      <c r="EL11" s="3888"/>
      <c r="EM11" s="3888"/>
      <c r="EN11" s="3888"/>
      <c r="EO11" s="3888"/>
      <c r="EP11" s="3888"/>
      <c r="EQ11" s="3888"/>
      <c r="ER11" s="3888"/>
      <c r="ES11" s="3888"/>
      <c r="ET11" s="3888"/>
      <c r="EU11" s="3888"/>
      <c r="EV11" s="3888"/>
      <c r="EW11" s="3888"/>
      <c r="EX11" s="3888"/>
      <c r="EY11" s="3889"/>
      <c r="EZ11" s="3890">
        <v>620</v>
      </c>
      <c r="FA11" s="2285"/>
      <c r="FB11" s="2285"/>
      <c r="FC11" s="2285"/>
      <c r="FD11" s="2285"/>
      <c r="FE11" s="2285"/>
      <c r="FF11" s="2285"/>
      <c r="FG11" s="2285"/>
      <c r="FH11" s="2285"/>
      <c r="FI11" s="2285"/>
      <c r="FJ11" s="2285"/>
      <c r="FK11" s="2285"/>
      <c r="FL11" s="2285"/>
      <c r="FM11" s="2285"/>
      <c r="FN11" s="2285"/>
      <c r="FO11" s="2285"/>
      <c r="FP11" s="2285"/>
      <c r="FQ11" s="2285"/>
      <c r="FR11" s="2285"/>
      <c r="FS11" s="2285"/>
      <c r="FT11" s="2285"/>
      <c r="FU11" s="2285"/>
      <c r="FV11" s="2285"/>
      <c r="FW11" s="2285"/>
      <c r="FX11" s="2285"/>
      <c r="FY11" s="2285"/>
      <c r="FZ11" s="2285"/>
      <c r="GA11" s="2285"/>
      <c r="GB11" s="2285"/>
      <c r="GC11" s="2285"/>
      <c r="GD11" s="2285"/>
      <c r="GE11" s="2285"/>
      <c r="GF11" s="2285"/>
      <c r="GG11" s="2285"/>
      <c r="GH11" s="2285"/>
      <c r="GI11" s="2285"/>
      <c r="GJ11" s="2285"/>
      <c r="GK11" s="2285"/>
      <c r="GL11" s="2285"/>
      <c r="GM11" s="2285"/>
      <c r="GN11" s="2285"/>
      <c r="GO11" s="2285"/>
      <c r="GP11" s="2285"/>
      <c r="GQ11" s="2285"/>
      <c r="GR11" s="2285"/>
      <c r="GS11" s="2285"/>
      <c r="GT11" s="2285"/>
      <c r="GU11" s="2285"/>
      <c r="GV11" s="2285"/>
      <c r="GW11" s="2285"/>
      <c r="GX11" s="2285"/>
      <c r="GY11" s="2285"/>
      <c r="GZ11" s="2285"/>
      <c r="HA11" s="2285"/>
      <c r="HB11" s="2285"/>
      <c r="HC11" s="2285"/>
      <c r="HD11" s="2285"/>
      <c r="HE11" s="2285"/>
      <c r="HF11" s="2285"/>
      <c r="HG11" s="2285"/>
      <c r="HH11" s="2285"/>
      <c r="HI11" s="2285"/>
      <c r="HJ11" s="2285"/>
      <c r="HK11" s="2285"/>
      <c r="HL11" s="2285"/>
      <c r="HM11" s="2285"/>
      <c r="HN11" s="2285"/>
      <c r="HO11" s="2285"/>
      <c r="HP11" s="2285"/>
      <c r="HQ11" s="2285"/>
      <c r="HR11" s="2285"/>
      <c r="HS11" s="2285"/>
      <c r="HT11" s="2285"/>
      <c r="HU11" s="2285"/>
      <c r="HV11" s="2285"/>
      <c r="HW11" s="3891"/>
      <c r="HX11" s="126"/>
    </row>
    <row r="12" spans="1:279" s="210" customFormat="1" ht="36" customHeight="1">
      <c r="A12" s="720"/>
      <c r="C12" s="3901" t="s">
        <v>991</v>
      </c>
      <c r="D12" s="2303"/>
      <c r="E12" s="2303"/>
      <c r="F12" s="2303"/>
      <c r="G12" s="2303"/>
      <c r="H12" s="2303"/>
      <c r="I12" s="2303"/>
      <c r="J12" s="2303"/>
      <c r="K12" s="2303"/>
      <c r="L12" s="2303"/>
      <c r="M12" s="2303"/>
      <c r="N12" s="2303"/>
      <c r="O12" s="2303"/>
      <c r="P12" s="2303"/>
      <c r="Q12" s="2303"/>
      <c r="R12" s="2303"/>
      <c r="S12" s="2303"/>
      <c r="T12" s="2303"/>
      <c r="U12" s="2303"/>
      <c r="V12" s="2303"/>
      <c r="W12" s="2303"/>
      <c r="X12" s="2303"/>
      <c r="Y12" s="2303"/>
      <c r="Z12" s="2303"/>
      <c r="AA12" s="2303"/>
      <c r="AB12" s="2303"/>
      <c r="AC12" s="2303"/>
      <c r="AD12" s="2303"/>
      <c r="AE12" s="2303"/>
      <c r="AF12" s="2303"/>
      <c r="AG12" s="2303"/>
      <c r="AH12" s="2303"/>
      <c r="AI12" s="2303"/>
      <c r="AJ12" s="2303"/>
      <c r="AK12" s="2303"/>
      <c r="AL12" s="2303"/>
      <c r="AM12" s="2303"/>
      <c r="AN12" s="2303"/>
      <c r="AO12" s="2303"/>
      <c r="AP12" s="2303"/>
      <c r="AQ12" s="2303"/>
      <c r="AR12" s="2303"/>
      <c r="AS12" s="2303"/>
      <c r="AT12" s="2303"/>
      <c r="AU12" s="2303"/>
      <c r="AV12" s="2303"/>
      <c r="AW12" s="2303"/>
      <c r="AX12" s="2303"/>
      <c r="AY12" s="2303"/>
      <c r="AZ12" s="2303"/>
      <c r="BA12" s="2303"/>
      <c r="BB12" s="2303"/>
      <c r="BC12" s="2303"/>
      <c r="BD12" s="2303"/>
      <c r="BE12" s="2303"/>
      <c r="BF12" s="2303"/>
      <c r="BG12" s="2303"/>
      <c r="BH12" s="2303"/>
      <c r="BI12" s="2303"/>
      <c r="BJ12" s="2303"/>
      <c r="BK12" s="2303"/>
      <c r="BL12" s="2303"/>
      <c r="BM12" s="2303"/>
      <c r="BN12" s="2303"/>
      <c r="BO12" s="2303"/>
      <c r="BP12" s="2303"/>
      <c r="BQ12" s="2303"/>
      <c r="BR12" s="2303"/>
      <c r="BS12" s="2303"/>
      <c r="BT12" s="2303"/>
      <c r="BU12" s="493"/>
      <c r="BV12" s="3862">
        <v>5904</v>
      </c>
      <c r="BW12" s="3863"/>
      <c r="BX12" s="3863"/>
      <c r="BY12" s="3863"/>
      <c r="BZ12" s="3863"/>
      <c r="CA12" s="3863"/>
      <c r="CB12" s="2856"/>
      <c r="CC12" s="2048"/>
      <c r="CD12" s="2048"/>
      <c r="CE12" s="2048"/>
      <c r="CF12" s="2048"/>
      <c r="CG12" s="2048"/>
      <c r="CH12" s="2048"/>
      <c r="CI12" s="2048"/>
      <c r="CJ12" s="2048"/>
      <c r="CK12" s="2048"/>
      <c r="CL12" s="2048"/>
      <c r="CM12" s="2048"/>
      <c r="CN12" s="2048"/>
      <c r="CO12" s="2048"/>
      <c r="CP12" s="2048"/>
      <c r="CQ12" s="2048"/>
      <c r="CR12" s="2048"/>
      <c r="CS12" s="2048"/>
      <c r="CT12" s="2048"/>
      <c r="CU12" s="2048"/>
      <c r="CV12" s="2048"/>
      <c r="CW12" s="2048"/>
      <c r="CX12" s="2048"/>
      <c r="CY12" s="2048"/>
      <c r="CZ12" s="2048"/>
      <c r="DA12" s="2048"/>
      <c r="DB12" s="2048"/>
      <c r="DC12" s="2048"/>
      <c r="DD12" s="2048"/>
      <c r="DE12" s="2048"/>
      <c r="DF12" s="2048"/>
      <c r="DG12" s="2048"/>
      <c r="DH12" s="2048"/>
      <c r="DI12" s="2048"/>
      <c r="DJ12" s="2048"/>
      <c r="DK12" s="2048"/>
      <c r="DL12" s="2048"/>
      <c r="DM12" s="2048"/>
      <c r="DN12" s="2048"/>
      <c r="DO12" s="2048"/>
      <c r="DP12" s="2048"/>
      <c r="DQ12" s="2048"/>
      <c r="DR12" s="2048"/>
      <c r="DS12" s="2048"/>
      <c r="DT12" s="2048"/>
      <c r="DU12" s="2048"/>
      <c r="DV12" s="2048"/>
      <c r="DW12" s="2048"/>
      <c r="DX12" s="2048"/>
      <c r="DY12" s="2048"/>
      <c r="DZ12" s="2048"/>
      <c r="EA12" s="2048"/>
      <c r="EB12" s="2048"/>
      <c r="EC12" s="2048"/>
      <c r="ED12" s="2048"/>
      <c r="EE12" s="2048"/>
      <c r="EF12" s="2048"/>
      <c r="EG12" s="2048"/>
      <c r="EH12" s="2048"/>
      <c r="EI12" s="2048"/>
      <c r="EJ12" s="2048"/>
      <c r="EK12" s="2048"/>
      <c r="EL12" s="2048"/>
      <c r="EM12" s="2048"/>
      <c r="EN12" s="2048"/>
      <c r="EO12" s="2048"/>
      <c r="EP12" s="2048"/>
      <c r="EQ12" s="2048"/>
      <c r="ER12" s="2048"/>
      <c r="ES12" s="2048"/>
      <c r="ET12" s="2048"/>
      <c r="EU12" s="2048"/>
      <c r="EV12" s="2048"/>
      <c r="EW12" s="2048"/>
      <c r="EX12" s="2048"/>
      <c r="EY12" s="2049"/>
      <c r="EZ12" s="3892"/>
      <c r="FA12" s="3893"/>
      <c r="FB12" s="3893"/>
      <c r="FC12" s="3893"/>
      <c r="FD12" s="3893"/>
      <c r="FE12" s="3893"/>
      <c r="FF12" s="3893"/>
      <c r="FG12" s="3893"/>
      <c r="FH12" s="3893"/>
      <c r="FI12" s="3893"/>
      <c r="FJ12" s="3893"/>
      <c r="FK12" s="3893"/>
      <c r="FL12" s="3893"/>
      <c r="FM12" s="3893"/>
      <c r="FN12" s="3893"/>
      <c r="FO12" s="3893"/>
      <c r="FP12" s="3893"/>
      <c r="FQ12" s="3893"/>
      <c r="FR12" s="3893"/>
      <c r="FS12" s="3893"/>
      <c r="FT12" s="3893"/>
      <c r="FU12" s="3893"/>
      <c r="FV12" s="3893"/>
      <c r="FW12" s="3893"/>
      <c r="FX12" s="3893"/>
      <c r="FY12" s="3893"/>
      <c r="FZ12" s="3893"/>
      <c r="GA12" s="3893"/>
      <c r="GB12" s="3893"/>
      <c r="GC12" s="3893"/>
      <c r="GD12" s="3893"/>
      <c r="GE12" s="3893"/>
      <c r="GF12" s="3893"/>
      <c r="GG12" s="3893"/>
      <c r="GH12" s="3893"/>
      <c r="GI12" s="3893"/>
      <c r="GJ12" s="3893"/>
      <c r="GK12" s="3893"/>
      <c r="GL12" s="3893"/>
      <c r="GM12" s="3893"/>
      <c r="GN12" s="3893"/>
      <c r="GO12" s="3893"/>
      <c r="GP12" s="3893"/>
      <c r="GQ12" s="3893"/>
      <c r="GR12" s="3893"/>
      <c r="GS12" s="3893"/>
      <c r="GT12" s="3893"/>
      <c r="GU12" s="3893"/>
      <c r="GV12" s="3893"/>
      <c r="GW12" s="3893"/>
      <c r="GX12" s="3893"/>
      <c r="GY12" s="3893"/>
      <c r="GZ12" s="3893"/>
      <c r="HA12" s="3893"/>
      <c r="HB12" s="3893"/>
      <c r="HC12" s="3893"/>
      <c r="HD12" s="3893"/>
      <c r="HE12" s="3893"/>
      <c r="HF12" s="3893"/>
      <c r="HG12" s="3893"/>
      <c r="HH12" s="3893"/>
      <c r="HI12" s="3893"/>
      <c r="HJ12" s="3893"/>
      <c r="HK12" s="3893"/>
      <c r="HL12" s="3893"/>
      <c r="HM12" s="3893"/>
      <c r="HN12" s="3893"/>
      <c r="HO12" s="3893"/>
      <c r="HP12" s="3893"/>
      <c r="HQ12" s="3893"/>
      <c r="HR12" s="3893"/>
      <c r="HS12" s="3893"/>
      <c r="HT12" s="3893"/>
      <c r="HU12" s="3893"/>
      <c r="HV12" s="3893"/>
      <c r="HW12" s="3894"/>
      <c r="HX12" s="177"/>
    </row>
    <row r="13" spans="1:279" s="541" customFormat="1" ht="15" customHeight="1">
      <c r="A13" s="720"/>
      <c r="C13" s="123"/>
      <c r="D13" s="3542" t="s">
        <v>308</v>
      </c>
      <c r="E13" s="3542"/>
      <c r="F13" s="3542"/>
      <c r="G13" s="3542"/>
      <c r="H13" s="3542"/>
      <c r="I13" s="3542"/>
      <c r="J13" s="3542"/>
      <c r="K13" s="3542"/>
      <c r="L13" s="3542"/>
      <c r="M13" s="3542"/>
      <c r="N13" s="3542"/>
      <c r="O13" s="3542"/>
      <c r="P13" s="3542"/>
      <c r="Q13" s="3542"/>
      <c r="R13" s="3542"/>
      <c r="S13" s="3542"/>
      <c r="T13" s="3542"/>
      <c r="U13" s="3542"/>
      <c r="V13" s="3542"/>
      <c r="W13" s="3542"/>
      <c r="X13" s="3542"/>
      <c r="Y13" s="3542"/>
      <c r="Z13" s="3542"/>
      <c r="AA13" s="3542"/>
      <c r="AB13" s="3542"/>
      <c r="AC13" s="3542"/>
      <c r="AD13" s="3542"/>
      <c r="AE13" s="3542"/>
      <c r="AF13" s="3542"/>
      <c r="AG13" s="3542"/>
      <c r="AH13" s="3542"/>
      <c r="AI13" s="3542"/>
      <c r="AJ13" s="3542"/>
      <c r="AK13" s="3542"/>
      <c r="AL13" s="3542"/>
      <c r="AM13" s="3542"/>
      <c r="AN13" s="3542"/>
      <c r="AO13" s="3542"/>
      <c r="AP13" s="3542"/>
      <c r="AQ13" s="3542"/>
      <c r="AR13" s="3542"/>
      <c r="AS13" s="3542"/>
      <c r="AT13" s="3542"/>
      <c r="AU13" s="3542"/>
      <c r="AV13" s="3542"/>
      <c r="AW13" s="3542"/>
      <c r="AX13" s="3542"/>
      <c r="AY13" s="3542"/>
      <c r="AZ13" s="3542"/>
      <c r="BA13" s="3542"/>
      <c r="BB13" s="3542"/>
      <c r="BC13" s="3542"/>
      <c r="BD13" s="3542"/>
      <c r="BE13" s="3542"/>
      <c r="BF13" s="3542"/>
      <c r="BG13" s="3542"/>
      <c r="BH13" s="3542"/>
      <c r="BI13" s="3542"/>
      <c r="BJ13" s="3542"/>
      <c r="BK13" s="3542"/>
      <c r="BL13" s="3542"/>
      <c r="BM13" s="3542"/>
      <c r="BN13" s="3542"/>
      <c r="BO13" s="3542"/>
      <c r="BP13" s="3542"/>
      <c r="BQ13" s="3542"/>
      <c r="BR13" s="3542"/>
      <c r="BS13" s="3542"/>
      <c r="BT13" s="3542"/>
      <c r="BU13" s="3542"/>
      <c r="BV13" s="3862">
        <v>5905</v>
      </c>
      <c r="BW13" s="3863"/>
      <c r="BX13" s="3863"/>
      <c r="BY13" s="3863"/>
      <c r="BZ13" s="3863"/>
      <c r="CA13" s="3863"/>
      <c r="CB13" s="3049"/>
      <c r="CC13" s="3888"/>
      <c r="CD13" s="3888"/>
      <c r="CE13" s="3888"/>
      <c r="CF13" s="3888"/>
      <c r="CG13" s="3888"/>
      <c r="CH13" s="3888"/>
      <c r="CI13" s="3888"/>
      <c r="CJ13" s="3888"/>
      <c r="CK13" s="3888"/>
      <c r="CL13" s="3888"/>
      <c r="CM13" s="3888"/>
      <c r="CN13" s="3888"/>
      <c r="CO13" s="3888"/>
      <c r="CP13" s="3888"/>
      <c r="CQ13" s="3888"/>
      <c r="CR13" s="3888"/>
      <c r="CS13" s="3888"/>
      <c r="CT13" s="3888"/>
      <c r="CU13" s="3888"/>
      <c r="CV13" s="3888"/>
      <c r="CW13" s="3888"/>
      <c r="CX13" s="3888"/>
      <c r="CY13" s="3888"/>
      <c r="CZ13" s="3888"/>
      <c r="DA13" s="3888"/>
      <c r="DB13" s="3888"/>
      <c r="DC13" s="3888"/>
      <c r="DD13" s="3888"/>
      <c r="DE13" s="3888"/>
      <c r="DF13" s="3888"/>
      <c r="DG13" s="3888"/>
      <c r="DH13" s="3888"/>
      <c r="DI13" s="3888"/>
      <c r="DJ13" s="3888"/>
      <c r="DK13" s="3888"/>
      <c r="DL13" s="3888"/>
      <c r="DM13" s="3888"/>
      <c r="DN13" s="3888"/>
      <c r="DO13" s="3888"/>
      <c r="DP13" s="3888"/>
      <c r="DQ13" s="3888"/>
      <c r="DR13" s="3888"/>
      <c r="DS13" s="3888"/>
      <c r="DT13" s="3888"/>
      <c r="DU13" s="3888"/>
      <c r="DV13" s="3888"/>
      <c r="DW13" s="3888"/>
      <c r="DX13" s="3888"/>
      <c r="DY13" s="3888"/>
      <c r="DZ13" s="3888"/>
      <c r="EA13" s="3888"/>
      <c r="EB13" s="3888"/>
      <c r="EC13" s="3888"/>
      <c r="ED13" s="3888"/>
      <c r="EE13" s="3888"/>
      <c r="EF13" s="3888"/>
      <c r="EG13" s="3888"/>
      <c r="EH13" s="3888"/>
      <c r="EI13" s="3888"/>
      <c r="EJ13" s="3888"/>
      <c r="EK13" s="3888"/>
      <c r="EL13" s="3888"/>
      <c r="EM13" s="3888"/>
      <c r="EN13" s="3888"/>
      <c r="EO13" s="3888"/>
      <c r="EP13" s="3888"/>
      <c r="EQ13" s="3888"/>
      <c r="ER13" s="3888"/>
      <c r="ES13" s="3888"/>
      <c r="ET13" s="3888"/>
      <c r="EU13" s="3888"/>
      <c r="EV13" s="3888"/>
      <c r="EW13" s="3888"/>
      <c r="EX13" s="3888"/>
      <c r="EY13" s="3889"/>
      <c r="EZ13" s="3890"/>
      <c r="FA13" s="2285"/>
      <c r="FB13" s="2285"/>
      <c r="FC13" s="2285"/>
      <c r="FD13" s="2285"/>
      <c r="FE13" s="2285"/>
      <c r="FF13" s="2285"/>
      <c r="FG13" s="2285"/>
      <c r="FH13" s="2285"/>
      <c r="FI13" s="2285"/>
      <c r="FJ13" s="2285"/>
      <c r="FK13" s="2285"/>
      <c r="FL13" s="2285"/>
      <c r="FM13" s="2285"/>
      <c r="FN13" s="2285"/>
      <c r="FO13" s="2285"/>
      <c r="FP13" s="2285"/>
      <c r="FQ13" s="2285"/>
      <c r="FR13" s="2285"/>
      <c r="FS13" s="2285"/>
      <c r="FT13" s="2285"/>
      <c r="FU13" s="2285"/>
      <c r="FV13" s="2285"/>
      <c r="FW13" s="2285"/>
      <c r="FX13" s="2285"/>
      <c r="FY13" s="2285"/>
      <c r="FZ13" s="2285"/>
      <c r="GA13" s="2285"/>
      <c r="GB13" s="2285"/>
      <c r="GC13" s="2285"/>
      <c r="GD13" s="2285"/>
      <c r="GE13" s="2285"/>
      <c r="GF13" s="2285"/>
      <c r="GG13" s="2285"/>
      <c r="GH13" s="2285"/>
      <c r="GI13" s="2285"/>
      <c r="GJ13" s="2285"/>
      <c r="GK13" s="2285"/>
      <c r="GL13" s="2285"/>
      <c r="GM13" s="2285"/>
      <c r="GN13" s="2285"/>
      <c r="GO13" s="2285"/>
      <c r="GP13" s="2285"/>
      <c r="GQ13" s="2285"/>
      <c r="GR13" s="2285"/>
      <c r="GS13" s="2285"/>
      <c r="GT13" s="2285"/>
      <c r="GU13" s="2285"/>
      <c r="GV13" s="2285"/>
      <c r="GW13" s="2285"/>
      <c r="GX13" s="2285"/>
      <c r="GY13" s="2285"/>
      <c r="GZ13" s="2285"/>
      <c r="HA13" s="2285"/>
      <c r="HB13" s="2285"/>
      <c r="HC13" s="2285"/>
      <c r="HD13" s="2285"/>
      <c r="HE13" s="2285"/>
      <c r="HF13" s="2285"/>
      <c r="HG13" s="2285"/>
      <c r="HH13" s="2285"/>
      <c r="HI13" s="2285"/>
      <c r="HJ13" s="2285"/>
      <c r="HK13" s="2285"/>
      <c r="HL13" s="2285"/>
      <c r="HM13" s="2285"/>
      <c r="HN13" s="2285"/>
      <c r="HO13" s="2285"/>
      <c r="HP13" s="2285"/>
      <c r="HQ13" s="2285"/>
      <c r="HR13" s="2285"/>
      <c r="HS13" s="2285"/>
      <c r="HT13" s="2285"/>
      <c r="HU13" s="2285"/>
      <c r="HV13" s="2285"/>
      <c r="HW13" s="3891"/>
      <c r="HX13" s="126"/>
    </row>
    <row r="14" spans="1:279" s="541" customFormat="1" ht="15" customHeight="1" thickBot="1">
      <c r="A14" s="720"/>
      <c r="C14" s="122"/>
      <c r="D14" s="3847" t="s">
        <v>309</v>
      </c>
      <c r="E14" s="3847"/>
      <c r="F14" s="3847"/>
      <c r="G14" s="3847"/>
      <c r="H14" s="3847"/>
      <c r="I14" s="3847"/>
      <c r="J14" s="3847"/>
      <c r="K14" s="3847"/>
      <c r="L14" s="3847"/>
      <c r="M14" s="3847"/>
      <c r="N14" s="3847"/>
      <c r="O14" s="3847"/>
      <c r="P14" s="3847"/>
      <c r="Q14" s="3847"/>
      <c r="R14" s="3847"/>
      <c r="S14" s="3847"/>
      <c r="T14" s="3847"/>
      <c r="U14" s="3847"/>
      <c r="V14" s="3847"/>
      <c r="W14" s="3847"/>
      <c r="X14" s="3847"/>
      <c r="Y14" s="3847"/>
      <c r="Z14" s="3847"/>
      <c r="AA14" s="3847"/>
      <c r="AB14" s="3847"/>
      <c r="AC14" s="3847"/>
      <c r="AD14" s="3847"/>
      <c r="AE14" s="3847"/>
      <c r="AF14" s="3847"/>
      <c r="AG14" s="3847"/>
      <c r="AH14" s="3847"/>
      <c r="AI14" s="3847"/>
      <c r="AJ14" s="3847"/>
      <c r="AK14" s="3847"/>
      <c r="AL14" s="3847"/>
      <c r="AM14" s="3847"/>
      <c r="AN14" s="3847"/>
      <c r="AO14" s="3847"/>
      <c r="AP14" s="3847"/>
      <c r="AQ14" s="3847"/>
      <c r="AR14" s="3847"/>
      <c r="AS14" s="3847"/>
      <c r="AT14" s="3847"/>
      <c r="AU14" s="3847"/>
      <c r="AV14" s="3847"/>
      <c r="AW14" s="3847"/>
      <c r="AX14" s="3847"/>
      <c r="AY14" s="3847"/>
      <c r="AZ14" s="3847"/>
      <c r="BA14" s="3847"/>
      <c r="BB14" s="3847"/>
      <c r="BC14" s="3847"/>
      <c r="BD14" s="3847"/>
      <c r="BE14" s="3847"/>
      <c r="BF14" s="3847"/>
      <c r="BG14" s="3847"/>
      <c r="BH14" s="3847"/>
      <c r="BI14" s="3847"/>
      <c r="BJ14" s="3847"/>
      <c r="BK14" s="3847"/>
      <c r="BL14" s="3847"/>
      <c r="BM14" s="3847"/>
      <c r="BN14" s="3847"/>
      <c r="BO14" s="3847"/>
      <c r="BP14" s="3847"/>
      <c r="BQ14" s="3847"/>
      <c r="BR14" s="3847"/>
      <c r="BS14" s="3847"/>
      <c r="BT14" s="3847"/>
      <c r="BU14" s="3847"/>
      <c r="BV14" s="3857">
        <v>5906</v>
      </c>
      <c r="BW14" s="3858"/>
      <c r="BX14" s="3858"/>
      <c r="BY14" s="3858"/>
      <c r="BZ14" s="3858"/>
      <c r="CA14" s="3858"/>
      <c r="CB14" s="3049">
        <v>31</v>
      </c>
      <c r="CC14" s="2398"/>
      <c r="CD14" s="2398"/>
      <c r="CE14" s="2398"/>
      <c r="CF14" s="2398"/>
      <c r="CG14" s="2398"/>
      <c r="CH14" s="2398"/>
      <c r="CI14" s="2398"/>
      <c r="CJ14" s="2398"/>
      <c r="CK14" s="2398"/>
      <c r="CL14" s="2398"/>
      <c r="CM14" s="2398"/>
      <c r="CN14" s="2398"/>
      <c r="CO14" s="2398"/>
      <c r="CP14" s="2398"/>
      <c r="CQ14" s="2398"/>
      <c r="CR14" s="2398"/>
      <c r="CS14" s="2398"/>
      <c r="CT14" s="2398"/>
      <c r="CU14" s="2398"/>
      <c r="CV14" s="2398"/>
      <c r="CW14" s="2398"/>
      <c r="CX14" s="2398"/>
      <c r="CY14" s="2398"/>
      <c r="CZ14" s="2398"/>
      <c r="DA14" s="2398"/>
      <c r="DB14" s="2398"/>
      <c r="DC14" s="2398"/>
      <c r="DD14" s="2398"/>
      <c r="DE14" s="2398"/>
      <c r="DF14" s="2398"/>
      <c r="DG14" s="2398"/>
      <c r="DH14" s="2398"/>
      <c r="DI14" s="2398"/>
      <c r="DJ14" s="2398"/>
      <c r="DK14" s="2398"/>
      <c r="DL14" s="2398"/>
      <c r="DM14" s="2398"/>
      <c r="DN14" s="2398"/>
      <c r="DO14" s="2398"/>
      <c r="DP14" s="2398"/>
      <c r="DQ14" s="2398"/>
      <c r="DR14" s="2398"/>
      <c r="DS14" s="2398"/>
      <c r="DT14" s="2398"/>
      <c r="DU14" s="2398"/>
      <c r="DV14" s="2398"/>
      <c r="DW14" s="2398"/>
      <c r="DX14" s="2398"/>
      <c r="DY14" s="2398"/>
      <c r="DZ14" s="2398"/>
      <c r="EA14" s="2398"/>
      <c r="EB14" s="2398"/>
      <c r="EC14" s="2398"/>
      <c r="ED14" s="2398"/>
      <c r="EE14" s="2398"/>
      <c r="EF14" s="2398"/>
      <c r="EG14" s="2398"/>
      <c r="EH14" s="2398"/>
      <c r="EI14" s="2398"/>
      <c r="EJ14" s="2398"/>
      <c r="EK14" s="2398"/>
      <c r="EL14" s="2398"/>
      <c r="EM14" s="2398"/>
      <c r="EN14" s="2398"/>
      <c r="EO14" s="2398"/>
      <c r="EP14" s="2398"/>
      <c r="EQ14" s="2398"/>
      <c r="ER14" s="2398"/>
      <c r="ES14" s="2398"/>
      <c r="ET14" s="2398"/>
      <c r="EU14" s="2398"/>
      <c r="EV14" s="2398"/>
      <c r="EW14" s="2398"/>
      <c r="EX14" s="2398"/>
      <c r="EY14" s="3848"/>
      <c r="EZ14" s="3898">
        <v>2199</v>
      </c>
      <c r="FA14" s="3899"/>
      <c r="FB14" s="3899"/>
      <c r="FC14" s="3899"/>
      <c r="FD14" s="3899"/>
      <c r="FE14" s="3899"/>
      <c r="FF14" s="3899"/>
      <c r="FG14" s="3899"/>
      <c r="FH14" s="3899"/>
      <c r="FI14" s="3899"/>
      <c r="FJ14" s="3899"/>
      <c r="FK14" s="3899"/>
      <c r="FL14" s="3899"/>
      <c r="FM14" s="3899"/>
      <c r="FN14" s="3899"/>
      <c r="FO14" s="3899"/>
      <c r="FP14" s="3899"/>
      <c r="FQ14" s="3899"/>
      <c r="FR14" s="3899"/>
      <c r="FS14" s="3899"/>
      <c r="FT14" s="3899"/>
      <c r="FU14" s="3899"/>
      <c r="FV14" s="3899"/>
      <c r="FW14" s="3899"/>
      <c r="FX14" s="3899"/>
      <c r="FY14" s="3899"/>
      <c r="FZ14" s="3899"/>
      <c r="GA14" s="3899"/>
      <c r="GB14" s="3899"/>
      <c r="GC14" s="3899"/>
      <c r="GD14" s="3899"/>
      <c r="GE14" s="3899"/>
      <c r="GF14" s="3899"/>
      <c r="GG14" s="3899"/>
      <c r="GH14" s="3899"/>
      <c r="GI14" s="3899"/>
      <c r="GJ14" s="3899"/>
      <c r="GK14" s="3899"/>
      <c r="GL14" s="3899"/>
      <c r="GM14" s="3899"/>
      <c r="GN14" s="3899"/>
      <c r="GO14" s="3899"/>
      <c r="GP14" s="3899"/>
      <c r="GQ14" s="3899"/>
      <c r="GR14" s="3899"/>
      <c r="GS14" s="3899"/>
      <c r="GT14" s="3899"/>
      <c r="GU14" s="3899"/>
      <c r="GV14" s="3899"/>
      <c r="GW14" s="3899"/>
      <c r="GX14" s="3899"/>
      <c r="GY14" s="3899"/>
      <c r="GZ14" s="3899"/>
      <c r="HA14" s="3899"/>
      <c r="HB14" s="3899"/>
      <c r="HC14" s="3899"/>
      <c r="HD14" s="3899"/>
      <c r="HE14" s="3899"/>
      <c r="HF14" s="3899"/>
      <c r="HG14" s="3899"/>
      <c r="HH14" s="3899"/>
      <c r="HI14" s="3899"/>
      <c r="HJ14" s="3899"/>
      <c r="HK14" s="3899"/>
      <c r="HL14" s="3899"/>
      <c r="HM14" s="3899"/>
      <c r="HN14" s="3899"/>
      <c r="HO14" s="3899"/>
      <c r="HP14" s="3899"/>
      <c r="HQ14" s="3899"/>
      <c r="HR14" s="3899"/>
      <c r="HS14" s="3899"/>
      <c r="HT14" s="3899"/>
      <c r="HU14" s="3899"/>
      <c r="HV14" s="3899"/>
      <c r="HW14" s="3900"/>
      <c r="HX14" s="126"/>
    </row>
    <row r="15" spans="1:279" s="541" customFormat="1" ht="31.5" customHeight="1">
      <c r="A15" s="720" t="s">
        <v>1374</v>
      </c>
      <c r="C15" s="3871" t="s">
        <v>26</v>
      </c>
      <c r="D15" s="3872"/>
      <c r="E15" s="3872"/>
      <c r="F15" s="3872"/>
      <c r="G15" s="3872"/>
      <c r="H15" s="3872"/>
      <c r="I15" s="3872"/>
      <c r="J15" s="3872"/>
      <c r="K15" s="3872"/>
      <c r="L15" s="3872"/>
      <c r="M15" s="3872"/>
      <c r="N15" s="3872"/>
      <c r="O15" s="3872"/>
      <c r="P15" s="3872"/>
      <c r="Q15" s="3872"/>
      <c r="R15" s="3872"/>
      <c r="S15" s="3872"/>
      <c r="T15" s="3872"/>
      <c r="U15" s="3872"/>
      <c r="V15" s="3872"/>
      <c r="W15" s="3872"/>
      <c r="X15" s="3872"/>
      <c r="Y15" s="3872"/>
      <c r="Z15" s="3872"/>
      <c r="AA15" s="3872"/>
      <c r="AB15" s="3872"/>
      <c r="AC15" s="3872"/>
      <c r="AD15" s="3872"/>
      <c r="AE15" s="3872"/>
      <c r="AF15" s="3872"/>
      <c r="AG15" s="3872"/>
      <c r="AH15" s="3872"/>
      <c r="AI15" s="3872"/>
      <c r="AJ15" s="3872"/>
      <c r="AK15" s="3872"/>
      <c r="AL15" s="3872"/>
      <c r="AM15" s="3872"/>
      <c r="AN15" s="3872"/>
      <c r="AO15" s="3872"/>
      <c r="AP15" s="3872"/>
      <c r="AQ15" s="3872"/>
      <c r="AR15" s="3872"/>
      <c r="AS15" s="3872"/>
      <c r="AT15" s="3872"/>
      <c r="AU15" s="3872"/>
      <c r="AV15" s="3872"/>
      <c r="AW15" s="3872"/>
      <c r="AX15" s="3872"/>
      <c r="AY15" s="3872"/>
      <c r="AZ15" s="3872"/>
      <c r="BA15" s="3872"/>
      <c r="BB15" s="3872"/>
      <c r="BC15" s="3872"/>
      <c r="BD15" s="3872"/>
      <c r="BE15" s="3872"/>
      <c r="BF15" s="3872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95" t="s">
        <v>10</v>
      </c>
      <c r="BW15" s="3896"/>
      <c r="BX15" s="3896"/>
      <c r="BY15" s="3896"/>
      <c r="BZ15" s="3896"/>
      <c r="CA15" s="3897"/>
      <c r="CB15" s="3871" t="s">
        <v>28</v>
      </c>
      <c r="CC15" s="3872"/>
      <c r="CD15" s="3872"/>
      <c r="CE15" s="3872"/>
      <c r="CF15" s="3872"/>
      <c r="CG15" s="3872"/>
      <c r="CH15" s="3872"/>
      <c r="CI15" s="3872"/>
      <c r="CJ15" s="3872"/>
      <c r="CK15" s="3872"/>
      <c r="CL15" s="3872"/>
      <c r="CM15" s="3872"/>
      <c r="CN15" s="3872"/>
      <c r="CO15" s="3872"/>
      <c r="CP15" s="3872"/>
      <c r="CQ15" s="3872"/>
      <c r="CR15" s="3872"/>
      <c r="CS15" s="3872"/>
      <c r="CT15" s="3872"/>
      <c r="CU15" s="3872" t="s">
        <v>310</v>
      </c>
      <c r="CV15" s="3872"/>
      <c r="CW15" s="3872"/>
      <c r="CX15" s="3872"/>
      <c r="CY15" s="3872"/>
      <c r="CZ15" s="3872"/>
      <c r="DA15" s="3872"/>
      <c r="DB15" s="3872"/>
      <c r="DC15" s="3872"/>
      <c r="DD15" s="3872"/>
      <c r="DE15" s="3872"/>
      <c r="DF15" s="3872"/>
      <c r="DG15" s="3872"/>
      <c r="DH15" s="3872"/>
      <c r="DI15" s="3872"/>
      <c r="DJ15" s="3872"/>
      <c r="DK15" s="3872"/>
      <c r="DL15" s="3872"/>
      <c r="DM15" s="3872"/>
      <c r="DN15" s="3876" t="s">
        <v>990</v>
      </c>
      <c r="DO15" s="3872"/>
      <c r="DP15" s="3872"/>
      <c r="DQ15" s="3872"/>
      <c r="DR15" s="3872"/>
      <c r="DS15" s="3872"/>
      <c r="DT15" s="3872"/>
      <c r="DU15" s="3872"/>
      <c r="DV15" s="3872"/>
      <c r="DW15" s="3872"/>
      <c r="DX15" s="3872"/>
      <c r="DY15" s="3872"/>
      <c r="DZ15" s="3872"/>
      <c r="EA15" s="3872"/>
      <c r="EB15" s="3872"/>
      <c r="EC15" s="3872"/>
      <c r="ED15" s="3872"/>
      <c r="EE15" s="3872"/>
      <c r="EF15" s="3872"/>
      <c r="EG15" s="3872" t="s">
        <v>311</v>
      </c>
      <c r="EH15" s="3872"/>
      <c r="EI15" s="3872"/>
      <c r="EJ15" s="3872"/>
      <c r="EK15" s="3872"/>
      <c r="EL15" s="3872"/>
      <c r="EM15" s="3872"/>
      <c r="EN15" s="3872"/>
      <c r="EO15" s="3872"/>
      <c r="EP15" s="3872"/>
      <c r="EQ15" s="3872"/>
      <c r="ER15" s="3872"/>
      <c r="ES15" s="3872"/>
      <c r="ET15" s="3872"/>
      <c r="EU15" s="3872"/>
      <c r="EV15" s="3872"/>
      <c r="EW15" s="3872"/>
      <c r="EX15" s="3872"/>
      <c r="EY15" s="3875"/>
      <c r="EZ15" s="3871" t="s">
        <v>28</v>
      </c>
      <c r="FA15" s="3872"/>
      <c r="FB15" s="3872"/>
      <c r="FC15" s="3872"/>
      <c r="FD15" s="3872"/>
      <c r="FE15" s="3872"/>
      <c r="FF15" s="3872"/>
      <c r="FG15" s="3872"/>
      <c r="FH15" s="3872"/>
      <c r="FI15" s="3872"/>
      <c r="FJ15" s="3872"/>
      <c r="FK15" s="3872"/>
      <c r="FL15" s="3872"/>
      <c r="FM15" s="3872"/>
      <c r="FN15" s="3872"/>
      <c r="FO15" s="3872"/>
      <c r="FP15" s="3872"/>
      <c r="FQ15" s="3872"/>
      <c r="FR15" s="3872"/>
      <c r="FS15" s="3872" t="s">
        <v>310</v>
      </c>
      <c r="FT15" s="3872"/>
      <c r="FU15" s="3872"/>
      <c r="FV15" s="3872"/>
      <c r="FW15" s="3872"/>
      <c r="FX15" s="3872"/>
      <c r="FY15" s="3872"/>
      <c r="FZ15" s="3872"/>
      <c r="GA15" s="3872"/>
      <c r="GB15" s="3872"/>
      <c r="GC15" s="3872"/>
      <c r="GD15" s="3872"/>
      <c r="GE15" s="3872"/>
      <c r="GF15" s="3872"/>
      <c r="GG15" s="3872"/>
      <c r="GH15" s="3872"/>
      <c r="GI15" s="3872"/>
      <c r="GJ15" s="3872"/>
      <c r="GK15" s="3872"/>
      <c r="GL15" s="3876" t="s">
        <v>990</v>
      </c>
      <c r="GM15" s="3872"/>
      <c r="GN15" s="3872"/>
      <c r="GO15" s="3872"/>
      <c r="GP15" s="3872"/>
      <c r="GQ15" s="3872"/>
      <c r="GR15" s="3872"/>
      <c r="GS15" s="3872"/>
      <c r="GT15" s="3872"/>
      <c r="GU15" s="3872"/>
      <c r="GV15" s="3872"/>
      <c r="GW15" s="3872"/>
      <c r="GX15" s="3872"/>
      <c r="GY15" s="3872"/>
      <c r="GZ15" s="3872"/>
      <c r="HA15" s="3872"/>
      <c r="HB15" s="3872"/>
      <c r="HC15" s="3872"/>
      <c r="HD15" s="3872"/>
      <c r="HE15" s="3872" t="s">
        <v>311</v>
      </c>
      <c r="HF15" s="3872"/>
      <c r="HG15" s="3872"/>
      <c r="HH15" s="3872"/>
      <c r="HI15" s="3872"/>
      <c r="HJ15" s="3872"/>
      <c r="HK15" s="3872"/>
      <c r="HL15" s="3872"/>
      <c r="HM15" s="3872"/>
      <c r="HN15" s="3872"/>
      <c r="HO15" s="3872"/>
      <c r="HP15" s="3872"/>
      <c r="HQ15" s="3872"/>
      <c r="HR15" s="3872"/>
      <c r="HS15" s="3872"/>
      <c r="HT15" s="3872"/>
      <c r="HU15" s="3872"/>
      <c r="HV15" s="3872"/>
      <c r="HW15" s="3875"/>
    </row>
    <row r="16" spans="1:279" s="541" customFormat="1" ht="27" customHeight="1">
      <c r="A16" s="720" t="s">
        <v>1373</v>
      </c>
      <c r="C16" s="126"/>
      <c r="D16" s="3879" t="s">
        <v>312</v>
      </c>
      <c r="E16" s="3879"/>
      <c r="F16" s="3879"/>
      <c r="G16" s="3879"/>
      <c r="H16" s="3879"/>
      <c r="I16" s="3879"/>
      <c r="J16" s="3879"/>
      <c r="K16" s="3879"/>
      <c r="L16" s="3879"/>
      <c r="M16" s="3879"/>
      <c r="N16" s="3879"/>
      <c r="O16" s="3879"/>
      <c r="P16" s="3879"/>
      <c r="Q16" s="3879"/>
      <c r="R16" s="3879"/>
      <c r="S16" s="3879"/>
      <c r="T16" s="3879"/>
      <c r="U16" s="3879"/>
      <c r="V16" s="3879"/>
      <c r="W16" s="3879"/>
      <c r="X16" s="3879"/>
      <c r="Y16" s="3879"/>
      <c r="Z16" s="3879"/>
      <c r="AA16" s="3879"/>
      <c r="AB16" s="3879"/>
      <c r="AC16" s="3879"/>
      <c r="AD16" s="3879"/>
      <c r="AE16" s="3879"/>
      <c r="AF16" s="3879"/>
      <c r="AG16" s="3879"/>
      <c r="AH16" s="3879"/>
      <c r="AI16" s="3879"/>
      <c r="AJ16" s="3879"/>
      <c r="AK16" s="3879"/>
      <c r="AL16" s="3879"/>
      <c r="AM16" s="3879"/>
      <c r="AN16" s="3879"/>
      <c r="AO16" s="3879"/>
      <c r="AP16" s="3879"/>
      <c r="AQ16" s="3879"/>
      <c r="AR16" s="3879"/>
      <c r="AS16" s="3879"/>
      <c r="AT16" s="3879"/>
      <c r="AU16" s="3879"/>
      <c r="AV16" s="3879"/>
      <c r="AW16" s="3879"/>
      <c r="AX16" s="3879"/>
      <c r="AY16" s="3879"/>
      <c r="AZ16" s="3879"/>
      <c r="BA16" s="3879"/>
      <c r="BB16" s="3879"/>
      <c r="BC16" s="3879"/>
      <c r="BD16" s="3879"/>
      <c r="BE16" s="3879"/>
      <c r="BF16" s="3879"/>
      <c r="BV16" s="3859">
        <v>5910</v>
      </c>
      <c r="BW16" s="3860"/>
      <c r="BX16" s="3860"/>
      <c r="BY16" s="3860"/>
      <c r="BZ16" s="3860"/>
      <c r="CA16" s="3860"/>
      <c r="CB16" s="2401">
        <f>SUM(CB18:CT20)</f>
        <v>0</v>
      </c>
      <c r="CC16" s="2402"/>
      <c r="CD16" s="2402"/>
      <c r="CE16" s="2402"/>
      <c r="CF16" s="2402"/>
      <c r="CG16" s="2402"/>
      <c r="CH16" s="2402"/>
      <c r="CI16" s="2402"/>
      <c r="CJ16" s="2402"/>
      <c r="CK16" s="2402"/>
      <c r="CL16" s="2402"/>
      <c r="CM16" s="2402"/>
      <c r="CN16" s="2402"/>
      <c r="CO16" s="2402"/>
      <c r="CP16" s="2402"/>
      <c r="CQ16" s="2402"/>
      <c r="CR16" s="2402"/>
      <c r="CS16" s="2402"/>
      <c r="CT16" s="2402"/>
      <c r="CU16" s="2811">
        <f>SUM(CU18:DM20)</f>
        <v>0</v>
      </c>
      <c r="CV16" s="2402"/>
      <c r="CW16" s="2402"/>
      <c r="CX16" s="2402"/>
      <c r="CY16" s="2402"/>
      <c r="CZ16" s="2402"/>
      <c r="DA16" s="2402"/>
      <c r="DB16" s="2402"/>
      <c r="DC16" s="2402"/>
      <c r="DD16" s="2402"/>
      <c r="DE16" s="2402"/>
      <c r="DF16" s="2402"/>
      <c r="DG16" s="2402"/>
      <c r="DH16" s="2402"/>
      <c r="DI16" s="2402"/>
      <c r="DJ16" s="2402"/>
      <c r="DK16" s="2402"/>
      <c r="DL16" s="2402"/>
      <c r="DM16" s="2403"/>
      <c r="DN16" s="3882" t="s">
        <v>39</v>
      </c>
      <c r="DO16" s="3883"/>
      <c r="DP16" s="2402">
        <f>SUM(DP18:ED20)</f>
        <v>0</v>
      </c>
      <c r="DQ16" s="2402"/>
      <c r="DR16" s="2402"/>
      <c r="DS16" s="2402"/>
      <c r="DT16" s="2402"/>
      <c r="DU16" s="2402"/>
      <c r="DV16" s="2402"/>
      <c r="DW16" s="2402"/>
      <c r="DX16" s="2402"/>
      <c r="DY16" s="2402"/>
      <c r="DZ16" s="2402"/>
      <c r="EA16" s="2402"/>
      <c r="EB16" s="2402"/>
      <c r="EC16" s="2402"/>
      <c r="ED16" s="2402"/>
      <c r="EE16" s="3879" t="s">
        <v>40</v>
      </c>
      <c r="EF16" s="3884"/>
      <c r="EG16" s="2811">
        <f>CB16+CU16-DP16</f>
        <v>0</v>
      </c>
      <c r="EH16" s="2402"/>
      <c r="EI16" s="2402"/>
      <c r="EJ16" s="2402"/>
      <c r="EK16" s="2402"/>
      <c r="EL16" s="2402"/>
      <c r="EM16" s="2402"/>
      <c r="EN16" s="2402"/>
      <c r="EO16" s="2402"/>
      <c r="EP16" s="2402"/>
      <c r="EQ16" s="2402"/>
      <c r="ER16" s="2402"/>
      <c r="ES16" s="2402"/>
      <c r="ET16" s="2402"/>
      <c r="EU16" s="2402"/>
      <c r="EV16" s="2402"/>
      <c r="EW16" s="2402"/>
      <c r="EX16" s="2402"/>
      <c r="EY16" s="2812"/>
      <c r="EZ16" s="2357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58"/>
      <c r="GL16" s="3880" t="s">
        <v>39</v>
      </c>
      <c r="GM16" s="3881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47" t="s">
        <v>40</v>
      </c>
      <c r="HD16" s="386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47"/>
    </row>
    <row r="17" spans="1:279" s="541" customFormat="1" ht="16.5" customHeight="1">
      <c r="A17" s="720"/>
      <c r="C17" s="126"/>
      <c r="D17" s="3879" t="s">
        <v>17</v>
      </c>
      <c r="E17" s="3879"/>
      <c r="F17" s="3879"/>
      <c r="G17" s="3879"/>
      <c r="H17" s="3879"/>
      <c r="I17" s="3879"/>
      <c r="J17" s="3879"/>
      <c r="K17" s="3879"/>
      <c r="L17" s="3879"/>
      <c r="M17" s="3879"/>
      <c r="N17" s="3879"/>
      <c r="O17" s="3879"/>
      <c r="P17" s="3879"/>
      <c r="Q17" s="3879"/>
      <c r="R17" s="3879"/>
      <c r="S17" s="3879"/>
      <c r="T17" s="3879"/>
      <c r="U17" s="3879"/>
      <c r="V17" s="3879"/>
      <c r="W17" s="3879"/>
      <c r="X17" s="3879"/>
      <c r="Y17" s="3879"/>
      <c r="Z17" s="3879"/>
      <c r="AA17" s="3879"/>
      <c r="AB17" s="3879"/>
      <c r="AC17" s="3879"/>
      <c r="AD17" s="3879"/>
      <c r="AE17" s="3879"/>
      <c r="AF17" s="3879"/>
      <c r="AG17" s="3879"/>
      <c r="AH17" s="3879"/>
      <c r="AI17" s="3879"/>
      <c r="AJ17" s="3879"/>
      <c r="AK17" s="3879"/>
      <c r="AL17" s="3879"/>
      <c r="AM17" s="3879"/>
      <c r="AN17" s="3879"/>
      <c r="AO17" s="3879"/>
      <c r="AP17" s="3879"/>
      <c r="AQ17" s="3879"/>
      <c r="AR17" s="3879"/>
      <c r="AS17" s="3879"/>
      <c r="AT17" s="3879"/>
      <c r="AU17" s="3879"/>
      <c r="AV17" s="3879"/>
      <c r="AW17" s="3879"/>
      <c r="AX17" s="3879"/>
      <c r="AY17" s="3879"/>
      <c r="AZ17" s="3879"/>
      <c r="BA17" s="3879"/>
      <c r="BB17" s="3879"/>
      <c r="BC17" s="3879"/>
      <c r="BD17" s="3879"/>
      <c r="BE17" s="3879"/>
      <c r="BF17" s="3879"/>
      <c r="BV17" s="3877"/>
      <c r="BW17" s="3878"/>
      <c r="BX17" s="3878"/>
      <c r="BY17" s="3878"/>
      <c r="BZ17" s="3878"/>
      <c r="CA17" s="3878"/>
      <c r="CB17" s="3049"/>
      <c r="CC17" s="2398"/>
      <c r="CD17" s="2398"/>
      <c r="CE17" s="2398"/>
      <c r="CF17" s="2398"/>
      <c r="CG17" s="2398"/>
      <c r="CH17" s="2398"/>
      <c r="CI17" s="2398"/>
      <c r="CJ17" s="2398"/>
      <c r="CK17" s="2398"/>
      <c r="CL17" s="2398"/>
      <c r="CM17" s="2398"/>
      <c r="CN17" s="2398"/>
      <c r="CO17" s="2398"/>
      <c r="CP17" s="2398"/>
      <c r="CQ17" s="2398"/>
      <c r="CR17" s="2398"/>
      <c r="CS17" s="2398"/>
      <c r="CT17" s="2398"/>
      <c r="CU17" s="3048"/>
      <c r="CV17" s="2398"/>
      <c r="CW17" s="2398"/>
      <c r="CX17" s="2398"/>
      <c r="CY17" s="2398"/>
      <c r="CZ17" s="2398"/>
      <c r="DA17" s="2398"/>
      <c r="DB17" s="2398"/>
      <c r="DC17" s="2398"/>
      <c r="DD17" s="2398"/>
      <c r="DE17" s="2398"/>
      <c r="DF17" s="2398"/>
      <c r="DG17" s="2398"/>
      <c r="DH17" s="2398"/>
      <c r="DI17" s="2398"/>
      <c r="DJ17" s="2398"/>
      <c r="DK17" s="2398"/>
      <c r="DL17" s="2398"/>
      <c r="DM17" s="2399"/>
      <c r="DN17" s="3880"/>
      <c r="DO17" s="3881"/>
      <c r="DP17" s="2398"/>
      <c r="DQ17" s="2398"/>
      <c r="DR17" s="2398"/>
      <c r="DS17" s="2398"/>
      <c r="DT17" s="2398"/>
      <c r="DU17" s="2398"/>
      <c r="DV17" s="2398"/>
      <c r="DW17" s="2398"/>
      <c r="DX17" s="2398"/>
      <c r="DY17" s="2398"/>
      <c r="DZ17" s="2398"/>
      <c r="EA17" s="2398"/>
      <c r="EB17" s="2398"/>
      <c r="EC17" s="2398"/>
      <c r="ED17" s="2398"/>
      <c r="EE17" s="3847"/>
      <c r="EF17" s="386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47"/>
      <c r="EZ17" s="3049"/>
      <c r="FA17" s="2398"/>
      <c r="FB17" s="2398"/>
      <c r="FC17" s="2398"/>
      <c r="FD17" s="2398"/>
      <c r="FE17" s="2398"/>
      <c r="FF17" s="2398"/>
      <c r="FG17" s="2398"/>
      <c r="FH17" s="2398"/>
      <c r="FI17" s="2398"/>
      <c r="FJ17" s="2398"/>
      <c r="FK17" s="2398"/>
      <c r="FL17" s="2398"/>
      <c r="FM17" s="2398"/>
      <c r="FN17" s="2398"/>
      <c r="FO17" s="2398"/>
      <c r="FP17" s="2398"/>
      <c r="FQ17" s="2398"/>
      <c r="FR17" s="2399"/>
      <c r="FS17" s="3048"/>
      <c r="FT17" s="2398"/>
      <c r="FU17" s="2398"/>
      <c r="FV17" s="2398"/>
      <c r="FW17" s="2398"/>
      <c r="FX17" s="2398"/>
      <c r="FY17" s="2398"/>
      <c r="FZ17" s="2398"/>
      <c r="GA17" s="2398"/>
      <c r="GB17" s="2398"/>
      <c r="GC17" s="2398"/>
      <c r="GD17" s="2398"/>
      <c r="GE17" s="2398"/>
      <c r="GF17" s="2398"/>
      <c r="GG17" s="2398"/>
      <c r="GH17" s="2398"/>
      <c r="GI17" s="2398"/>
      <c r="GJ17" s="2398"/>
      <c r="GK17" s="2399"/>
      <c r="GL17" s="3873"/>
      <c r="GM17" s="3874"/>
      <c r="GN17" s="2398"/>
      <c r="GO17" s="2398"/>
      <c r="GP17" s="2398"/>
      <c r="GQ17" s="2398"/>
      <c r="GR17" s="2398"/>
      <c r="GS17" s="2398"/>
      <c r="GT17" s="2398"/>
      <c r="GU17" s="2398"/>
      <c r="GV17" s="2398"/>
      <c r="GW17" s="2398"/>
      <c r="GX17" s="2398"/>
      <c r="GY17" s="2398"/>
      <c r="GZ17" s="2398"/>
      <c r="HA17" s="2398"/>
      <c r="HB17" s="2398"/>
      <c r="HC17" s="3847"/>
      <c r="HD17" s="386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47"/>
    </row>
    <row r="18" spans="1:279" s="543" customFormat="1" ht="40.5" customHeight="1">
      <c r="A18" s="720"/>
      <c r="C18" s="123"/>
      <c r="D18" s="3301" t="s">
        <v>992</v>
      </c>
      <c r="E18" s="3301"/>
      <c r="F18" s="3301"/>
      <c r="G18" s="3301"/>
      <c r="H18" s="3301"/>
      <c r="I18" s="3301"/>
      <c r="J18" s="3301"/>
      <c r="K18" s="3301"/>
      <c r="L18" s="3301"/>
      <c r="M18" s="3301"/>
      <c r="N18" s="3301"/>
      <c r="O18" s="3301"/>
      <c r="P18" s="3301"/>
      <c r="Q18" s="3301"/>
      <c r="R18" s="3301"/>
      <c r="S18" s="3301"/>
      <c r="T18" s="3301"/>
      <c r="U18" s="3301"/>
      <c r="V18" s="3301"/>
      <c r="W18" s="3301"/>
      <c r="X18" s="3301"/>
      <c r="Y18" s="3301"/>
      <c r="Z18" s="3301"/>
      <c r="AA18" s="3301"/>
      <c r="AB18" s="3301"/>
      <c r="AC18" s="3301"/>
      <c r="AD18" s="3301"/>
      <c r="AE18" s="3301"/>
      <c r="AF18" s="3301"/>
      <c r="AG18" s="3301"/>
      <c r="AH18" s="3301"/>
      <c r="AI18" s="3301"/>
      <c r="AJ18" s="3301"/>
      <c r="AK18" s="3301"/>
      <c r="AL18" s="3301"/>
      <c r="AM18" s="3301"/>
      <c r="AN18" s="3301"/>
      <c r="AO18" s="3301"/>
      <c r="AP18" s="3301"/>
      <c r="AQ18" s="3301"/>
      <c r="AR18" s="3301"/>
      <c r="AS18" s="3301"/>
      <c r="AT18" s="3301"/>
      <c r="AU18" s="3301"/>
      <c r="AV18" s="3301"/>
      <c r="AW18" s="3301"/>
      <c r="AX18" s="3301"/>
      <c r="AY18" s="3301"/>
      <c r="AZ18" s="3301"/>
      <c r="BA18" s="3301"/>
      <c r="BB18" s="3301"/>
      <c r="BC18" s="3301"/>
      <c r="BD18" s="3301"/>
      <c r="BE18" s="3301"/>
      <c r="BF18" s="3301"/>
      <c r="BV18" s="3859">
        <v>5911</v>
      </c>
      <c r="BW18" s="3860"/>
      <c r="BX18" s="3860"/>
      <c r="BY18" s="3860"/>
      <c r="BZ18" s="3860"/>
      <c r="CA18" s="3860"/>
      <c r="CB18" s="3851"/>
      <c r="CC18" s="3852"/>
      <c r="CD18" s="3852"/>
      <c r="CE18" s="3852"/>
      <c r="CF18" s="3852"/>
      <c r="CG18" s="3852"/>
      <c r="CH18" s="3852"/>
      <c r="CI18" s="3852"/>
      <c r="CJ18" s="3852"/>
      <c r="CK18" s="3852"/>
      <c r="CL18" s="3852"/>
      <c r="CM18" s="3852"/>
      <c r="CN18" s="3852"/>
      <c r="CO18" s="3852"/>
      <c r="CP18" s="3852"/>
      <c r="CQ18" s="3852"/>
      <c r="CR18" s="3852"/>
      <c r="CS18" s="3852"/>
      <c r="CT18" s="3852"/>
      <c r="CU18" s="3854"/>
      <c r="CV18" s="3852"/>
      <c r="CW18" s="3852"/>
      <c r="CX18" s="3852"/>
      <c r="CY18" s="3852"/>
      <c r="CZ18" s="3852"/>
      <c r="DA18" s="3852"/>
      <c r="DB18" s="3852"/>
      <c r="DC18" s="3852"/>
      <c r="DD18" s="3852"/>
      <c r="DE18" s="3852"/>
      <c r="DF18" s="3852"/>
      <c r="DG18" s="3852"/>
      <c r="DH18" s="3852"/>
      <c r="DI18" s="3852"/>
      <c r="DJ18" s="3852"/>
      <c r="DK18" s="3852"/>
      <c r="DL18" s="3852"/>
      <c r="DM18" s="3853"/>
      <c r="DN18" s="3643" t="s">
        <v>39</v>
      </c>
      <c r="DO18" s="3515"/>
      <c r="DP18" s="3870"/>
      <c r="DQ18" s="3870"/>
      <c r="DR18" s="3870"/>
      <c r="DS18" s="3870"/>
      <c r="DT18" s="3870"/>
      <c r="DU18" s="3870"/>
      <c r="DV18" s="3870"/>
      <c r="DW18" s="3870"/>
      <c r="DX18" s="3870"/>
      <c r="DY18" s="3870"/>
      <c r="DZ18" s="3870"/>
      <c r="EA18" s="3870"/>
      <c r="EB18" s="3870"/>
      <c r="EC18" s="3870"/>
      <c r="ED18" s="3870"/>
      <c r="EE18" s="3515" t="s">
        <v>40</v>
      </c>
      <c r="EF18" s="3644"/>
      <c r="EG18" s="2813">
        <f>CB18+CU18-DP18</f>
        <v>0</v>
      </c>
      <c r="EH18" s="2814"/>
      <c r="EI18" s="2814"/>
      <c r="EJ18" s="2814"/>
      <c r="EK18" s="2814"/>
      <c r="EL18" s="2814"/>
      <c r="EM18" s="2814"/>
      <c r="EN18" s="2814"/>
      <c r="EO18" s="2814"/>
      <c r="EP18" s="2814"/>
      <c r="EQ18" s="2814"/>
      <c r="ER18" s="2814"/>
      <c r="ES18" s="2814"/>
      <c r="ET18" s="2814"/>
      <c r="EU18" s="2814"/>
      <c r="EV18" s="2814"/>
      <c r="EW18" s="2814"/>
      <c r="EX18" s="2814"/>
      <c r="EY18" s="2815"/>
      <c r="EZ18" s="3851"/>
      <c r="FA18" s="3852"/>
      <c r="FB18" s="3852"/>
      <c r="FC18" s="3852"/>
      <c r="FD18" s="3852"/>
      <c r="FE18" s="3852"/>
      <c r="FF18" s="3852"/>
      <c r="FG18" s="3852"/>
      <c r="FH18" s="3852"/>
      <c r="FI18" s="3852"/>
      <c r="FJ18" s="3852"/>
      <c r="FK18" s="3852"/>
      <c r="FL18" s="3852"/>
      <c r="FM18" s="3852"/>
      <c r="FN18" s="3852"/>
      <c r="FO18" s="3852"/>
      <c r="FP18" s="3852"/>
      <c r="FQ18" s="3852"/>
      <c r="FR18" s="3853"/>
      <c r="FS18" s="3854"/>
      <c r="FT18" s="3852"/>
      <c r="FU18" s="3852"/>
      <c r="FV18" s="3852"/>
      <c r="FW18" s="3852"/>
      <c r="FX18" s="3852"/>
      <c r="FY18" s="3852"/>
      <c r="FZ18" s="3852"/>
      <c r="GA18" s="3852"/>
      <c r="GB18" s="3852"/>
      <c r="GC18" s="3852"/>
      <c r="GD18" s="3852"/>
      <c r="GE18" s="3852"/>
      <c r="GF18" s="3852"/>
      <c r="GG18" s="3852"/>
      <c r="GH18" s="3852"/>
      <c r="GI18" s="3852"/>
      <c r="GJ18" s="3852"/>
      <c r="GK18" s="3853"/>
      <c r="GL18" s="3643" t="s">
        <v>39</v>
      </c>
      <c r="GM18" s="3515"/>
      <c r="GN18" s="3870"/>
      <c r="GO18" s="3870"/>
      <c r="GP18" s="3870"/>
      <c r="GQ18" s="3870"/>
      <c r="GR18" s="3870"/>
      <c r="GS18" s="3870"/>
      <c r="GT18" s="3870"/>
      <c r="GU18" s="3870"/>
      <c r="GV18" s="3870"/>
      <c r="GW18" s="3870"/>
      <c r="GX18" s="3870"/>
      <c r="GY18" s="3870"/>
      <c r="GZ18" s="3870"/>
      <c r="HA18" s="3870"/>
      <c r="HB18" s="3870"/>
      <c r="HC18" s="3515" t="s">
        <v>40</v>
      </c>
      <c r="HD18" s="3644"/>
      <c r="HE18" s="2813">
        <f>EZ18+FS18-GN18</f>
        <v>0</v>
      </c>
      <c r="HF18" s="3864"/>
      <c r="HG18" s="3864"/>
      <c r="HH18" s="3864"/>
      <c r="HI18" s="3864"/>
      <c r="HJ18" s="3864"/>
      <c r="HK18" s="3864"/>
      <c r="HL18" s="3864"/>
      <c r="HM18" s="3864"/>
      <c r="HN18" s="3864"/>
      <c r="HO18" s="3864"/>
      <c r="HP18" s="3864"/>
      <c r="HQ18" s="3864"/>
      <c r="HR18" s="3864"/>
      <c r="HS18" s="3864"/>
      <c r="HT18" s="3864"/>
      <c r="HU18" s="3864"/>
      <c r="HV18" s="3864"/>
      <c r="HW18" s="3865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>
      <c r="A19" s="720"/>
      <c r="C19" s="121"/>
      <c r="D19" s="2384" t="s">
        <v>313</v>
      </c>
      <c r="E19" s="2384"/>
      <c r="F19" s="2384"/>
      <c r="G19" s="2384"/>
      <c r="H19" s="2384"/>
      <c r="I19" s="2384"/>
      <c r="J19" s="2384"/>
      <c r="K19" s="2384"/>
      <c r="L19" s="2384"/>
      <c r="M19" s="2384"/>
      <c r="N19" s="2384"/>
      <c r="O19" s="2384"/>
      <c r="P19" s="2384"/>
      <c r="Q19" s="2384"/>
      <c r="R19" s="2384"/>
      <c r="S19" s="2384"/>
      <c r="T19" s="2384"/>
      <c r="U19" s="2384"/>
      <c r="V19" s="2384"/>
      <c r="W19" s="2384"/>
      <c r="X19" s="2384"/>
      <c r="Y19" s="2384"/>
      <c r="Z19" s="2384"/>
      <c r="AA19" s="2384"/>
      <c r="AB19" s="2384"/>
      <c r="AC19" s="2384"/>
      <c r="AD19" s="2384"/>
      <c r="AE19" s="2384"/>
      <c r="AF19" s="2384"/>
      <c r="AG19" s="2384"/>
      <c r="AH19" s="2384"/>
      <c r="AI19" s="2384"/>
      <c r="AJ19" s="2384"/>
      <c r="AK19" s="2384"/>
      <c r="AL19" s="2384"/>
      <c r="AM19" s="2384"/>
      <c r="AN19" s="2384"/>
      <c r="AO19" s="2384"/>
      <c r="AP19" s="2384"/>
      <c r="AQ19" s="2384"/>
      <c r="AR19" s="2384"/>
      <c r="AS19" s="2384"/>
      <c r="AT19" s="2384"/>
      <c r="AU19" s="2384"/>
      <c r="AV19" s="2384"/>
      <c r="AW19" s="2384"/>
      <c r="AX19" s="2384"/>
      <c r="AY19" s="2384"/>
      <c r="AZ19" s="2384"/>
      <c r="BA19" s="2384"/>
      <c r="BB19" s="2384"/>
      <c r="BC19" s="2384"/>
      <c r="BD19" s="2384"/>
      <c r="BE19" s="2384"/>
      <c r="BF19" s="2384"/>
      <c r="BV19" s="3862">
        <v>5912</v>
      </c>
      <c r="BW19" s="3863"/>
      <c r="BX19" s="3863"/>
      <c r="BY19" s="3863"/>
      <c r="BZ19" s="3863"/>
      <c r="CA19" s="3863"/>
      <c r="CB19" s="2366"/>
      <c r="CC19" s="3849"/>
      <c r="CD19" s="3849"/>
      <c r="CE19" s="3849"/>
      <c r="CF19" s="3849"/>
      <c r="CG19" s="3849"/>
      <c r="CH19" s="3849"/>
      <c r="CI19" s="3849"/>
      <c r="CJ19" s="3849"/>
      <c r="CK19" s="3849"/>
      <c r="CL19" s="3849"/>
      <c r="CM19" s="3849"/>
      <c r="CN19" s="3849"/>
      <c r="CO19" s="3849"/>
      <c r="CP19" s="3849"/>
      <c r="CQ19" s="3849"/>
      <c r="CR19" s="3849"/>
      <c r="CS19" s="3849"/>
      <c r="CT19" s="3849"/>
      <c r="CU19" s="2412"/>
      <c r="CV19" s="3849"/>
      <c r="CW19" s="3849"/>
      <c r="CX19" s="3849"/>
      <c r="CY19" s="3849"/>
      <c r="CZ19" s="3849"/>
      <c r="DA19" s="3849"/>
      <c r="DB19" s="3849"/>
      <c r="DC19" s="3849"/>
      <c r="DD19" s="3849"/>
      <c r="DE19" s="3849"/>
      <c r="DF19" s="3849"/>
      <c r="DG19" s="3849"/>
      <c r="DH19" s="3849"/>
      <c r="DI19" s="3849"/>
      <c r="DJ19" s="3849"/>
      <c r="DK19" s="3849"/>
      <c r="DL19" s="3849"/>
      <c r="DM19" s="3850"/>
      <c r="DN19" s="2419" t="s">
        <v>39</v>
      </c>
      <c r="DO19" s="2420"/>
      <c r="DP19" s="2367"/>
      <c r="DQ19" s="2367"/>
      <c r="DR19" s="2367"/>
      <c r="DS19" s="2367"/>
      <c r="DT19" s="2367"/>
      <c r="DU19" s="2367"/>
      <c r="DV19" s="2367"/>
      <c r="DW19" s="2367"/>
      <c r="DX19" s="2367"/>
      <c r="DY19" s="2367"/>
      <c r="DZ19" s="2367"/>
      <c r="EA19" s="2367"/>
      <c r="EB19" s="2367"/>
      <c r="EC19" s="2367"/>
      <c r="ED19" s="2367"/>
      <c r="EE19" s="2420" t="s">
        <v>40</v>
      </c>
      <c r="EF19" s="3866"/>
      <c r="EG19" s="2813">
        <f>CB19+CU19-DP19</f>
        <v>0</v>
      </c>
      <c r="EH19" s="2814"/>
      <c r="EI19" s="2814"/>
      <c r="EJ19" s="2814"/>
      <c r="EK19" s="2814"/>
      <c r="EL19" s="2814"/>
      <c r="EM19" s="2814"/>
      <c r="EN19" s="2814"/>
      <c r="EO19" s="2814"/>
      <c r="EP19" s="2814"/>
      <c r="EQ19" s="2814"/>
      <c r="ER19" s="2814"/>
      <c r="ES19" s="2814"/>
      <c r="ET19" s="2814"/>
      <c r="EU19" s="2814"/>
      <c r="EV19" s="2814"/>
      <c r="EW19" s="2814"/>
      <c r="EX19" s="2814"/>
      <c r="EY19" s="2815"/>
      <c r="EZ19" s="2366"/>
      <c r="FA19" s="3849"/>
      <c r="FB19" s="3849"/>
      <c r="FC19" s="3849"/>
      <c r="FD19" s="3849"/>
      <c r="FE19" s="3849"/>
      <c r="FF19" s="3849"/>
      <c r="FG19" s="3849"/>
      <c r="FH19" s="3849"/>
      <c r="FI19" s="3849"/>
      <c r="FJ19" s="3849"/>
      <c r="FK19" s="3849"/>
      <c r="FL19" s="3849"/>
      <c r="FM19" s="3849"/>
      <c r="FN19" s="3849"/>
      <c r="FO19" s="3849"/>
      <c r="FP19" s="3849"/>
      <c r="FQ19" s="3849"/>
      <c r="FR19" s="3850"/>
      <c r="FS19" s="2412"/>
      <c r="FT19" s="3849"/>
      <c r="FU19" s="3849"/>
      <c r="FV19" s="3849"/>
      <c r="FW19" s="3849"/>
      <c r="FX19" s="3849"/>
      <c r="FY19" s="3849"/>
      <c r="FZ19" s="3849"/>
      <c r="GA19" s="3849"/>
      <c r="GB19" s="3849"/>
      <c r="GC19" s="3849"/>
      <c r="GD19" s="3849"/>
      <c r="GE19" s="3849"/>
      <c r="GF19" s="3849"/>
      <c r="GG19" s="3849"/>
      <c r="GH19" s="3849"/>
      <c r="GI19" s="3849"/>
      <c r="GJ19" s="3849"/>
      <c r="GK19" s="3850"/>
      <c r="GL19" s="2419" t="s">
        <v>39</v>
      </c>
      <c r="GM19" s="2420"/>
      <c r="GN19" s="2367"/>
      <c r="GO19" s="2367"/>
      <c r="GP19" s="2367"/>
      <c r="GQ19" s="2367"/>
      <c r="GR19" s="2367"/>
      <c r="GS19" s="2367"/>
      <c r="GT19" s="2367"/>
      <c r="GU19" s="2367"/>
      <c r="GV19" s="2367"/>
      <c r="GW19" s="2367"/>
      <c r="GX19" s="2367"/>
      <c r="GY19" s="2367"/>
      <c r="GZ19" s="2367"/>
      <c r="HA19" s="2367"/>
      <c r="HB19" s="2367"/>
      <c r="HC19" s="2420" t="s">
        <v>40</v>
      </c>
      <c r="HD19" s="3866"/>
      <c r="HE19" s="2813">
        <f>EZ19+FS19-GN19</f>
        <v>0</v>
      </c>
      <c r="HF19" s="3864"/>
      <c r="HG19" s="3864"/>
      <c r="HH19" s="3864"/>
      <c r="HI19" s="3864"/>
      <c r="HJ19" s="3864"/>
      <c r="HK19" s="3864"/>
      <c r="HL19" s="3864"/>
      <c r="HM19" s="3864"/>
      <c r="HN19" s="3864"/>
      <c r="HO19" s="3864"/>
      <c r="HP19" s="3864"/>
      <c r="HQ19" s="3864"/>
      <c r="HR19" s="3864"/>
      <c r="HS19" s="3864"/>
      <c r="HT19" s="3864"/>
      <c r="HU19" s="3864"/>
      <c r="HV19" s="3864"/>
      <c r="HW19" s="3865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>
      <c r="A20" s="720"/>
      <c r="C20" s="127"/>
      <c r="D20" s="3841" t="s">
        <v>314</v>
      </c>
      <c r="E20" s="3841"/>
      <c r="F20" s="3841"/>
      <c r="G20" s="3841"/>
      <c r="H20" s="3841"/>
      <c r="I20" s="3841"/>
      <c r="J20" s="3841"/>
      <c r="K20" s="3841"/>
      <c r="L20" s="3841"/>
      <c r="M20" s="3841"/>
      <c r="N20" s="3841"/>
      <c r="O20" s="3841"/>
      <c r="P20" s="3841"/>
      <c r="Q20" s="3841"/>
      <c r="R20" s="3841"/>
      <c r="S20" s="3841"/>
      <c r="T20" s="3841"/>
      <c r="U20" s="3841"/>
      <c r="V20" s="3841"/>
      <c r="W20" s="3841"/>
      <c r="X20" s="3841"/>
      <c r="Y20" s="3841"/>
      <c r="Z20" s="3841"/>
      <c r="AA20" s="3841"/>
      <c r="AB20" s="3841"/>
      <c r="AC20" s="3841"/>
      <c r="AD20" s="3841"/>
      <c r="AE20" s="3841"/>
      <c r="AF20" s="3841"/>
      <c r="AG20" s="3841"/>
      <c r="AH20" s="3841"/>
      <c r="AI20" s="3841"/>
      <c r="AJ20" s="3841"/>
      <c r="AK20" s="3841"/>
      <c r="AL20" s="3841"/>
      <c r="AM20" s="3841"/>
      <c r="AN20" s="3841"/>
      <c r="AO20" s="3841"/>
      <c r="AP20" s="3841"/>
      <c r="AQ20" s="3841"/>
      <c r="AR20" s="3841"/>
      <c r="AS20" s="3841"/>
      <c r="AT20" s="3841"/>
      <c r="AU20" s="3841"/>
      <c r="AV20" s="3841"/>
      <c r="AW20" s="3841"/>
      <c r="AX20" s="3841"/>
      <c r="AY20" s="3841"/>
      <c r="AZ20" s="3841"/>
      <c r="BA20" s="3841"/>
      <c r="BB20" s="3841"/>
      <c r="BC20" s="3841"/>
      <c r="BD20" s="3841"/>
      <c r="BE20" s="3841"/>
      <c r="BF20" s="3841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855">
        <v>5913</v>
      </c>
      <c r="BW20" s="3856"/>
      <c r="BX20" s="3856"/>
      <c r="BY20" s="3856"/>
      <c r="BZ20" s="3856"/>
      <c r="CA20" s="3856"/>
      <c r="CB20" s="2371"/>
      <c r="CC20" s="2372"/>
      <c r="CD20" s="2372"/>
      <c r="CE20" s="2372"/>
      <c r="CF20" s="2372"/>
      <c r="CG20" s="2372"/>
      <c r="CH20" s="2372"/>
      <c r="CI20" s="2372"/>
      <c r="CJ20" s="2372"/>
      <c r="CK20" s="2372"/>
      <c r="CL20" s="2372"/>
      <c r="CM20" s="2372"/>
      <c r="CN20" s="2372"/>
      <c r="CO20" s="2372"/>
      <c r="CP20" s="2372"/>
      <c r="CQ20" s="2372"/>
      <c r="CR20" s="2372"/>
      <c r="CS20" s="2372"/>
      <c r="CT20" s="2372"/>
      <c r="CU20" s="3285"/>
      <c r="CV20" s="2372"/>
      <c r="CW20" s="2372"/>
      <c r="CX20" s="2372"/>
      <c r="CY20" s="2372"/>
      <c r="CZ20" s="2372"/>
      <c r="DA20" s="2372"/>
      <c r="DB20" s="2372"/>
      <c r="DC20" s="2372"/>
      <c r="DD20" s="2372"/>
      <c r="DE20" s="2372"/>
      <c r="DF20" s="2372"/>
      <c r="DG20" s="2372"/>
      <c r="DH20" s="2372"/>
      <c r="DI20" s="2372"/>
      <c r="DJ20" s="2372"/>
      <c r="DK20" s="2372"/>
      <c r="DL20" s="2372"/>
      <c r="DM20" s="2373"/>
      <c r="DN20" s="3842" t="s">
        <v>39</v>
      </c>
      <c r="DO20" s="3843"/>
      <c r="DP20" s="2372"/>
      <c r="DQ20" s="2372"/>
      <c r="DR20" s="2372"/>
      <c r="DS20" s="2372"/>
      <c r="DT20" s="2372"/>
      <c r="DU20" s="2372"/>
      <c r="DV20" s="2372"/>
      <c r="DW20" s="2372"/>
      <c r="DX20" s="2372"/>
      <c r="DY20" s="2372"/>
      <c r="DZ20" s="2372"/>
      <c r="EA20" s="2372"/>
      <c r="EB20" s="2372"/>
      <c r="EC20" s="2372"/>
      <c r="ED20" s="2372"/>
      <c r="EE20" s="3843" t="s">
        <v>40</v>
      </c>
      <c r="EF20" s="3861"/>
      <c r="EG20" s="3844">
        <f>CB20+CU20-DP20</f>
        <v>0</v>
      </c>
      <c r="EH20" s="3867"/>
      <c r="EI20" s="3867"/>
      <c r="EJ20" s="3867"/>
      <c r="EK20" s="3867"/>
      <c r="EL20" s="3867"/>
      <c r="EM20" s="3867"/>
      <c r="EN20" s="3867"/>
      <c r="EO20" s="3867"/>
      <c r="EP20" s="3867"/>
      <c r="EQ20" s="3867"/>
      <c r="ER20" s="3867"/>
      <c r="ES20" s="3867"/>
      <c r="ET20" s="3867"/>
      <c r="EU20" s="3867"/>
      <c r="EV20" s="3867"/>
      <c r="EW20" s="3867"/>
      <c r="EX20" s="3867"/>
      <c r="EY20" s="3868"/>
      <c r="EZ20" s="2371"/>
      <c r="FA20" s="2372"/>
      <c r="FB20" s="2372"/>
      <c r="FC20" s="2372"/>
      <c r="FD20" s="2372"/>
      <c r="FE20" s="2372"/>
      <c r="FF20" s="2372"/>
      <c r="FG20" s="2372"/>
      <c r="FH20" s="2372"/>
      <c r="FI20" s="2372"/>
      <c r="FJ20" s="2372"/>
      <c r="FK20" s="2372"/>
      <c r="FL20" s="2372"/>
      <c r="FM20" s="2372"/>
      <c r="FN20" s="2372"/>
      <c r="FO20" s="2372"/>
      <c r="FP20" s="2372"/>
      <c r="FQ20" s="2372"/>
      <c r="FR20" s="2373"/>
      <c r="FS20" s="3285"/>
      <c r="FT20" s="2372"/>
      <c r="FU20" s="2372"/>
      <c r="FV20" s="2372"/>
      <c r="FW20" s="2372"/>
      <c r="FX20" s="2372"/>
      <c r="FY20" s="2372"/>
      <c r="FZ20" s="2372"/>
      <c r="GA20" s="2372"/>
      <c r="GB20" s="2372"/>
      <c r="GC20" s="2372"/>
      <c r="GD20" s="2372"/>
      <c r="GE20" s="2372"/>
      <c r="GF20" s="2372"/>
      <c r="GG20" s="2372"/>
      <c r="GH20" s="2372"/>
      <c r="GI20" s="2372"/>
      <c r="GJ20" s="2372"/>
      <c r="GK20" s="2373"/>
      <c r="GL20" s="3842" t="s">
        <v>39</v>
      </c>
      <c r="GM20" s="3843"/>
      <c r="GN20" s="2372"/>
      <c r="GO20" s="2372"/>
      <c r="GP20" s="2372"/>
      <c r="GQ20" s="2372"/>
      <c r="GR20" s="2372"/>
      <c r="GS20" s="2372"/>
      <c r="GT20" s="2372"/>
      <c r="GU20" s="2372"/>
      <c r="GV20" s="2372"/>
      <c r="GW20" s="2372"/>
      <c r="GX20" s="2372"/>
      <c r="GY20" s="2372"/>
      <c r="GZ20" s="2372"/>
      <c r="HA20" s="2372"/>
      <c r="HB20" s="2372"/>
      <c r="HC20" s="3843" t="s">
        <v>40</v>
      </c>
      <c r="HD20" s="3861"/>
      <c r="HE20" s="3844">
        <f>EZ20+FS20-GN20</f>
        <v>0</v>
      </c>
      <c r="HF20" s="3845"/>
      <c r="HG20" s="3845"/>
      <c r="HH20" s="3845"/>
      <c r="HI20" s="3845"/>
      <c r="HJ20" s="3845"/>
      <c r="HK20" s="3845"/>
      <c r="HL20" s="3845"/>
      <c r="HM20" s="3845"/>
      <c r="HN20" s="3845"/>
      <c r="HO20" s="3845"/>
      <c r="HP20" s="3845"/>
      <c r="HQ20" s="3845"/>
      <c r="HR20" s="3845"/>
      <c r="HS20" s="3845"/>
      <c r="HT20" s="3845"/>
      <c r="HU20" s="3845"/>
      <c r="HV20" s="3845"/>
      <c r="HW20" s="3846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>
      <c r="A21" s="720" t="s">
        <v>1374</v>
      </c>
    </row>
    <row r="22" spans="1:279" s="128" customFormat="1" ht="15.75" customHeight="1">
      <c r="A22" s="760"/>
      <c r="G22" s="1392" t="s">
        <v>431</v>
      </c>
      <c r="H22" s="1392"/>
      <c r="I22" s="1392"/>
      <c r="J22" s="1392"/>
      <c r="K22" s="1392"/>
      <c r="L22" s="1392"/>
      <c r="M22" s="1392"/>
      <c r="N22" s="1392"/>
      <c r="O22" s="1392"/>
      <c r="P22" s="1392"/>
      <c r="Q22" s="1392"/>
      <c r="R22" s="1392"/>
      <c r="S22" s="1392"/>
      <c r="T22" s="1392"/>
      <c r="U22" s="1392"/>
      <c r="V22" s="1392"/>
      <c r="W22" s="1392"/>
      <c r="X22" s="1392"/>
      <c r="Y22" s="1392"/>
      <c r="Z22" s="1392"/>
      <c r="AA22" s="1392"/>
      <c r="AB22" s="1392"/>
      <c r="AC22" s="1392"/>
      <c r="AD22" s="1392"/>
      <c r="AE22" s="1392"/>
      <c r="AF22" s="1392"/>
      <c r="AG22" s="1392"/>
      <c r="AH22" s="1392"/>
      <c r="AI22" s="1392"/>
      <c r="AJ22" s="1392"/>
      <c r="AK22" s="1392"/>
      <c r="AL22" s="1392"/>
      <c r="AM22" s="1392"/>
      <c r="AN22" s="1392"/>
      <c r="AO22" s="1392"/>
      <c r="AP22" s="1392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>
      <c r="A23" s="761"/>
      <c r="G23" s="1392" t="s">
        <v>432</v>
      </c>
      <c r="H23" s="1392"/>
      <c r="I23" s="1392"/>
      <c r="J23" s="1392"/>
      <c r="K23" s="1392"/>
      <c r="L23" s="1392"/>
      <c r="M23" s="1392"/>
      <c r="N23" s="1392"/>
      <c r="O23" s="1392"/>
      <c r="P23" s="1392"/>
      <c r="Q23" s="1392"/>
      <c r="R23" s="1392"/>
      <c r="S23" s="1392"/>
      <c r="T23" s="1392"/>
      <c r="U23" s="1392"/>
      <c r="V23" s="1392"/>
      <c r="W23" s="1392"/>
      <c r="X23" s="1392"/>
      <c r="Y23" s="1392"/>
      <c r="Z23" s="1392"/>
      <c r="AA23" s="1392"/>
      <c r="AB23" s="1392"/>
      <c r="AC23" s="1392"/>
      <c r="AD23" s="1392"/>
      <c r="AE23" s="1392"/>
      <c r="AF23" s="1392"/>
      <c r="AG23" s="1392"/>
      <c r="AH23" s="1392"/>
      <c r="AI23" s="1392"/>
      <c r="AJ23" s="1392"/>
      <c r="AK23" s="1392"/>
      <c r="AL23" s="1392"/>
      <c r="AM23" s="1392"/>
      <c r="AN23" s="1392"/>
      <c r="AO23" s="1392"/>
      <c r="AP23" s="1392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>
      <c r="A1" s="554"/>
      <c r="B1" s="3943" t="s">
        <v>315</v>
      </c>
      <c r="C1" s="3943"/>
      <c r="D1" s="3943"/>
      <c r="E1" s="3943"/>
      <c r="F1" s="3943"/>
      <c r="G1" s="3943"/>
      <c r="H1" s="3943"/>
      <c r="I1" s="3943"/>
      <c r="J1" s="3943"/>
      <c r="K1" s="3943"/>
      <c r="L1" s="3943"/>
      <c r="M1" s="3943"/>
      <c r="N1" s="3943"/>
      <c r="O1" s="3943"/>
      <c r="P1" s="3943"/>
      <c r="Q1" s="3943"/>
      <c r="R1" s="3943"/>
      <c r="S1" s="3943"/>
      <c r="T1" s="3943"/>
      <c r="U1" s="3943"/>
      <c r="V1" s="3943"/>
      <c r="W1" s="3943"/>
      <c r="X1" s="3943"/>
      <c r="Y1" s="3943"/>
      <c r="Z1" s="3943"/>
      <c r="AA1" s="3943"/>
      <c r="AB1" s="3943"/>
      <c r="AC1" s="3943"/>
      <c r="AD1" s="3943"/>
      <c r="AE1" s="3943"/>
      <c r="AF1" s="3943"/>
      <c r="AG1" s="3943"/>
      <c r="AH1" s="3943"/>
      <c r="AI1" s="3943"/>
      <c r="AJ1" s="3943"/>
      <c r="AK1" s="3943"/>
      <c r="AL1" s="3943"/>
      <c r="AM1" s="3943"/>
      <c r="AN1" s="3943"/>
      <c r="AO1" s="3943"/>
      <c r="AP1" s="3943"/>
      <c r="AQ1" s="3943"/>
      <c r="AR1" s="3943"/>
      <c r="AS1" s="3943"/>
      <c r="AT1" s="3943"/>
      <c r="AU1" s="3943"/>
      <c r="AV1" s="3943"/>
      <c r="AW1" s="3943"/>
      <c r="AX1" s="3943"/>
      <c r="AY1" s="3943"/>
      <c r="AZ1" s="3943"/>
      <c r="BA1" s="3943"/>
      <c r="BB1" s="3943"/>
      <c r="BC1" s="3943"/>
      <c r="BD1" s="3943"/>
      <c r="BE1" s="3943"/>
      <c r="BF1" s="3943"/>
      <c r="BG1" s="3943"/>
      <c r="BH1" s="3943"/>
      <c r="BI1" s="3943"/>
      <c r="BJ1" s="3943"/>
      <c r="BK1" s="3943"/>
      <c r="BL1" s="3943"/>
      <c r="BM1" s="3943"/>
      <c r="BN1" s="3943"/>
      <c r="BO1" s="3943"/>
      <c r="BP1" s="3943"/>
      <c r="BQ1" s="3943"/>
      <c r="BR1" s="3943"/>
      <c r="BS1" s="3943"/>
      <c r="BT1" s="764"/>
      <c r="BU1" s="764"/>
      <c r="BV1" s="764"/>
      <c r="BW1" s="764"/>
      <c r="BX1" s="764"/>
    </row>
    <row r="2" spans="1:76" s="583" customFormat="1" ht="33.75" customHeight="1" thickBot="1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>
      <c r="A3" s="554"/>
      <c r="B3" s="3944" t="s">
        <v>2</v>
      </c>
      <c r="C3" s="3945"/>
      <c r="D3" s="3945"/>
      <c r="E3" s="3945"/>
      <c r="F3" s="3945"/>
      <c r="G3" s="3945"/>
      <c r="H3" s="3945"/>
      <c r="I3" s="3945"/>
      <c r="J3" s="3945"/>
      <c r="K3" s="3945"/>
      <c r="L3" s="3945"/>
      <c r="M3" s="3945"/>
      <c r="N3" s="3945"/>
      <c r="O3" s="3945"/>
      <c r="P3" s="3945"/>
      <c r="Q3" s="3945"/>
      <c r="R3" s="3945"/>
      <c r="S3" s="3945"/>
      <c r="T3" s="3945"/>
      <c r="U3" s="3945"/>
      <c r="V3" s="3945"/>
      <c r="W3" s="3945"/>
      <c r="X3" s="3945"/>
      <c r="Y3" s="3945"/>
      <c r="Z3" s="3945"/>
      <c r="AA3" s="3945"/>
      <c r="AB3" s="3945"/>
      <c r="AC3" s="3945"/>
      <c r="AD3" s="3945"/>
      <c r="AE3" s="3945"/>
      <c r="AF3" s="3947" t="s">
        <v>1361</v>
      </c>
      <c r="AG3" s="3948"/>
      <c r="AH3" s="3948"/>
      <c r="AI3" s="3948"/>
      <c r="AJ3" s="3948"/>
      <c r="AK3" s="3948"/>
      <c r="AL3" s="3948"/>
      <c r="AM3" s="3948"/>
      <c r="AN3" s="3948"/>
      <c r="AO3" s="3948"/>
      <c r="AP3" s="3948"/>
      <c r="AQ3" s="3948"/>
      <c r="AR3" s="3948"/>
      <c r="AS3" s="3948"/>
      <c r="AT3" s="3948"/>
      <c r="AU3" s="3948"/>
      <c r="AV3" s="3948"/>
      <c r="AW3" s="3948"/>
      <c r="AX3" s="3948"/>
      <c r="AY3" s="3949"/>
      <c r="AZ3" s="3947" t="s">
        <v>1362</v>
      </c>
      <c r="BA3" s="3948"/>
      <c r="BB3" s="3948"/>
      <c r="BC3" s="3948"/>
      <c r="BD3" s="3948"/>
      <c r="BE3" s="3948"/>
      <c r="BF3" s="3948"/>
      <c r="BG3" s="3948"/>
      <c r="BH3" s="3948"/>
      <c r="BI3" s="3948"/>
      <c r="BJ3" s="3948"/>
      <c r="BK3" s="3948"/>
      <c r="BL3" s="3948"/>
      <c r="BM3" s="3948"/>
      <c r="BN3" s="3948"/>
      <c r="BO3" s="3948"/>
      <c r="BP3" s="3948"/>
      <c r="BQ3" s="3948"/>
      <c r="BR3" s="3948"/>
      <c r="BS3" s="3950"/>
      <c r="BT3" s="764"/>
      <c r="BU3" s="764"/>
      <c r="BV3" s="764"/>
      <c r="BW3" s="764"/>
      <c r="BX3" s="764"/>
    </row>
    <row r="4" spans="1:76" s="583" customFormat="1" ht="0.75" hidden="1" customHeight="1">
      <c r="A4" s="554"/>
      <c r="B4" s="3946" t="s">
        <v>2</v>
      </c>
      <c r="C4" s="3517"/>
      <c r="D4" s="3517"/>
      <c r="E4" s="3517"/>
      <c r="F4" s="3517"/>
      <c r="G4" s="3517"/>
      <c r="H4" s="3517"/>
      <c r="I4" s="3517"/>
      <c r="J4" s="3517"/>
      <c r="K4" s="3517"/>
      <c r="L4" s="3517"/>
      <c r="M4" s="3517"/>
      <c r="N4" s="3517"/>
      <c r="O4" s="3517"/>
      <c r="P4" s="3517"/>
      <c r="Q4" s="3517"/>
      <c r="R4" s="3517"/>
      <c r="S4" s="3517"/>
      <c r="T4" s="3517"/>
      <c r="U4" s="3517"/>
      <c r="V4" s="3517"/>
      <c r="W4" s="3517"/>
      <c r="X4" s="3517"/>
      <c r="Y4" s="3517"/>
      <c r="Z4" s="3517"/>
      <c r="AA4" s="3517"/>
      <c r="AB4" s="3517"/>
      <c r="AC4" s="3517"/>
      <c r="AD4" s="3517"/>
      <c r="AE4" s="3517"/>
      <c r="AF4" s="3951" t="s">
        <v>316</v>
      </c>
      <c r="AG4" s="3951"/>
      <c r="AH4" s="3951"/>
      <c r="AI4" s="3951"/>
      <c r="AJ4" s="3951"/>
      <c r="AK4" s="3951"/>
      <c r="AL4" s="3951"/>
      <c r="AM4" s="3951"/>
      <c r="AN4" s="3951"/>
      <c r="AO4" s="3951"/>
      <c r="AP4" s="3951" t="s">
        <v>317</v>
      </c>
      <c r="AQ4" s="3951"/>
      <c r="AR4" s="3951"/>
      <c r="AS4" s="3951"/>
      <c r="AT4" s="3951"/>
      <c r="AU4" s="3951"/>
      <c r="AV4" s="3951"/>
      <c r="AW4" s="3951"/>
      <c r="AX4" s="3951"/>
      <c r="AY4" s="3951"/>
      <c r="AZ4" s="3951" t="s">
        <v>316</v>
      </c>
      <c r="BA4" s="3951"/>
      <c r="BB4" s="3951"/>
      <c r="BC4" s="3951"/>
      <c r="BD4" s="3951"/>
      <c r="BE4" s="3951"/>
      <c r="BF4" s="3951"/>
      <c r="BG4" s="3951"/>
      <c r="BH4" s="3951"/>
      <c r="BI4" s="3951"/>
      <c r="BJ4" s="1786" t="s">
        <v>317</v>
      </c>
      <c r="BK4" s="1786"/>
      <c r="BL4" s="1786"/>
      <c r="BM4" s="1786"/>
      <c r="BN4" s="1786"/>
      <c r="BO4" s="1786"/>
      <c r="BP4" s="1786"/>
      <c r="BQ4" s="1786"/>
      <c r="BR4" s="1786"/>
      <c r="BS4" s="3952"/>
    </row>
    <row r="5" spans="1:76" ht="10.15" customHeight="1">
      <c r="B5" s="1573" t="s">
        <v>9</v>
      </c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 t="s">
        <v>10</v>
      </c>
      <c r="AC5" s="1535"/>
      <c r="AD5" s="1535"/>
      <c r="AE5" s="1535"/>
      <c r="AF5" s="3951"/>
      <c r="AG5" s="3951"/>
      <c r="AH5" s="3951"/>
      <c r="AI5" s="3951"/>
      <c r="AJ5" s="3951"/>
      <c r="AK5" s="3951"/>
      <c r="AL5" s="3951"/>
      <c r="AM5" s="3951"/>
      <c r="AN5" s="3951"/>
      <c r="AO5" s="3951"/>
      <c r="AP5" s="3951"/>
      <c r="AQ5" s="3951"/>
      <c r="AR5" s="3951"/>
      <c r="AS5" s="3951"/>
      <c r="AT5" s="3951"/>
      <c r="AU5" s="3951"/>
      <c r="AV5" s="3951"/>
      <c r="AW5" s="3951"/>
      <c r="AX5" s="3951"/>
      <c r="AY5" s="3951"/>
      <c r="AZ5" s="3951"/>
      <c r="BA5" s="3951"/>
      <c r="BB5" s="3951"/>
      <c r="BC5" s="3951"/>
      <c r="BD5" s="3951"/>
      <c r="BE5" s="3951"/>
      <c r="BF5" s="3951"/>
      <c r="BG5" s="3951"/>
      <c r="BH5" s="3951"/>
      <c r="BI5" s="3951"/>
      <c r="BJ5" s="1786"/>
      <c r="BK5" s="1786"/>
      <c r="BL5" s="1786"/>
      <c r="BM5" s="1786"/>
      <c r="BN5" s="1786"/>
      <c r="BO5" s="1786"/>
      <c r="BP5" s="1786"/>
      <c r="BQ5" s="1786"/>
      <c r="BR5" s="1786"/>
      <c r="BS5" s="3952"/>
    </row>
    <row r="6" spans="1:76" ht="28.15" customHeight="1">
      <c r="B6" s="1573"/>
      <c r="C6" s="1535"/>
      <c r="D6" s="1535"/>
      <c r="E6" s="1535"/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1535"/>
      <c r="Q6" s="1535"/>
      <c r="R6" s="1535"/>
      <c r="S6" s="1535"/>
      <c r="T6" s="1535"/>
      <c r="U6" s="1535"/>
      <c r="V6" s="1535"/>
      <c r="W6" s="1535"/>
      <c r="X6" s="1535"/>
      <c r="Y6" s="1535"/>
      <c r="Z6" s="1535"/>
      <c r="AA6" s="1535"/>
      <c r="AB6" s="1535"/>
      <c r="AC6" s="1535"/>
      <c r="AD6" s="1535"/>
      <c r="AE6" s="1535"/>
      <c r="AF6" s="3951"/>
      <c r="AG6" s="3951"/>
      <c r="AH6" s="3951"/>
      <c r="AI6" s="3951"/>
      <c r="AJ6" s="3951"/>
      <c r="AK6" s="3951"/>
      <c r="AL6" s="3951"/>
      <c r="AM6" s="3951"/>
      <c r="AN6" s="3951"/>
      <c r="AO6" s="3951"/>
      <c r="AP6" s="3951"/>
      <c r="AQ6" s="3951"/>
      <c r="AR6" s="3951"/>
      <c r="AS6" s="3951"/>
      <c r="AT6" s="3951"/>
      <c r="AU6" s="3951"/>
      <c r="AV6" s="3951"/>
      <c r="AW6" s="3951"/>
      <c r="AX6" s="3951"/>
      <c r="AY6" s="3951"/>
      <c r="AZ6" s="3951"/>
      <c r="BA6" s="3951"/>
      <c r="BB6" s="3951"/>
      <c r="BC6" s="3951"/>
      <c r="BD6" s="3951"/>
      <c r="BE6" s="3951"/>
      <c r="BF6" s="3951"/>
      <c r="BG6" s="3951"/>
      <c r="BH6" s="3951"/>
      <c r="BI6" s="3951"/>
      <c r="BJ6" s="1786"/>
      <c r="BK6" s="1786"/>
      <c r="BL6" s="1786"/>
      <c r="BM6" s="1786"/>
      <c r="BN6" s="1786"/>
      <c r="BO6" s="1786"/>
      <c r="BP6" s="1786"/>
      <c r="BQ6" s="1786"/>
      <c r="BR6" s="1786"/>
      <c r="BS6" s="3952"/>
    </row>
    <row r="7" spans="1:76" ht="13.5" thickBot="1">
      <c r="B7" s="1573">
        <v>1</v>
      </c>
      <c r="C7" s="1535"/>
      <c r="D7" s="1535"/>
      <c r="E7" s="1535"/>
      <c r="F7" s="1535"/>
      <c r="G7" s="1535"/>
      <c r="H7" s="1535"/>
      <c r="I7" s="1535"/>
      <c r="J7" s="1535"/>
      <c r="K7" s="1535"/>
      <c r="L7" s="1535"/>
      <c r="M7" s="1535"/>
      <c r="N7" s="1535"/>
      <c r="O7" s="1535"/>
      <c r="P7" s="1535"/>
      <c r="Q7" s="1535"/>
      <c r="R7" s="1535"/>
      <c r="S7" s="1535"/>
      <c r="T7" s="1535"/>
      <c r="U7" s="1535"/>
      <c r="V7" s="1535"/>
      <c r="W7" s="1535"/>
      <c r="X7" s="1535"/>
      <c r="Y7" s="1535"/>
      <c r="Z7" s="1535"/>
      <c r="AA7" s="1535"/>
      <c r="AB7" s="1686">
        <v>2</v>
      </c>
      <c r="AC7" s="1686"/>
      <c r="AD7" s="1686"/>
      <c r="AE7" s="1687"/>
      <c r="AF7" s="3965">
        <v>3</v>
      </c>
      <c r="AG7" s="3966"/>
      <c r="AH7" s="3966"/>
      <c r="AI7" s="3966"/>
      <c r="AJ7" s="3966"/>
      <c r="AK7" s="3966"/>
      <c r="AL7" s="3966"/>
      <c r="AM7" s="3966"/>
      <c r="AN7" s="3966"/>
      <c r="AO7" s="3967"/>
      <c r="AP7" s="3965">
        <v>4</v>
      </c>
      <c r="AQ7" s="3966"/>
      <c r="AR7" s="3966"/>
      <c r="AS7" s="3966"/>
      <c r="AT7" s="3966"/>
      <c r="AU7" s="3966"/>
      <c r="AV7" s="3966"/>
      <c r="AW7" s="3966"/>
      <c r="AX7" s="3966"/>
      <c r="AY7" s="3967"/>
      <c r="AZ7" s="3965">
        <v>5</v>
      </c>
      <c r="BA7" s="3966"/>
      <c r="BB7" s="3966"/>
      <c r="BC7" s="3966"/>
      <c r="BD7" s="3966"/>
      <c r="BE7" s="3966"/>
      <c r="BF7" s="3966"/>
      <c r="BG7" s="3966"/>
      <c r="BH7" s="3966"/>
      <c r="BI7" s="3967"/>
      <c r="BJ7" s="3953">
        <v>6</v>
      </c>
      <c r="BK7" s="3954"/>
      <c r="BL7" s="3954"/>
      <c r="BM7" s="3954"/>
      <c r="BN7" s="3954"/>
      <c r="BO7" s="3954"/>
      <c r="BP7" s="3954"/>
      <c r="BQ7" s="3954"/>
      <c r="BR7" s="3954"/>
      <c r="BS7" s="3955"/>
    </row>
    <row r="8" spans="1:76" ht="24.75" customHeight="1">
      <c r="B8" s="3956" t="s">
        <v>489</v>
      </c>
      <c r="C8" s="2660"/>
      <c r="D8" s="2660"/>
      <c r="E8" s="2660"/>
      <c r="F8" s="2660"/>
      <c r="G8" s="2660"/>
      <c r="H8" s="2660"/>
      <c r="I8" s="2660"/>
      <c r="J8" s="2660"/>
      <c r="K8" s="2660"/>
      <c r="L8" s="2660"/>
      <c r="M8" s="2660"/>
      <c r="N8" s="2660"/>
      <c r="O8" s="2660"/>
      <c r="P8" s="2660"/>
      <c r="Q8" s="2660"/>
      <c r="R8" s="2660"/>
      <c r="S8" s="2660"/>
      <c r="T8" s="2660"/>
      <c r="U8" s="2660"/>
      <c r="V8" s="2660"/>
      <c r="W8" s="2660"/>
      <c r="X8" s="2660"/>
      <c r="Y8" s="2660"/>
      <c r="Z8" s="2660"/>
      <c r="AA8" s="3957"/>
      <c r="AB8" s="3958" t="s">
        <v>482</v>
      </c>
      <c r="AC8" s="3959"/>
      <c r="AD8" s="3959"/>
      <c r="AE8" s="3960"/>
      <c r="AF8" s="3961">
        <f>SUM(AF10:AO14)</f>
        <v>0</v>
      </c>
      <c r="AG8" s="3962"/>
      <c r="AH8" s="3962"/>
      <c r="AI8" s="3962"/>
      <c r="AJ8" s="3962"/>
      <c r="AK8" s="3962"/>
      <c r="AL8" s="3962"/>
      <c r="AM8" s="3962"/>
      <c r="AN8" s="3962"/>
      <c r="AO8" s="3963"/>
      <c r="AP8" s="3961">
        <f>SUM(AP10:AY14)</f>
        <v>0</v>
      </c>
      <c r="AQ8" s="3962"/>
      <c r="AR8" s="3962"/>
      <c r="AS8" s="3962"/>
      <c r="AT8" s="3962"/>
      <c r="AU8" s="3962"/>
      <c r="AV8" s="3962"/>
      <c r="AW8" s="3962"/>
      <c r="AX8" s="3962"/>
      <c r="AY8" s="3963"/>
      <c r="AZ8" s="3961">
        <f>SUM(AZ10:BI14)</f>
        <v>0</v>
      </c>
      <c r="BA8" s="3962"/>
      <c r="BB8" s="3962"/>
      <c r="BC8" s="3962"/>
      <c r="BD8" s="3962"/>
      <c r="BE8" s="3962"/>
      <c r="BF8" s="3962"/>
      <c r="BG8" s="3962"/>
      <c r="BH8" s="3962"/>
      <c r="BI8" s="3963"/>
      <c r="BJ8" s="3961">
        <f>SUM(BJ10:BS14)</f>
        <v>0</v>
      </c>
      <c r="BK8" s="3962"/>
      <c r="BL8" s="3962"/>
      <c r="BM8" s="3962"/>
      <c r="BN8" s="3962"/>
      <c r="BO8" s="3962"/>
      <c r="BP8" s="3962"/>
      <c r="BQ8" s="3962"/>
      <c r="BR8" s="3962"/>
      <c r="BS8" s="3964"/>
    </row>
    <row r="9" spans="1:76" ht="12.75">
      <c r="A9" s="585" t="s">
        <v>1373</v>
      </c>
      <c r="B9" s="3968" t="s">
        <v>318</v>
      </c>
      <c r="C9" s="3969"/>
      <c r="D9" s="3969"/>
      <c r="E9" s="3969"/>
      <c r="F9" s="3969"/>
      <c r="G9" s="3969"/>
      <c r="H9" s="3969"/>
      <c r="I9" s="3969"/>
      <c r="J9" s="3969"/>
      <c r="K9" s="3969"/>
      <c r="L9" s="3969"/>
      <c r="M9" s="3969"/>
      <c r="N9" s="3969"/>
      <c r="O9" s="3969"/>
      <c r="P9" s="3969"/>
      <c r="Q9" s="3969"/>
      <c r="R9" s="3969"/>
      <c r="S9" s="3969"/>
      <c r="T9" s="3969"/>
      <c r="U9" s="3969"/>
      <c r="V9" s="3969"/>
      <c r="W9" s="3969"/>
      <c r="X9" s="3969"/>
      <c r="Y9" s="3969"/>
      <c r="Z9" s="3969"/>
      <c r="AA9" s="3969"/>
      <c r="AB9" s="3941"/>
      <c r="AC9" s="3942"/>
      <c r="AD9" s="3942"/>
      <c r="AE9" s="3942"/>
      <c r="AF9" s="3931"/>
      <c r="AG9" s="3932"/>
      <c r="AH9" s="3932"/>
      <c r="AI9" s="3932"/>
      <c r="AJ9" s="3932"/>
      <c r="AK9" s="3932"/>
      <c r="AL9" s="3932"/>
      <c r="AM9" s="3932"/>
      <c r="AN9" s="3932"/>
      <c r="AO9" s="3933"/>
      <c r="AP9" s="3931"/>
      <c r="AQ9" s="3932"/>
      <c r="AR9" s="3932"/>
      <c r="AS9" s="3932"/>
      <c r="AT9" s="3932"/>
      <c r="AU9" s="3932"/>
      <c r="AV9" s="3932"/>
      <c r="AW9" s="3932"/>
      <c r="AX9" s="3932"/>
      <c r="AY9" s="3933"/>
      <c r="AZ9" s="3931"/>
      <c r="BA9" s="3932"/>
      <c r="BB9" s="3932"/>
      <c r="BC9" s="3932"/>
      <c r="BD9" s="3932"/>
      <c r="BE9" s="3932"/>
      <c r="BF9" s="3932"/>
      <c r="BG9" s="3932"/>
      <c r="BH9" s="3932"/>
      <c r="BI9" s="3933"/>
      <c r="BJ9" s="3931"/>
      <c r="BK9" s="3932"/>
      <c r="BL9" s="3932"/>
      <c r="BM9" s="3932"/>
      <c r="BN9" s="3932"/>
      <c r="BO9" s="3932"/>
      <c r="BP9" s="3932"/>
      <c r="BQ9" s="3932"/>
      <c r="BR9" s="3932"/>
      <c r="BS9" s="3934"/>
    </row>
    <row r="10" spans="1:76" ht="12.75">
      <c r="B10" s="3939" t="s">
        <v>305</v>
      </c>
      <c r="C10" s="3940"/>
      <c r="D10" s="3940"/>
      <c r="E10" s="3940"/>
      <c r="F10" s="3940"/>
      <c r="G10" s="3940"/>
      <c r="H10" s="3940"/>
      <c r="I10" s="3940"/>
      <c r="J10" s="3940"/>
      <c r="K10" s="3940"/>
      <c r="L10" s="3940"/>
      <c r="M10" s="3940"/>
      <c r="N10" s="3940"/>
      <c r="O10" s="3940"/>
      <c r="P10" s="3940"/>
      <c r="Q10" s="3940"/>
      <c r="R10" s="3940"/>
      <c r="S10" s="3940"/>
      <c r="T10" s="3940"/>
      <c r="U10" s="3940"/>
      <c r="V10" s="3940"/>
      <c r="W10" s="3940"/>
      <c r="X10" s="3940"/>
      <c r="Y10" s="3940"/>
      <c r="Z10" s="3940"/>
      <c r="AA10" s="3940"/>
      <c r="AB10" s="3941" t="s">
        <v>484</v>
      </c>
      <c r="AC10" s="3942"/>
      <c r="AD10" s="3942"/>
      <c r="AE10" s="3942"/>
      <c r="AF10" s="2738">
        <v>0</v>
      </c>
      <c r="AG10" s="2710"/>
      <c r="AH10" s="2710"/>
      <c r="AI10" s="2710"/>
      <c r="AJ10" s="2710"/>
      <c r="AK10" s="2710"/>
      <c r="AL10" s="2710"/>
      <c r="AM10" s="2710"/>
      <c r="AN10" s="2710"/>
      <c r="AO10" s="2737"/>
      <c r="AP10" s="2738">
        <v>0</v>
      </c>
      <c r="AQ10" s="2710"/>
      <c r="AR10" s="2710"/>
      <c r="AS10" s="2710"/>
      <c r="AT10" s="2710"/>
      <c r="AU10" s="2710"/>
      <c r="AV10" s="2710"/>
      <c r="AW10" s="2710"/>
      <c r="AX10" s="2710"/>
      <c r="AY10" s="2737"/>
      <c r="AZ10" s="2738">
        <v>0</v>
      </c>
      <c r="BA10" s="2710"/>
      <c r="BB10" s="2710"/>
      <c r="BC10" s="2710"/>
      <c r="BD10" s="2710"/>
      <c r="BE10" s="2710"/>
      <c r="BF10" s="2710"/>
      <c r="BG10" s="2710"/>
      <c r="BH10" s="2710"/>
      <c r="BI10" s="2737"/>
      <c r="BJ10" s="2738">
        <v>0</v>
      </c>
      <c r="BK10" s="2710"/>
      <c r="BL10" s="2710"/>
      <c r="BM10" s="2710"/>
      <c r="BN10" s="2710"/>
      <c r="BO10" s="2710"/>
      <c r="BP10" s="2710"/>
      <c r="BQ10" s="2710"/>
      <c r="BR10" s="2710"/>
      <c r="BS10" s="2739"/>
    </row>
    <row r="11" spans="1:76" ht="12.75">
      <c r="B11" s="3939" t="s">
        <v>306</v>
      </c>
      <c r="C11" s="3940"/>
      <c r="D11" s="3940"/>
      <c r="E11" s="3940"/>
      <c r="F11" s="3940"/>
      <c r="G11" s="3940"/>
      <c r="H11" s="3940"/>
      <c r="I11" s="3940"/>
      <c r="J11" s="3940"/>
      <c r="K11" s="3940"/>
      <c r="L11" s="3940"/>
      <c r="M11" s="3940"/>
      <c r="N11" s="3940"/>
      <c r="O11" s="3940"/>
      <c r="P11" s="3940"/>
      <c r="Q11" s="3940"/>
      <c r="R11" s="3940"/>
      <c r="S11" s="3940"/>
      <c r="T11" s="3940"/>
      <c r="U11" s="3940"/>
      <c r="V11" s="3940"/>
      <c r="W11" s="3940"/>
      <c r="X11" s="3940"/>
      <c r="Y11" s="3940"/>
      <c r="Z11" s="3940"/>
      <c r="AA11" s="3940"/>
      <c r="AB11" s="3941" t="s">
        <v>485</v>
      </c>
      <c r="AC11" s="3942"/>
      <c r="AD11" s="3942"/>
      <c r="AE11" s="3942"/>
      <c r="AF11" s="2738">
        <v>0</v>
      </c>
      <c r="AG11" s="2710"/>
      <c r="AH11" s="2710"/>
      <c r="AI11" s="2710"/>
      <c r="AJ11" s="2710"/>
      <c r="AK11" s="2710"/>
      <c r="AL11" s="2710"/>
      <c r="AM11" s="2710"/>
      <c r="AN11" s="2710"/>
      <c r="AO11" s="2737"/>
      <c r="AP11" s="2738">
        <v>0</v>
      </c>
      <c r="AQ11" s="2710"/>
      <c r="AR11" s="2710"/>
      <c r="AS11" s="2710"/>
      <c r="AT11" s="2710"/>
      <c r="AU11" s="2710"/>
      <c r="AV11" s="2710"/>
      <c r="AW11" s="2710"/>
      <c r="AX11" s="2710"/>
      <c r="AY11" s="2737"/>
      <c r="AZ11" s="2738">
        <v>0</v>
      </c>
      <c r="BA11" s="2710"/>
      <c r="BB11" s="2710"/>
      <c r="BC11" s="2710"/>
      <c r="BD11" s="2710"/>
      <c r="BE11" s="2710"/>
      <c r="BF11" s="2710"/>
      <c r="BG11" s="2710"/>
      <c r="BH11" s="2710"/>
      <c r="BI11" s="2737"/>
      <c r="BJ11" s="2738">
        <v>0</v>
      </c>
      <c r="BK11" s="2710"/>
      <c r="BL11" s="2710"/>
      <c r="BM11" s="2710"/>
      <c r="BN11" s="2710"/>
      <c r="BO11" s="2710"/>
      <c r="BP11" s="2710"/>
      <c r="BQ11" s="2710"/>
      <c r="BR11" s="2710"/>
      <c r="BS11" s="2739"/>
    </row>
    <row r="12" spans="1:76" ht="26.25" customHeight="1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52"/>
      <c r="AG12" s="2750"/>
      <c r="AH12" s="2750"/>
      <c r="AI12" s="2750"/>
      <c r="AJ12" s="2750"/>
      <c r="AK12" s="2750"/>
      <c r="AL12" s="2750"/>
      <c r="AM12" s="2750"/>
      <c r="AN12" s="2750"/>
      <c r="AO12" s="2751"/>
      <c r="AP12" s="2752"/>
      <c r="AQ12" s="2750"/>
      <c r="AR12" s="2750"/>
      <c r="AS12" s="2750"/>
      <c r="AT12" s="2750"/>
      <c r="AU12" s="2750"/>
      <c r="AV12" s="2750"/>
      <c r="AW12" s="2750"/>
      <c r="AX12" s="2750"/>
      <c r="AY12" s="2751"/>
      <c r="AZ12" s="2752"/>
      <c r="BA12" s="2750"/>
      <c r="BB12" s="2750"/>
      <c r="BC12" s="2750"/>
      <c r="BD12" s="2750"/>
      <c r="BE12" s="2750"/>
      <c r="BF12" s="2750"/>
      <c r="BG12" s="2750"/>
      <c r="BH12" s="2750"/>
      <c r="BI12" s="2751"/>
      <c r="BJ12" s="2752"/>
      <c r="BK12" s="2750"/>
      <c r="BL12" s="2750"/>
      <c r="BM12" s="2750"/>
      <c r="BN12" s="2750"/>
      <c r="BO12" s="2750"/>
      <c r="BP12" s="2750"/>
      <c r="BQ12" s="2750"/>
      <c r="BR12" s="2750"/>
      <c r="BS12" s="2753"/>
    </row>
    <row r="13" spans="1:76" ht="26.25" customHeight="1">
      <c r="B13" s="3976" t="s">
        <v>486</v>
      </c>
      <c r="C13" s="3977"/>
      <c r="D13" s="3977"/>
      <c r="E13" s="3977"/>
      <c r="F13" s="3977"/>
      <c r="G13" s="3977"/>
      <c r="H13" s="3977"/>
      <c r="I13" s="3977"/>
      <c r="J13" s="3977"/>
      <c r="K13" s="3977"/>
      <c r="L13" s="3977"/>
      <c r="M13" s="3977"/>
      <c r="N13" s="3977"/>
      <c r="O13" s="3977"/>
      <c r="P13" s="3977"/>
      <c r="Q13" s="3977"/>
      <c r="R13" s="3977"/>
      <c r="S13" s="3977"/>
      <c r="T13" s="3977"/>
      <c r="U13" s="3977"/>
      <c r="V13" s="3977"/>
      <c r="W13" s="3977"/>
      <c r="X13" s="3977"/>
      <c r="Y13" s="3977"/>
      <c r="Z13" s="3977"/>
      <c r="AA13" s="3978"/>
      <c r="AB13" s="3979" t="s">
        <v>1011</v>
      </c>
      <c r="AC13" s="3980"/>
      <c r="AD13" s="3980"/>
      <c r="AE13" s="3980"/>
      <c r="AF13" s="2738"/>
      <c r="AG13" s="2710"/>
      <c r="AH13" s="2710"/>
      <c r="AI13" s="2710"/>
      <c r="AJ13" s="2710"/>
      <c r="AK13" s="2710"/>
      <c r="AL13" s="2710"/>
      <c r="AM13" s="2710"/>
      <c r="AN13" s="2710"/>
      <c r="AO13" s="2737"/>
      <c r="AP13" s="2738"/>
      <c r="AQ13" s="2710"/>
      <c r="AR13" s="2710"/>
      <c r="AS13" s="2710"/>
      <c r="AT13" s="2710"/>
      <c r="AU13" s="2710"/>
      <c r="AV13" s="2710"/>
      <c r="AW13" s="2710"/>
      <c r="AX13" s="2710"/>
      <c r="AY13" s="2737"/>
      <c r="AZ13" s="2738"/>
      <c r="BA13" s="2710"/>
      <c r="BB13" s="2710"/>
      <c r="BC13" s="2710"/>
      <c r="BD13" s="2710"/>
      <c r="BE13" s="2710"/>
      <c r="BF13" s="2710"/>
      <c r="BG13" s="2710"/>
      <c r="BH13" s="2710"/>
      <c r="BI13" s="2737"/>
      <c r="BJ13" s="2738"/>
      <c r="BK13" s="2710"/>
      <c r="BL13" s="2710"/>
      <c r="BM13" s="2710"/>
      <c r="BN13" s="2710"/>
      <c r="BO13" s="2710"/>
      <c r="BP13" s="2710"/>
      <c r="BQ13" s="2710"/>
      <c r="BR13" s="2710"/>
      <c r="BS13" s="2739"/>
    </row>
    <row r="14" spans="1:76" ht="12.75">
      <c r="B14" s="3939" t="s">
        <v>105</v>
      </c>
      <c r="C14" s="3940"/>
      <c r="D14" s="3940"/>
      <c r="E14" s="3940"/>
      <c r="F14" s="3940"/>
      <c r="G14" s="3940"/>
      <c r="H14" s="3940"/>
      <c r="I14" s="3940"/>
      <c r="J14" s="3940"/>
      <c r="K14" s="3940"/>
      <c r="L14" s="3940"/>
      <c r="M14" s="3940"/>
      <c r="N14" s="3940"/>
      <c r="O14" s="3940"/>
      <c r="P14" s="3940"/>
      <c r="Q14" s="3940"/>
      <c r="R14" s="3940"/>
      <c r="S14" s="3940"/>
      <c r="T14" s="3940"/>
      <c r="U14" s="3940"/>
      <c r="V14" s="3940"/>
      <c r="W14" s="3940"/>
      <c r="X14" s="3940"/>
      <c r="Y14" s="3940"/>
      <c r="Z14" s="3940"/>
      <c r="AA14" s="3940"/>
      <c r="AB14" s="3941" t="s">
        <v>488</v>
      </c>
      <c r="AC14" s="3942"/>
      <c r="AD14" s="3942"/>
      <c r="AE14" s="3942"/>
      <c r="AF14" s="3935"/>
      <c r="AG14" s="3936"/>
      <c r="AH14" s="3936"/>
      <c r="AI14" s="3936"/>
      <c r="AJ14" s="3936"/>
      <c r="AK14" s="3936"/>
      <c r="AL14" s="3936"/>
      <c r="AM14" s="3936"/>
      <c r="AN14" s="3936"/>
      <c r="AO14" s="3938"/>
      <c r="AP14" s="3935"/>
      <c r="AQ14" s="3936"/>
      <c r="AR14" s="3936"/>
      <c r="AS14" s="3936"/>
      <c r="AT14" s="3936"/>
      <c r="AU14" s="3936"/>
      <c r="AV14" s="3936"/>
      <c r="AW14" s="3936"/>
      <c r="AX14" s="3936"/>
      <c r="AY14" s="3938"/>
      <c r="AZ14" s="3935"/>
      <c r="BA14" s="3936"/>
      <c r="BB14" s="3936"/>
      <c r="BC14" s="3936"/>
      <c r="BD14" s="3936"/>
      <c r="BE14" s="3936"/>
      <c r="BF14" s="3936"/>
      <c r="BG14" s="3936"/>
      <c r="BH14" s="3936"/>
      <c r="BI14" s="3938"/>
      <c r="BJ14" s="3935"/>
      <c r="BK14" s="3936"/>
      <c r="BL14" s="3936"/>
      <c r="BM14" s="3936"/>
      <c r="BN14" s="3936"/>
      <c r="BO14" s="3936"/>
      <c r="BP14" s="3936"/>
      <c r="BQ14" s="3936"/>
      <c r="BR14" s="3936"/>
      <c r="BS14" s="3937"/>
    </row>
    <row r="15" spans="1:76" ht="25.5" customHeight="1">
      <c r="B15" s="3970" t="s">
        <v>490</v>
      </c>
      <c r="C15" s="3971"/>
      <c r="D15" s="3971"/>
      <c r="E15" s="3971"/>
      <c r="F15" s="3971"/>
      <c r="G15" s="3971"/>
      <c r="H15" s="3971"/>
      <c r="I15" s="3971"/>
      <c r="J15" s="3971"/>
      <c r="K15" s="3971"/>
      <c r="L15" s="3971"/>
      <c r="M15" s="3971"/>
      <c r="N15" s="3971"/>
      <c r="O15" s="3971"/>
      <c r="P15" s="3971"/>
      <c r="Q15" s="3971"/>
      <c r="R15" s="3971"/>
      <c r="S15" s="3971"/>
      <c r="T15" s="3971"/>
      <c r="U15" s="3971"/>
      <c r="V15" s="3971"/>
      <c r="W15" s="3971"/>
      <c r="X15" s="3971"/>
      <c r="Y15" s="3971"/>
      <c r="Z15" s="3971"/>
      <c r="AA15" s="3972"/>
      <c r="AB15" s="3973" t="s">
        <v>483</v>
      </c>
      <c r="AC15" s="3974"/>
      <c r="AD15" s="3974"/>
      <c r="AE15" s="3975"/>
      <c r="AF15" s="3614">
        <f>SUM(AF17:AO19)</f>
        <v>0</v>
      </c>
      <c r="AG15" s="3609"/>
      <c r="AH15" s="3609"/>
      <c r="AI15" s="3609"/>
      <c r="AJ15" s="3609"/>
      <c r="AK15" s="3609"/>
      <c r="AL15" s="3609"/>
      <c r="AM15" s="3609"/>
      <c r="AN15" s="3609"/>
      <c r="AO15" s="3610"/>
      <c r="AP15" s="3614">
        <f>SUM(AP17:AY19)</f>
        <v>0</v>
      </c>
      <c r="AQ15" s="3609"/>
      <c r="AR15" s="3609"/>
      <c r="AS15" s="3609"/>
      <c r="AT15" s="3609"/>
      <c r="AU15" s="3609"/>
      <c r="AV15" s="3609"/>
      <c r="AW15" s="3609"/>
      <c r="AX15" s="3609"/>
      <c r="AY15" s="3610"/>
      <c r="AZ15" s="3614">
        <f>SUM(AZ17:BI19)</f>
        <v>0</v>
      </c>
      <c r="BA15" s="3609"/>
      <c r="BB15" s="3609"/>
      <c r="BC15" s="3609"/>
      <c r="BD15" s="3609"/>
      <c r="BE15" s="3609"/>
      <c r="BF15" s="3609"/>
      <c r="BG15" s="3609"/>
      <c r="BH15" s="3609"/>
      <c r="BI15" s="3610"/>
      <c r="BJ15" s="3614">
        <f>SUM(BJ17:BS19)</f>
        <v>0</v>
      </c>
      <c r="BK15" s="3609"/>
      <c r="BL15" s="3609"/>
      <c r="BM15" s="3609"/>
      <c r="BN15" s="3609"/>
      <c r="BO15" s="3609"/>
      <c r="BP15" s="3609"/>
      <c r="BQ15" s="3609"/>
      <c r="BR15" s="3609"/>
      <c r="BS15" s="3618"/>
    </row>
    <row r="16" spans="1:76" ht="12" customHeight="1">
      <c r="B16" s="3176" t="s">
        <v>318</v>
      </c>
      <c r="C16" s="3986"/>
      <c r="D16" s="3986"/>
      <c r="E16" s="3986"/>
      <c r="F16" s="3986"/>
      <c r="G16" s="3986"/>
      <c r="H16" s="3986"/>
      <c r="I16" s="3986"/>
      <c r="J16" s="3986"/>
      <c r="K16" s="3986"/>
      <c r="L16" s="3986"/>
      <c r="M16" s="3986"/>
      <c r="N16" s="3986"/>
      <c r="O16" s="3986"/>
      <c r="P16" s="3986"/>
      <c r="Q16" s="3986"/>
      <c r="R16" s="3986"/>
      <c r="S16" s="3986"/>
      <c r="T16" s="3986"/>
      <c r="U16" s="3986"/>
      <c r="V16" s="3986"/>
      <c r="W16" s="3986"/>
      <c r="X16" s="3986"/>
      <c r="Y16" s="3986"/>
      <c r="Z16" s="3986"/>
      <c r="AA16" s="3987"/>
      <c r="AB16" s="3941"/>
      <c r="AC16" s="3942"/>
      <c r="AD16" s="3942"/>
      <c r="AE16" s="3942"/>
      <c r="AF16" s="3931"/>
      <c r="AG16" s="3932"/>
      <c r="AH16" s="3932"/>
      <c r="AI16" s="3932"/>
      <c r="AJ16" s="3932"/>
      <c r="AK16" s="3932"/>
      <c r="AL16" s="3932"/>
      <c r="AM16" s="3932"/>
      <c r="AN16" s="3932"/>
      <c r="AO16" s="3933"/>
      <c r="AP16" s="3931"/>
      <c r="AQ16" s="3932"/>
      <c r="AR16" s="3932"/>
      <c r="AS16" s="3932"/>
      <c r="AT16" s="3932"/>
      <c r="AU16" s="3932"/>
      <c r="AV16" s="3932"/>
      <c r="AW16" s="3932"/>
      <c r="AX16" s="3932"/>
      <c r="AY16" s="3933"/>
      <c r="AZ16" s="3931"/>
      <c r="BA16" s="3932"/>
      <c r="BB16" s="3932"/>
      <c r="BC16" s="3932"/>
      <c r="BD16" s="3932"/>
      <c r="BE16" s="3932"/>
      <c r="BF16" s="3932"/>
      <c r="BG16" s="3932"/>
      <c r="BH16" s="3932"/>
      <c r="BI16" s="3933"/>
      <c r="BJ16" s="3931"/>
      <c r="BK16" s="3932"/>
      <c r="BL16" s="3932"/>
      <c r="BM16" s="3932"/>
      <c r="BN16" s="3932"/>
      <c r="BO16" s="3932"/>
      <c r="BP16" s="3932"/>
      <c r="BQ16" s="3932"/>
      <c r="BR16" s="3932"/>
      <c r="BS16" s="3934"/>
    </row>
    <row r="17" spans="1:164" ht="39.75" customHeight="1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52"/>
      <c r="AG17" s="2750"/>
      <c r="AH17" s="2750"/>
      <c r="AI17" s="2750"/>
      <c r="AJ17" s="2750"/>
      <c r="AK17" s="2750"/>
      <c r="AL17" s="2750"/>
      <c r="AM17" s="2750"/>
      <c r="AN17" s="2750"/>
      <c r="AO17" s="2751"/>
      <c r="AP17" s="2752"/>
      <c r="AQ17" s="2750"/>
      <c r="AR17" s="2750"/>
      <c r="AS17" s="2750"/>
      <c r="AT17" s="2750"/>
      <c r="AU17" s="2750"/>
      <c r="AV17" s="2750"/>
      <c r="AW17" s="2750"/>
      <c r="AX17" s="2750"/>
      <c r="AY17" s="2751"/>
      <c r="AZ17" s="2752"/>
      <c r="BA17" s="2750"/>
      <c r="BB17" s="2750"/>
      <c r="BC17" s="2750"/>
      <c r="BD17" s="2750"/>
      <c r="BE17" s="2750"/>
      <c r="BF17" s="2750"/>
      <c r="BG17" s="2750"/>
      <c r="BH17" s="2750"/>
      <c r="BI17" s="2751"/>
      <c r="BJ17" s="2752"/>
      <c r="BK17" s="2750"/>
      <c r="BL17" s="2750"/>
      <c r="BM17" s="2750"/>
      <c r="BN17" s="2750"/>
      <c r="BO17" s="2750"/>
      <c r="BP17" s="2750"/>
      <c r="BQ17" s="2750"/>
      <c r="BR17" s="2750"/>
      <c r="BS17" s="2753"/>
    </row>
    <row r="18" spans="1:164" ht="38.25" customHeight="1">
      <c r="B18" s="3976" t="s">
        <v>313</v>
      </c>
      <c r="C18" s="3977"/>
      <c r="D18" s="3977"/>
      <c r="E18" s="3977"/>
      <c r="F18" s="3977"/>
      <c r="G18" s="3977"/>
      <c r="H18" s="3977"/>
      <c r="I18" s="3977"/>
      <c r="J18" s="3977"/>
      <c r="K18" s="3977"/>
      <c r="L18" s="3977"/>
      <c r="M18" s="3977"/>
      <c r="N18" s="3977"/>
      <c r="O18" s="3977"/>
      <c r="P18" s="3977"/>
      <c r="Q18" s="3977"/>
      <c r="R18" s="3977"/>
      <c r="S18" s="3977"/>
      <c r="T18" s="3977"/>
      <c r="U18" s="3977"/>
      <c r="V18" s="3977"/>
      <c r="W18" s="3977"/>
      <c r="X18" s="3977"/>
      <c r="Y18" s="3977"/>
      <c r="Z18" s="3977"/>
      <c r="AA18" s="3978"/>
      <c r="AB18" s="3979" t="s">
        <v>493</v>
      </c>
      <c r="AC18" s="3980"/>
      <c r="AD18" s="3980"/>
      <c r="AE18" s="3980"/>
      <c r="AF18" s="2752"/>
      <c r="AG18" s="2750"/>
      <c r="AH18" s="2750"/>
      <c r="AI18" s="2750"/>
      <c r="AJ18" s="2750"/>
      <c r="AK18" s="2750"/>
      <c r="AL18" s="2750"/>
      <c r="AM18" s="2750"/>
      <c r="AN18" s="2750"/>
      <c r="AO18" s="2751"/>
      <c r="AP18" s="2752"/>
      <c r="AQ18" s="2750"/>
      <c r="AR18" s="2750"/>
      <c r="AS18" s="2750"/>
      <c r="AT18" s="2750"/>
      <c r="AU18" s="2750"/>
      <c r="AV18" s="2750"/>
      <c r="AW18" s="2750"/>
      <c r="AX18" s="2750"/>
      <c r="AY18" s="2751"/>
      <c r="AZ18" s="2752"/>
      <c r="BA18" s="2750"/>
      <c r="BB18" s="2750"/>
      <c r="BC18" s="2750"/>
      <c r="BD18" s="2750"/>
      <c r="BE18" s="2750"/>
      <c r="BF18" s="2750"/>
      <c r="BG18" s="2750"/>
      <c r="BH18" s="2750"/>
      <c r="BI18" s="2751"/>
      <c r="BJ18" s="2752"/>
      <c r="BK18" s="2750"/>
      <c r="BL18" s="2750"/>
      <c r="BM18" s="2750"/>
      <c r="BN18" s="2750"/>
      <c r="BO18" s="2750"/>
      <c r="BP18" s="2750"/>
      <c r="BQ18" s="2750"/>
      <c r="BR18" s="2750"/>
      <c r="BS18" s="2753"/>
    </row>
    <row r="19" spans="1:164" ht="12" customHeight="1" thickBot="1">
      <c r="B19" s="3981" t="s">
        <v>319</v>
      </c>
      <c r="C19" s="3982"/>
      <c r="D19" s="3982"/>
      <c r="E19" s="3982"/>
      <c r="F19" s="3982"/>
      <c r="G19" s="3982"/>
      <c r="H19" s="3982"/>
      <c r="I19" s="3982"/>
      <c r="J19" s="3982"/>
      <c r="K19" s="3982"/>
      <c r="L19" s="3982"/>
      <c r="M19" s="3982"/>
      <c r="N19" s="3982"/>
      <c r="O19" s="3982"/>
      <c r="P19" s="3982"/>
      <c r="Q19" s="3982"/>
      <c r="R19" s="3982"/>
      <c r="S19" s="3982"/>
      <c r="T19" s="3982"/>
      <c r="U19" s="3982"/>
      <c r="V19" s="3982"/>
      <c r="W19" s="3982"/>
      <c r="X19" s="3982"/>
      <c r="Y19" s="3982"/>
      <c r="Z19" s="3982"/>
      <c r="AA19" s="3983"/>
      <c r="AB19" s="3984" t="s">
        <v>494</v>
      </c>
      <c r="AC19" s="3985"/>
      <c r="AD19" s="3985"/>
      <c r="AE19" s="3985"/>
      <c r="AF19" s="2763"/>
      <c r="AG19" s="2700"/>
      <c r="AH19" s="2700"/>
      <c r="AI19" s="2700"/>
      <c r="AJ19" s="2700"/>
      <c r="AK19" s="2700"/>
      <c r="AL19" s="2700"/>
      <c r="AM19" s="2700"/>
      <c r="AN19" s="2700"/>
      <c r="AO19" s="2761"/>
      <c r="AP19" s="2763"/>
      <c r="AQ19" s="2700"/>
      <c r="AR19" s="2700"/>
      <c r="AS19" s="2700"/>
      <c r="AT19" s="2700"/>
      <c r="AU19" s="2700"/>
      <c r="AV19" s="2700"/>
      <c r="AW19" s="2700"/>
      <c r="AX19" s="2700"/>
      <c r="AY19" s="2761"/>
      <c r="AZ19" s="2763"/>
      <c r="BA19" s="2700"/>
      <c r="BB19" s="2700"/>
      <c r="BC19" s="2700"/>
      <c r="BD19" s="2700"/>
      <c r="BE19" s="2700"/>
      <c r="BF19" s="2700"/>
      <c r="BG19" s="2700"/>
      <c r="BH19" s="2700"/>
      <c r="BI19" s="2761"/>
      <c r="BJ19" s="2763"/>
      <c r="BK19" s="2700"/>
      <c r="BL19" s="2700"/>
      <c r="BM19" s="2700"/>
      <c r="BN19" s="2700"/>
      <c r="BO19" s="2700"/>
      <c r="BP19" s="2700"/>
      <c r="BQ19" s="2700"/>
      <c r="BR19" s="2700"/>
      <c r="BS19" s="2764"/>
    </row>
    <row r="20" spans="1:164" ht="12.75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>
      <c r="A21" s="699"/>
      <c r="D21" s="1392" t="s">
        <v>431</v>
      </c>
      <c r="E21" s="1392"/>
      <c r="F21" s="1392"/>
      <c r="G21" s="1392"/>
      <c r="H21" s="1392"/>
      <c r="I21" s="1392"/>
      <c r="J21" s="1392"/>
      <c r="K21" s="1392"/>
      <c r="L21" s="1392"/>
      <c r="M21" s="1392"/>
      <c r="N21" s="1392"/>
      <c r="O21" s="1392"/>
      <c r="P21" s="1392"/>
      <c r="Q21" s="1392"/>
      <c r="R21" s="1392"/>
      <c r="S21" s="1392"/>
      <c r="T21" s="1392"/>
      <c r="U21" s="1392"/>
      <c r="V21" s="1392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>
      <c r="A22" s="701"/>
      <c r="D22" s="1392" t="s">
        <v>432</v>
      </c>
      <c r="E22" s="1392"/>
      <c r="F22" s="1392"/>
      <c r="G22" s="1392"/>
      <c r="H22" s="1392"/>
      <c r="I22" s="1392"/>
      <c r="J22" s="1392"/>
      <c r="K22" s="1392"/>
      <c r="L22" s="1392"/>
      <c r="M22" s="1392"/>
      <c r="N22" s="1392"/>
      <c r="O22" s="1392"/>
      <c r="P22" s="1392"/>
      <c r="Q22" s="1392"/>
      <c r="R22" s="1392"/>
      <c r="S22" s="1392"/>
      <c r="T22" s="1392"/>
      <c r="U22" s="1392"/>
      <c r="V22" s="1392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>
      <c r="A23" s="724"/>
    </row>
    <row r="24" spans="1:164" s="143" customFormat="1" ht="9.75">
      <c r="A24" s="704"/>
    </row>
    <row r="25" spans="1:164" s="164" customFormat="1" ht="6">
      <c r="A25" s="703"/>
    </row>
    <row r="26" spans="1:164" s="583" customFormat="1" ht="12">
      <c r="A26" s="554"/>
    </row>
    <row r="29" spans="1:164">
      <c r="J29" s="235"/>
    </row>
  </sheetData>
  <sheetProtection password="CF7A" sheet="1" objects="1" scenarios="1" formatCells="0" formatColumns="0" autoFilter="0"/>
  <mergeCells count="90"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B9:AA9"/>
    <mergeCell ref="AB9:AE9"/>
    <mergeCell ref="AF9:AO9"/>
    <mergeCell ref="AP9:AY9"/>
    <mergeCell ref="AB7:AE7"/>
    <mergeCell ref="AF7:AO7"/>
    <mergeCell ref="AP7:AY7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10:AA10"/>
    <mergeCell ref="AB10:AE10"/>
    <mergeCell ref="AF10:AO10"/>
    <mergeCell ref="AP10:AY10"/>
    <mergeCell ref="AZ10:BI10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AZ16:BI16"/>
    <mergeCell ref="BJ16:BS16"/>
    <mergeCell ref="AF17:AO17"/>
    <mergeCell ref="AP17:AY17"/>
    <mergeCell ref="AF16:AO16"/>
    <mergeCell ref="AP16:AY16"/>
    <mergeCell ref="AZ17:BI17"/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AL55" sqref="AL55"/>
    </sheetView>
  </sheetViews>
  <sheetFormatPr defaultRowHeight="12.75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>
      <c r="B3" s="1534" t="s">
        <v>735</v>
      </c>
      <c r="C3" s="1534"/>
      <c r="D3" s="1534"/>
      <c r="E3" s="1534"/>
      <c r="F3" s="1534"/>
      <c r="G3" s="1534"/>
      <c r="H3" s="1534"/>
      <c r="I3" s="1534"/>
      <c r="J3" s="1534"/>
      <c r="K3" s="1534"/>
      <c r="L3" s="1534"/>
      <c r="M3" s="1534"/>
      <c r="N3" s="1534"/>
      <c r="O3" s="1534"/>
      <c r="P3" s="1534"/>
      <c r="Q3" s="1534"/>
      <c r="R3" s="1534"/>
      <c r="S3" s="1534"/>
      <c r="T3" s="1534"/>
      <c r="U3" s="1534"/>
      <c r="V3" s="1534"/>
      <c r="W3" s="1534"/>
      <c r="X3" s="1534"/>
      <c r="Y3" s="1534"/>
      <c r="Z3" s="1534"/>
      <c r="AA3" s="1534"/>
      <c r="AB3" s="1534"/>
      <c r="AC3" s="1534"/>
      <c r="AD3" s="1534"/>
      <c r="AE3" s="1534"/>
      <c r="AF3" s="1534"/>
      <c r="AG3" s="1534"/>
      <c r="AH3" s="1534"/>
      <c r="AI3" s="1534"/>
      <c r="AJ3" s="1534"/>
      <c r="AK3" s="1534"/>
      <c r="AL3" s="1534"/>
      <c r="AM3" s="1534"/>
      <c r="AN3" s="1534"/>
      <c r="AO3" s="1534"/>
      <c r="AP3" s="1534"/>
      <c r="AQ3" s="1534"/>
      <c r="AR3" s="1534"/>
      <c r="AS3" s="1534"/>
      <c r="AT3" s="1534"/>
      <c r="AU3" s="1534"/>
      <c r="AV3" s="1534"/>
      <c r="AW3" s="1534"/>
    </row>
    <row r="4" spans="1:55" ht="12.75" customHeight="1">
      <c r="B4" s="1535" t="s">
        <v>2</v>
      </c>
      <c r="C4" s="1535"/>
      <c r="D4" s="1535"/>
      <c r="E4" s="1535"/>
      <c r="F4" s="1535"/>
      <c r="G4" s="1535"/>
      <c r="H4" s="1535"/>
      <c r="I4" s="1535"/>
      <c r="J4" s="1535"/>
      <c r="K4" s="1535"/>
      <c r="L4" s="1535"/>
      <c r="M4" s="1535"/>
      <c r="N4" s="1535"/>
      <c r="O4" s="1535"/>
      <c r="P4" s="1535"/>
      <c r="Q4" s="1535"/>
      <c r="R4" s="1535"/>
      <c r="S4" s="1535"/>
      <c r="T4" s="1535"/>
      <c r="U4" s="1535"/>
      <c r="V4" s="1535"/>
      <c r="W4" s="1535"/>
      <c r="X4" s="1535"/>
      <c r="Y4" s="1535"/>
      <c r="Z4" s="1535"/>
      <c r="AA4" s="1535"/>
      <c r="AB4" s="1536"/>
      <c r="AC4" s="1537"/>
      <c r="AD4" s="1537"/>
      <c r="AE4" s="1537"/>
      <c r="AF4" s="1537"/>
      <c r="AG4" s="1537"/>
      <c r="AH4" s="1537"/>
      <c r="AI4" s="1537"/>
      <c r="AJ4" s="1537"/>
      <c r="AK4" s="1537"/>
      <c r="AL4" s="1538"/>
      <c r="AM4" s="1536"/>
      <c r="AN4" s="1537"/>
      <c r="AO4" s="1537"/>
      <c r="AP4" s="1537"/>
      <c r="AQ4" s="1537"/>
      <c r="AR4" s="1537"/>
      <c r="AS4" s="1537"/>
      <c r="AT4" s="1537"/>
      <c r="AU4" s="1537"/>
      <c r="AV4" s="1537"/>
      <c r="AW4" s="1538"/>
      <c r="AZ4" s="1614" t="s">
        <v>1344</v>
      </c>
      <c r="BA4" s="1614"/>
      <c r="BB4" s="1614"/>
      <c r="BC4" s="1614"/>
    </row>
    <row r="5" spans="1:55">
      <c r="B5" s="1535" t="s">
        <v>9</v>
      </c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 t="s">
        <v>10</v>
      </c>
      <c r="Y5" s="1535"/>
      <c r="Z5" s="1535"/>
      <c r="AA5" s="1535"/>
      <c r="AB5" s="1539"/>
      <c r="AC5" s="1540"/>
      <c r="AD5" s="1540"/>
      <c r="AE5" s="1540"/>
      <c r="AF5" s="1540"/>
      <c r="AG5" s="1540"/>
      <c r="AH5" s="1540"/>
      <c r="AI5" s="1540"/>
      <c r="AJ5" s="1540"/>
      <c r="AK5" s="1540"/>
      <c r="AL5" s="1541"/>
      <c r="AM5" s="1539"/>
      <c r="AN5" s="1540"/>
      <c r="AO5" s="1540"/>
      <c r="AP5" s="1540"/>
      <c r="AQ5" s="1540"/>
      <c r="AR5" s="1540"/>
      <c r="AS5" s="1540"/>
      <c r="AT5" s="1540"/>
      <c r="AU5" s="1540"/>
      <c r="AV5" s="1540"/>
      <c r="AW5" s="1541"/>
      <c r="AZ5" s="52"/>
      <c r="BA5" s="52"/>
      <c r="BB5" s="52"/>
    </row>
    <row r="6" spans="1:55" s="96" customFormat="1" ht="13.5" thickBot="1">
      <c r="A6" s="609"/>
      <c r="B6" s="1569">
        <v>1</v>
      </c>
      <c r="C6" s="1569"/>
      <c r="D6" s="1569"/>
      <c r="E6" s="1569"/>
      <c r="F6" s="1569"/>
      <c r="G6" s="1569"/>
      <c r="H6" s="1569"/>
      <c r="I6" s="1569"/>
      <c r="J6" s="1569"/>
      <c r="K6" s="1569"/>
      <c r="L6" s="1569"/>
      <c r="M6" s="1569"/>
      <c r="N6" s="1569"/>
      <c r="O6" s="1569"/>
      <c r="P6" s="1569"/>
      <c r="Q6" s="1569"/>
      <c r="R6" s="1569"/>
      <c r="S6" s="1569"/>
      <c r="T6" s="1569"/>
      <c r="U6" s="1569"/>
      <c r="V6" s="1569"/>
      <c r="W6" s="1569"/>
      <c r="X6" s="1570">
        <v>2</v>
      </c>
      <c r="Y6" s="1570"/>
      <c r="Z6" s="1570"/>
      <c r="AA6" s="1570"/>
      <c r="AB6" s="1570">
        <v>3</v>
      </c>
      <c r="AC6" s="1570"/>
      <c r="AD6" s="1570"/>
      <c r="AE6" s="1570"/>
      <c r="AF6" s="1570"/>
      <c r="AG6" s="1570"/>
      <c r="AH6" s="1570"/>
      <c r="AI6" s="1570"/>
      <c r="AJ6" s="1570"/>
      <c r="AK6" s="1570"/>
      <c r="AL6" s="1570"/>
      <c r="AM6" s="1570">
        <v>4</v>
      </c>
      <c r="AN6" s="1570"/>
      <c r="AO6" s="1570"/>
      <c r="AP6" s="1570"/>
      <c r="AQ6" s="1570"/>
      <c r="AR6" s="1570"/>
      <c r="AS6" s="1570"/>
      <c r="AT6" s="1570"/>
      <c r="AU6" s="1570"/>
      <c r="AV6" s="1570"/>
      <c r="AW6" s="1570"/>
      <c r="AZ6" s="621"/>
      <c r="BA6" s="285"/>
      <c r="BB6" s="285"/>
      <c r="BC6" s="621"/>
    </row>
    <row r="7" spans="1:55">
      <c r="A7" s="608" t="s">
        <v>1373</v>
      </c>
      <c r="B7" s="1560" t="s">
        <v>734</v>
      </c>
      <c r="C7" s="1560"/>
      <c r="D7" s="1560"/>
      <c r="E7" s="1560"/>
      <c r="F7" s="1560"/>
      <c r="G7" s="1560"/>
      <c r="H7" s="1560"/>
      <c r="I7" s="1560"/>
      <c r="J7" s="1560"/>
      <c r="K7" s="1560"/>
      <c r="L7" s="1560"/>
      <c r="M7" s="1560"/>
      <c r="N7" s="1560"/>
      <c r="O7" s="1560"/>
      <c r="P7" s="1560"/>
      <c r="Q7" s="1560"/>
      <c r="R7" s="1560"/>
      <c r="S7" s="1560"/>
      <c r="T7" s="1560"/>
      <c r="U7" s="1560"/>
      <c r="V7" s="1560"/>
      <c r="W7" s="1561"/>
      <c r="X7" s="1562">
        <v>6510</v>
      </c>
      <c r="Y7" s="1563"/>
      <c r="Z7" s="1563"/>
      <c r="AA7" s="1563"/>
      <c r="AB7" s="379" t="s">
        <v>39</v>
      </c>
      <c r="AC7" s="1564">
        <f>ABS(SUM(AC8:AK13))</f>
        <v>55482816</v>
      </c>
      <c r="AD7" s="1564"/>
      <c r="AE7" s="1564"/>
      <c r="AF7" s="1564"/>
      <c r="AG7" s="1564"/>
      <c r="AH7" s="1564"/>
      <c r="AI7" s="1564"/>
      <c r="AJ7" s="1564"/>
      <c r="AK7" s="1564"/>
      <c r="AL7" s="380" t="s">
        <v>40</v>
      </c>
      <c r="AM7" s="379" t="s">
        <v>39</v>
      </c>
      <c r="AN7" s="1564">
        <f>ABS(SUM(AN8:AV13))</f>
        <v>50881217</v>
      </c>
      <c r="AO7" s="1564"/>
      <c r="AP7" s="1564"/>
      <c r="AQ7" s="1564"/>
      <c r="AR7" s="1564"/>
      <c r="AS7" s="1564"/>
      <c r="AT7" s="1564"/>
      <c r="AU7" s="1564"/>
      <c r="AV7" s="1564"/>
      <c r="AW7" s="381" t="s">
        <v>40</v>
      </c>
      <c r="AZ7" s="518"/>
      <c r="BA7" s="518"/>
      <c r="BB7" s="518"/>
    </row>
    <row r="8" spans="1:55">
      <c r="B8" s="1550" t="s">
        <v>717</v>
      </c>
      <c r="C8" s="1551"/>
      <c r="D8" s="1551"/>
      <c r="E8" s="1551"/>
      <c r="F8" s="1551"/>
      <c r="G8" s="1551"/>
      <c r="H8" s="1551"/>
      <c r="I8" s="1551"/>
      <c r="J8" s="1551"/>
      <c r="K8" s="1551"/>
      <c r="L8" s="1551"/>
      <c r="M8" s="1551"/>
      <c r="N8" s="1551"/>
      <c r="O8" s="1551"/>
      <c r="P8" s="1551"/>
      <c r="Q8" s="1551"/>
      <c r="R8" s="1551"/>
      <c r="S8" s="1551"/>
      <c r="T8" s="1551"/>
      <c r="U8" s="1551"/>
      <c r="V8" s="1551"/>
      <c r="W8" s="1551"/>
      <c r="X8" s="1552">
        <v>6511</v>
      </c>
      <c r="Y8" s="1553"/>
      <c r="Z8" s="1553"/>
      <c r="AA8" s="1554"/>
      <c r="AB8" s="1565"/>
      <c r="AC8" s="1567">
        <v>36200580</v>
      </c>
      <c r="AD8" s="1567"/>
      <c r="AE8" s="1567"/>
      <c r="AF8" s="1567"/>
      <c r="AG8" s="1567"/>
      <c r="AH8" s="1567"/>
      <c r="AI8" s="1567"/>
      <c r="AJ8" s="1567"/>
      <c r="AK8" s="1567"/>
      <c r="AL8" s="1615"/>
      <c r="AM8" s="1565"/>
      <c r="AN8" s="1589">
        <v>31369470</v>
      </c>
      <c r="AO8" s="1589"/>
      <c r="AP8" s="1589"/>
      <c r="AQ8" s="1589"/>
      <c r="AR8" s="1589"/>
      <c r="AS8" s="1589"/>
      <c r="AT8" s="1589"/>
      <c r="AU8" s="1589"/>
      <c r="AV8" s="1589"/>
      <c r="AW8" s="1617"/>
      <c r="AZ8" s="243"/>
      <c r="BA8" s="243"/>
      <c r="BB8" s="243"/>
    </row>
    <row r="9" spans="1:55">
      <c r="B9" s="1558" t="s">
        <v>733</v>
      </c>
      <c r="C9" s="1559"/>
      <c r="D9" s="1559"/>
      <c r="E9" s="1559"/>
      <c r="F9" s="1559"/>
      <c r="G9" s="1559"/>
      <c r="H9" s="1559"/>
      <c r="I9" s="1559"/>
      <c r="J9" s="1559"/>
      <c r="K9" s="1559"/>
      <c r="L9" s="1559"/>
      <c r="M9" s="1559"/>
      <c r="N9" s="1559"/>
      <c r="O9" s="1559"/>
      <c r="P9" s="1559"/>
      <c r="Q9" s="1559"/>
      <c r="R9" s="1559"/>
      <c r="S9" s="1559"/>
      <c r="T9" s="1559"/>
      <c r="U9" s="1559"/>
      <c r="V9" s="1559"/>
      <c r="W9" s="1559"/>
      <c r="X9" s="1555"/>
      <c r="Y9" s="1556"/>
      <c r="Z9" s="1556"/>
      <c r="AA9" s="1557"/>
      <c r="AB9" s="1566"/>
      <c r="AC9" s="1568"/>
      <c r="AD9" s="1568"/>
      <c r="AE9" s="1568"/>
      <c r="AF9" s="1568"/>
      <c r="AG9" s="1568"/>
      <c r="AH9" s="1568"/>
      <c r="AI9" s="1568"/>
      <c r="AJ9" s="1568"/>
      <c r="AK9" s="1568"/>
      <c r="AL9" s="1616"/>
      <c r="AM9" s="1566"/>
      <c r="AN9" s="1592"/>
      <c r="AO9" s="1592"/>
      <c r="AP9" s="1592"/>
      <c r="AQ9" s="1592"/>
      <c r="AR9" s="1592"/>
      <c r="AS9" s="1592"/>
      <c r="AT9" s="1592"/>
      <c r="AU9" s="1592"/>
      <c r="AV9" s="1592"/>
      <c r="AW9" s="1618"/>
      <c r="AZ9" s="243"/>
      <c r="BA9" s="243"/>
      <c r="BB9" s="243"/>
    </row>
    <row r="10" spans="1:55">
      <c r="B10" s="1571" t="s">
        <v>732</v>
      </c>
      <c r="C10" s="1571"/>
      <c r="D10" s="1571"/>
      <c r="E10" s="1571"/>
      <c r="F10" s="1571"/>
      <c r="G10" s="1571"/>
      <c r="H10" s="1571"/>
      <c r="I10" s="1571"/>
      <c r="J10" s="1571"/>
      <c r="K10" s="1571"/>
      <c r="L10" s="1571"/>
      <c r="M10" s="1571"/>
      <c r="N10" s="1571"/>
      <c r="O10" s="1571"/>
      <c r="P10" s="1571"/>
      <c r="Q10" s="1571"/>
      <c r="R10" s="1571"/>
      <c r="S10" s="1571"/>
      <c r="T10" s="1571"/>
      <c r="U10" s="1571"/>
      <c r="V10" s="1571"/>
      <c r="W10" s="1572"/>
      <c r="X10" s="1573">
        <v>6512</v>
      </c>
      <c r="Y10" s="1535"/>
      <c r="Z10" s="1535"/>
      <c r="AA10" s="1535"/>
      <c r="AB10" s="617"/>
      <c r="AC10" s="1548">
        <v>7875784</v>
      </c>
      <c r="AD10" s="1548"/>
      <c r="AE10" s="1548"/>
      <c r="AF10" s="1548"/>
      <c r="AG10" s="1548"/>
      <c r="AH10" s="1548"/>
      <c r="AI10" s="1548"/>
      <c r="AJ10" s="1548"/>
      <c r="AK10" s="1548"/>
      <c r="AL10" s="618"/>
      <c r="AM10" s="617"/>
      <c r="AN10" s="1543">
        <v>7411920</v>
      </c>
      <c r="AO10" s="1543"/>
      <c r="AP10" s="1543"/>
      <c r="AQ10" s="1543"/>
      <c r="AR10" s="1543"/>
      <c r="AS10" s="1543"/>
      <c r="AT10" s="1543"/>
      <c r="AU10" s="1543"/>
      <c r="AV10" s="1543"/>
      <c r="AW10" s="619"/>
    </row>
    <row r="11" spans="1:55">
      <c r="B11" s="1571" t="s">
        <v>731</v>
      </c>
      <c r="C11" s="1571"/>
      <c r="D11" s="1571"/>
      <c r="E11" s="1571"/>
      <c r="F11" s="1571"/>
      <c r="G11" s="1571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  <c r="R11" s="1571"/>
      <c r="S11" s="1571"/>
      <c r="T11" s="1571"/>
      <c r="U11" s="1571"/>
      <c r="V11" s="1571"/>
      <c r="W11" s="1572"/>
      <c r="X11" s="1573">
        <v>6513</v>
      </c>
      <c r="Y11" s="1535"/>
      <c r="Z11" s="1535"/>
      <c r="AA11" s="1535"/>
      <c r="AB11" s="617"/>
      <c r="AC11" s="1548">
        <v>2615308</v>
      </c>
      <c r="AD11" s="1548"/>
      <c r="AE11" s="1548"/>
      <c r="AF11" s="1548"/>
      <c r="AG11" s="1548"/>
      <c r="AH11" s="1548"/>
      <c r="AI11" s="1548"/>
      <c r="AJ11" s="1548"/>
      <c r="AK11" s="1548"/>
      <c r="AL11" s="618"/>
      <c r="AM11" s="617"/>
      <c r="AN11" s="1543">
        <v>1927081</v>
      </c>
      <c r="AO11" s="1543"/>
      <c r="AP11" s="1543"/>
      <c r="AQ11" s="1543"/>
      <c r="AR11" s="1543"/>
      <c r="AS11" s="1543"/>
      <c r="AT11" s="1543"/>
      <c r="AU11" s="1543"/>
      <c r="AV11" s="1543"/>
      <c r="AW11" s="619"/>
    </row>
    <row r="12" spans="1:55">
      <c r="B12" s="1571" t="s">
        <v>730</v>
      </c>
      <c r="C12" s="1571"/>
      <c r="D12" s="1571"/>
      <c r="E12" s="1571"/>
      <c r="F12" s="1571"/>
      <c r="G12" s="1571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  <c r="R12" s="1571"/>
      <c r="S12" s="1571"/>
      <c r="T12" s="1571"/>
      <c r="U12" s="1571"/>
      <c r="V12" s="1571"/>
      <c r="W12" s="1572"/>
      <c r="X12" s="1573">
        <v>6514</v>
      </c>
      <c r="Y12" s="1535"/>
      <c r="Z12" s="1535"/>
      <c r="AA12" s="1535"/>
      <c r="AB12" s="617"/>
      <c r="AC12" s="1548">
        <v>5232093</v>
      </c>
      <c r="AD12" s="1548"/>
      <c r="AE12" s="1548"/>
      <c r="AF12" s="1548"/>
      <c r="AG12" s="1548"/>
      <c r="AH12" s="1548"/>
      <c r="AI12" s="1548"/>
      <c r="AJ12" s="1548"/>
      <c r="AK12" s="1548"/>
      <c r="AL12" s="618"/>
      <c r="AM12" s="617"/>
      <c r="AN12" s="1543">
        <v>4342625</v>
      </c>
      <c r="AO12" s="1543"/>
      <c r="AP12" s="1543"/>
      <c r="AQ12" s="1543"/>
      <c r="AR12" s="1543"/>
      <c r="AS12" s="1543"/>
      <c r="AT12" s="1543"/>
      <c r="AU12" s="1543"/>
      <c r="AV12" s="1543"/>
      <c r="AW12" s="619"/>
    </row>
    <row r="13" spans="1:55">
      <c r="B13" s="1571" t="s">
        <v>729</v>
      </c>
      <c r="C13" s="1571"/>
      <c r="D13" s="1571"/>
      <c r="E13" s="1571"/>
      <c r="F13" s="1571"/>
      <c r="G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  <c r="R13" s="1571"/>
      <c r="S13" s="1571"/>
      <c r="T13" s="1571"/>
      <c r="U13" s="1571"/>
      <c r="V13" s="1571"/>
      <c r="W13" s="1572"/>
      <c r="X13" s="1573">
        <v>6515</v>
      </c>
      <c r="Y13" s="1535"/>
      <c r="Z13" s="1535"/>
      <c r="AA13" s="1535"/>
      <c r="AB13" s="617"/>
      <c r="AC13" s="1548">
        <v>3559051</v>
      </c>
      <c r="AD13" s="1548"/>
      <c r="AE13" s="1548"/>
      <c r="AF13" s="1548"/>
      <c r="AG13" s="1548"/>
      <c r="AH13" s="1548"/>
      <c r="AI13" s="1548"/>
      <c r="AJ13" s="1548"/>
      <c r="AK13" s="1548"/>
      <c r="AL13" s="618"/>
      <c r="AM13" s="617"/>
      <c r="AN13" s="1543">
        <v>5830121</v>
      </c>
      <c r="AO13" s="1543"/>
      <c r="AP13" s="1543"/>
      <c r="AQ13" s="1543"/>
      <c r="AR13" s="1543"/>
      <c r="AS13" s="1543"/>
      <c r="AT13" s="1543"/>
      <c r="AU13" s="1543"/>
      <c r="AV13" s="1543"/>
      <c r="AW13" s="619"/>
    </row>
    <row r="14" spans="1:55">
      <c r="B14" s="1576"/>
      <c r="C14" s="1576"/>
      <c r="D14" s="1576"/>
      <c r="E14" s="1576"/>
      <c r="F14" s="1576"/>
      <c r="G14" s="1576"/>
      <c r="H14" s="1576"/>
      <c r="I14" s="1576"/>
      <c r="J14" s="1576"/>
      <c r="K14" s="1576"/>
      <c r="L14" s="1576"/>
      <c r="M14" s="1576"/>
      <c r="N14" s="1576"/>
      <c r="O14" s="1576"/>
      <c r="P14" s="1576"/>
      <c r="Q14" s="1576"/>
      <c r="R14" s="1576"/>
      <c r="S14" s="1576"/>
      <c r="T14" s="1576"/>
      <c r="U14" s="1576"/>
      <c r="V14" s="1576"/>
      <c r="W14" s="1577"/>
      <c r="X14" s="1573"/>
      <c r="Y14" s="1535"/>
      <c r="Z14" s="1535"/>
      <c r="AA14" s="1535"/>
      <c r="AB14" s="1545"/>
      <c r="AC14" s="1545"/>
      <c r="AD14" s="1545"/>
      <c r="AE14" s="1545"/>
      <c r="AF14" s="1545"/>
      <c r="AG14" s="1545"/>
      <c r="AH14" s="1545"/>
      <c r="AI14" s="1545"/>
      <c r="AJ14" s="1545"/>
      <c r="AK14" s="1545"/>
      <c r="AL14" s="1545"/>
      <c r="AM14" s="1545"/>
      <c r="AN14" s="1545"/>
      <c r="AO14" s="1545"/>
      <c r="AP14" s="1545"/>
      <c r="AQ14" s="1545"/>
      <c r="AR14" s="1545"/>
      <c r="AS14" s="1545"/>
      <c r="AT14" s="1545"/>
      <c r="AU14" s="1545"/>
      <c r="AV14" s="1545"/>
      <c r="AW14" s="1546"/>
    </row>
    <row r="15" spans="1:55" ht="27.75" customHeight="1">
      <c r="B15" s="1574" t="s">
        <v>1380</v>
      </c>
      <c r="C15" s="1575"/>
      <c r="D15" s="1575"/>
      <c r="E15" s="1575"/>
      <c r="F15" s="1575"/>
      <c r="G15" s="1575"/>
      <c r="H15" s="1575"/>
      <c r="I15" s="1575"/>
      <c r="J15" s="1575"/>
      <c r="K15" s="1575"/>
      <c r="L15" s="1575"/>
      <c r="M15" s="1575"/>
      <c r="N15" s="1575"/>
      <c r="O15" s="1575"/>
      <c r="P15" s="1575"/>
      <c r="Q15" s="1575"/>
      <c r="R15" s="1575"/>
      <c r="S15" s="1575"/>
      <c r="T15" s="1575"/>
      <c r="U15" s="1575"/>
      <c r="V15" s="1575"/>
      <c r="W15" s="1575"/>
      <c r="X15" s="1573">
        <v>6520</v>
      </c>
      <c r="Y15" s="1535"/>
      <c r="Z15" s="1535"/>
      <c r="AA15" s="1535"/>
      <c r="AB15" s="1545">
        <v>-711</v>
      </c>
      <c r="AC15" s="1545"/>
      <c r="AD15" s="1545"/>
      <c r="AE15" s="1545"/>
      <c r="AF15" s="1545"/>
      <c r="AG15" s="1545"/>
      <c r="AH15" s="1545"/>
      <c r="AI15" s="1545"/>
      <c r="AJ15" s="1545"/>
      <c r="AK15" s="1545"/>
      <c r="AL15" s="1545"/>
      <c r="AM15" s="1545">
        <v>-1093</v>
      </c>
      <c r="AN15" s="1545"/>
      <c r="AO15" s="1545"/>
      <c r="AP15" s="1545"/>
      <c r="AQ15" s="1545"/>
      <c r="AR15" s="1545"/>
      <c r="AS15" s="1545"/>
      <c r="AT15" s="1545"/>
      <c r="AU15" s="1545"/>
      <c r="AV15" s="1545"/>
      <c r="AW15" s="1546"/>
    </row>
    <row r="16" spans="1:55">
      <c r="B16" s="1550" t="s">
        <v>717</v>
      </c>
      <c r="C16" s="1551"/>
      <c r="D16" s="1551"/>
      <c r="E16" s="1551"/>
      <c r="F16" s="1551"/>
      <c r="G16" s="1551"/>
      <c r="H16" s="1551"/>
      <c r="I16" s="1551"/>
      <c r="J16" s="1551"/>
      <c r="K16" s="1551"/>
      <c r="L16" s="1551"/>
      <c r="M16" s="1551"/>
      <c r="N16" s="1551"/>
      <c r="O16" s="1551"/>
      <c r="P16" s="1551"/>
      <c r="Q16" s="1551"/>
      <c r="R16" s="1551"/>
      <c r="S16" s="1551"/>
      <c r="T16" s="1551"/>
      <c r="U16" s="1551"/>
      <c r="V16" s="1551"/>
      <c r="W16" s="1551"/>
      <c r="X16" s="1552">
        <v>6521</v>
      </c>
      <c r="Y16" s="1553"/>
      <c r="Z16" s="1553"/>
      <c r="AA16" s="1554"/>
      <c r="AB16" s="1588"/>
      <c r="AC16" s="1589"/>
      <c r="AD16" s="1589"/>
      <c r="AE16" s="1589"/>
      <c r="AF16" s="1589"/>
      <c r="AG16" s="1589"/>
      <c r="AH16" s="1589"/>
      <c r="AI16" s="1589"/>
      <c r="AJ16" s="1589"/>
      <c r="AK16" s="1589"/>
      <c r="AL16" s="1590"/>
      <c r="AM16" s="1588"/>
      <c r="AN16" s="1589"/>
      <c r="AO16" s="1589"/>
      <c r="AP16" s="1589"/>
      <c r="AQ16" s="1589"/>
      <c r="AR16" s="1589"/>
      <c r="AS16" s="1589"/>
      <c r="AT16" s="1589"/>
      <c r="AU16" s="1589"/>
      <c r="AV16" s="1589"/>
      <c r="AW16" s="1619"/>
    </row>
    <row r="17" spans="2:56">
      <c r="B17" s="1558" t="s">
        <v>728</v>
      </c>
      <c r="C17" s="1559"/>
      <c r="D17" s="1559"/>
      <c r="E17" s="1559"/>
      <c r="F17" s="1559"/>
      <c r="G17" s="1559"/>
      <c r="H17" s="1559"/>
      <c r="I17" s="1559"/>
      <c r="J17" s="1559"/>
      <c r="K17" s="1559"/>
      <c r="L17" s="1559"/>
      <c r="M17" s="1559"/>
      <c r="N17" s="1559"/>
      <c r="O17" s="1559"/>
      <c r="P17" s="1559"/>
      <c r="Q17" s="1559"/>
      <c r="R17" s="1559"/>
      <c r="S17" s="1559"/>
      <c r="T17" s="1559"/>
      <c r="U17" s="1559"/>
      <c r="V17" s="1559"/>
      <c r="W17" s="1559"/>
      <c r="X17" s="1555"/>
      <c r="Y17" s="1556"/>
      <c r="Z17" s="1556"/>
      <c r="AA17" s="1557"/>
      <c r="AB17" s="1591"/>
      <c r="AC17" s="1592"/>
      <c r="AD17" s="1592"/>
      <c r="AE17" s="1592"/>
      <c r="AF17" s="1592"/>
      <c r="AG17" s="1592"/>
      <c r="AH17" s="1592"/>
      <c r="AI17" s="1592"/>
      <c r="AJ17" s="1592"/>
      <c r="AK17" s="1592"/>
      <c r="AL17" s="1593"/>
      <c r="AM17" s="1591"/>
      <c r="AN17" s="1592"/>
      <c r="AO17" s="1592"/>
      <c r="AP17" s="1592"/>
      <c r="AQ17" s="1592"/>
      <c r="AR17" s="1592"/>
      <c r="AS17" s="1592"/>
      <c r="AT17" s="1592"/>
      <c r="AU17" s="1592"/>
      <c r="AV17" s="1592"/>
      <c r="AW17" s="1620"/>
    </row>
    <row r="18" spans="2:56">
      <c r="B18" s="1594" t="s">
        <v>727</v>
      </c>
      <c r="C18" s="1595"/>
      <c r="D18" s="1595"/>
      <c r="E18" s="1595"/>
      <c r="F18" s="1595"/>
      <c r="G18" s="1595"/>
      <c r="H18" s="1595"/>
      <c r="I18" s="1595"/>
      <c r="J18" s="1595"/>
      <c r="K18" s="1595"/>
      <c r="L18" s="1595"/>
      <c r="M18" s="1595"/>
      <c r="N18" s="1595"/>
      <c r="O18" s="1595"/>
      <c r="P18" s="1595"/>
      <c r="Q18" s="1595"/>
      <c r="R18" s="1595"/>
      <c r="S18" s="1595"/>
      <c r="T18" s="1595"/>
      <c r="U18" s="1595"/>
      <c r="V18" s="1595"/>
      <c r="W18" s="1595"/>
      <c r="X18" s="1573">
        <v>6522</v>
      </c>
      <c r="Y18" s="1535"/>
      <c r="Z18" s="1535"/>
      <c r="AA18" s="1535"/>
      <c r="AB18" s="1545"/>
      <c r="AC18" s="1545"/>
      <c r="AD18" s="1545"/>
      <c r="AE18" s="1545"/>
      <c r="AF18" s="1545"/>
      <c r="AG18" s="1545"/>
      <c r="AH18" s="1545"/>
      <c r="AI18" s="1545"/>
      <c r="AJ18" s="1545"/>
      <c r="AK18" s="1545"/>
      <c r="AL18" s="1545"/>
      <c r="AM18" s="1545"/>
      <c r="AN18" s="1545"/>
      <c r="AO18" s="1545"/>
      <c r="AP18" s="1545"/>
      <c r="AQ18" s="1545"/>
      <c r="AR18" s="1545"/>
      <c r="AS18" s="1545"/>
      <c r="AT18" s="1545"/>
      <c r="AU18" s="1545"/>
      <c r="AV18" s="1545"/>
      <c r="AW18" s="1546"/>
    </row>
    <row r="19" spans="2:56">
      <c r="B19" s="1578" t="s">
        <v>726</v>
      </c>
      <c r="C19" s="1579"/>
      <c r="D19" s="1579"/>
      <c r="E19" s="1579"/>
      <c r="F19" s="1579"/>
      <c r="G19" s="1579"/>
      <c r="H19" s="1579"/>
      <c r="I19" s="1579"/>
      <c r="J19" s="1579"/>
      <c r="K19" s="1579"/>
      <c r="L19" s="1579"/>
      <c r="M19" s="1579"/>
      <c r="N19" s="1579"/>
      <c r="O19" s="1579"/>
      <c r="P19" s="1579"/>
      <c r="Q19" s="1579"/>
      <c r="R19" s="1579"/>
      <c r="S19" s="1579"/>
      <c r="T19" s="1579"/>
      <c r="U19" s="1579"/>
      <c r="V19" s="1579"/>
      <c r="W19" s="1579"/>
      <c r="X19" s="1573">
        <v>6523</v>
      </c>
      <c r="Y19" s="1535"/>
      <c r="Z19" s="1535"/>
      <c r="AA19" s="1535"/>
      <c r="AB19" s="1542">
        <v>-711</v>
      </c>
      <c r="AC19" s="1543"/>
      <c r="AD19" s="1543"/>
      <c r="AE19" s="1543"/>
      <c r="AF19" s="1543"/>
      <c r="AG19" s="1543"/>
      <c r="AH19" s="1543"/>
      <c r="AI19" s="1543"/>
      <c r="AJ19" s="1543"/>
      <c r="AK19" s="1543"/>
      <c r="AL19" s="1544"/>
      <c r="AM19" s="1545">
        <v>-1093</v>
      </c>
      <c r="AN19" s="1545"/>
      <c r="AO19" s="1545"/>
      <c r="AP19" s="1545"/>
      <c r="AQ19" s="1545"/>
      <c r="AR19" s="1545"/>
      <c r="AS19" s="1545"/>
      <c r="AT19" s="1545"/>
      <c r="AU19" s="1545"/>
      <c r="AV19" s="1545"/>
      <c r="AW19" s="1546"/>
    </row>
    <row r="20" spans="2:56">
      <c r="B20" s="1578" t="s">
        <v>725</v>
      </c>
      <c r="C20" s="1579"/>
      <c r="D20" s="1579"/>
      <c r="E20" s="1579"/>
      <c r="F20" s="1579"/>
      <c r="G20" s="1579"/>
      <c r="H20" s="1579"/>
      <c r="I20" s="1579"/>
      <c r="J20" s="1579"/>
      <c r="K20" s="1579"/>
      <c r="L20" s="1579"/>
      <c r="M20" s="1579"/>
      <c r="N20" s="1579"/>
      <c r="O20" s="1579"/>
      <c r="P20" s="1579"/>
      <c r="Q20" s="1579"/>
      <c r="R20" s="1579"/>
      <c r="S20" s="1579"/>
      <c r="T20" s="1579"/>
      <c r="U20" s="1579"/>
      <c r="V20" s="1579"/>
      <c r="W20" s="1579"/>
      <c r="X20" s="1573">
        <v>6524</v>
      </c>
      <c r="Y20" s="1535"/>
      <c r="Z20" s="1535"/>
      <c r="AA20" s="1535"/>
      <c r="AB20" s="1545"/>
      <c r="AC20" s="1545"/>
      <c r="AD20" s="1545"/>
      <c r="AE20" s="1545"/>
      <c r="AF20" s="1545"/>
      <c r="AG20" s="1545"/>
      <c r="AH20" s="1545"/>
      <c r="AI20" s="1545"/>
      <c r="AJ20" s="1545"/>
      <c r="AK20" s="1545"/>
      <c r="AL20" s="1545"/>
      <c r="AM20" s="1545"/>
      <c r="AN20" s="1545"/>
      <c r="AO20" s="1545"/>
      <c r="AP20" s="1545"/>
      <c r="AQ20" s="1545"/>
      <c r="AR20" s="1545"/>
      <c r="AS20" s="1545"/>
      <c r="AT20" s="1545"/>
      <c r="AU20" s="1545"/>
      <c r="AV20" s="1545"/>
      <c r="AW20" s="1546"/>
    </row>
    <row r="21" spans="2:56">
      <c r="B21" s="1577" t="s">
        <v>724</v>
      </c>
      <c r="C21" s="1586"/>
      <c r="D21" s="1586"/>
      <c r="E21" s="1586"/>
      <c r="F21" s="1586"/>
      <c r="G21" s="1586"/>
      <c r="H21" s="1586"/>
      <c r="I21" s="1586"/>
      <c r="J21" s="1586"/>
      <c r="K21" s="1586"/>
      <c r="L21" s="1586"/>
      <c r="M21" s="1586"/>
      <c r="N21" s="1586"/>
      <c r="O21" s="1586"/>
      <c r="P21" s="1586"/>
      <c r="Q21" s="1586"/>
      <c r="R21" s="1586"/>
      <c r="S21" s="1586"/>
      <c r="T21" s="1586"/>
      <c r="U21" s="1586"/>
      <c r="V21" s="1586"/>
      <c r="W21" s="1587"/>
      <c r="X21" s="1573">
        <v>6525</v>
      </c>
      <c r="Y21" s="1535"/>
      <c r="Z21" s="1535"/>
      <c r="AA21" s="1535"/>
      <c r="AB21" s="1545"/>
      <c r="AC21" s="1545"/>
      <c r="AD21" s="1545"/>
      <c r="AE21" s="1545"/>
      <c r="AF21" s="1545"/>
      <c r="AG21" s="1545"/>
      <c r="AH21" s="1545"/>
      <c r="AI21" s="1545"/>
      <c r="AJ21" s="1545"/>
      <c r="AK21" s="1545"/>
      <c r="AL21" s="1545"/>
      <c r="AM21" s="1545"/>
      <c r="AN21" s="1545"/>
      <c r="AO21" s="1545"/>
      <c r="AP21" s="1545"/>
      <c r="AQ21" s="1545"/>
      <c r="AR21" s="1545"/>
      <c r="AS21" s="1545"/>
      <c r="AT21" s="1545"/>
      <c r="AU21" s="1545"/>
      <c r="AV21" s="1545"/>
      <c r="AW21" s="1546"/>
    </row>
    <row r="22" spans="2:56">
      <c r="B22" s="1578"/>
      <c r="C22" s="1579"/>
      <c r="D22" s="1579"/>
      <c r="E22" s="1579"/>
      <c r="F22" s="1579"/>
      <c r="G22" s="1579"/>
      <c r="H22" s="1579"/>
      <c r="I22" s="1579"/>
      <c r="J22" s="1579"/>
      <c r="K22" s="1579"/>
      <c r="L22" s="1579"/>
      <c r="M22" s="1579"/>
      <c r="N22" s="1579"/>
      <c r="O22" s="1579"/>
      <c r="P22" s="1579"/>
      <c r="Q22" s="1579"/>
      <c r="R22" s="1579"/>
      <c r="S22" s="1579"/>
      <c r="T22" s="1579"/>
      <c r="U22" s="1579"/>
      <c r="V22" s="1579"/>
      <c r="W22" s="1579"/>
      <c r="X22" s="1573"/>
      <c r="Y22" s="1535"/>
      <c r="Z22" s="1535"/>
      <c r="AA22" s="1535"/>
      <c r="AB22" s="1547"/>
      <c r="AC22" s="1547"/>
      <c r="AD22" s="1547"/>
      <c r="AE22" s="1547"/>
      <c r="AF22" s="1547"/>
      <c r="AG22" s="1547"/>
      <c r="AH22" s="1547"/>
      <c r="AI22" s="1547"/>
      <c r="AJ22" s="1547"/>
      <c r="AK22" s="1547"/>
      <c r="AL22" s="1547"/>
      <c r="AM22" s="1547"/>
      <c r="AN22" s="1547"/>
      <c r="AO22" s="1547"/>
      <c r="AP22" s="1547"/>
      <c r="AQ22" s="1547"/>
      <c r="AR22" s="1547"/>
      <c r="AS22" s="1547"/>
      <c r="AT22" s="1547"/>
      <c r="AU22" s="1547"/>
      <c r="AV22" s="1547"/>
      <c r="AW22" s="1549"/>
    </row>
    <row r="23" spans="2:56">
      <c r="B23" s="1582" t="s">
        <v>723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4"/>
      <c r="X23" s="1596">
        <v>6500</v>
      </c>
      <c r="Y23" s="1597"/>
      <c r="Z23" s="1597"/>
      <c r="AA23" s="1597"/>
      <c r="AB23" s="371" t="s">
        <v>39</v>
      </c>
      <c r="AC23" s="1585">
        <f>Ф2!BV29</f>
        <v>55482816</v>
      </c>
      <c r="AD23" s="1585"/>
      <c r="AE23" s="1585"/>
      <c r="AF23" s="1585"/>
      <c r="AG23" s="1585"/>
      <c r="AH23" s="1585"/>
      <c r="AI23" s="1585"/>
      <c r="AJ23" s="1585"/>
      <c r="AK23" s="1585"/>
      <c r="AL23" s="372" t="s">
        <v>40</v>
      </c>
      <c r="AM23" s="371" t="s">
        <v>39</v>
      </c>
      <c r="AN23" s="1585">
        <f>Ф2!CP29</f>
        <v>50881217</v>
      </c>
      <c r="AO23" s="1585"/>
      <c r="AP23" s="1585"/>
      <c r="AQ23" s="1585"/>
      <c r="AR23" s="1585"/>
      <c r="AS23" s="1585"/>
      <c r="AT23" s="1585"/>
      <c r="AU23" s="1585"/>
      <c r="AV23" s="158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>
      <c r="B24" s="1598" t="s">
        <v>722</v>
      </c>
      <c r="C24" s="1598"/>
      <c r="D24" s="1598"/>
      <c r="E24" s="1598"/>
      <c r="F24" s="1598"/>
      <c r="G24" s="1598"/>
      <c r="H24" s="1598"/>
      <c r="I24" s="1598"/>
      <c r="J24" s="1598"/>
      <c r="K24" s="1598"/>
      <c r="L24" s="1598"/>
      <c r="M24" s="1598"/>
      <c r="N24" s="1598"/>
      <c r="O24" s="1598"/>
      <c r="P24" s="1598"/>
      <c r="Q24" s="1598"/>
      <c r="R24" s="1598"/>
      <c r="S24" s="1598"/>
      <c r="T24" s="1598"/>
      <c r="U24" s="1598"/>
      <c r="V24" s="1598"/>
      <c r="W24" s="1599"/>
      <c r="X24" s="1580"/>
      <c r="Y24" s="1581"/>
      <c r="Z24" s="1581"/>
      <c r="AA24" s="1581"/>
      <c r="AB24" s="1547"/>
      <c r="AC24" s="1547"/>
      <c r="AD24" s="1547"/>
      <c r="AE24" s="1547"/>
      <c r="AF24" s="1547"/>
      <c r="AG24" s="1547"/>
      <c r="AH24" s="1547"/>
      <c r="AI24" s="1547"/>
      <c r="AJ24" s="1547"/>
      <c r="AK24" s="1547"/>
      <c r="AL24" s="1547"/>
      <c r="AM24" s="1547"/>
      <c r="AN24" s="1547"/>
      <c r="AO24" s="1547"/>
      <c r="AP24" s="1547"/>
      <c r="AQ24" s="1547"/>
      <c r="AR24" s="1547"/>
      <c r="AS24" s="1547"/>
      <c r="AT24" s="1547"/>
      <c r="AU24" s="1547"/>
      <c r="AV24" s="1547"/>
      <c r="AW24" s="1549"/>
    </row>
    <row r="25" spans="2:56">
      <c r="B25" s="1576" t="s">
        <v>17</v>
      </c>
      <c r="C25" s="1576"/>
      <c r="D25" s="1576"/>
      <c r="E25" s="1576"/>
      <c r="F25" s="1576"/>
      <c r="G25" s="1576"/>
      <c r="H25" s="1576"/>
      <c r="I25" s="1576"/>
      <c r="J25" s="1576"/>
      <c r="K25" s="1576"/>
      <c r="L25" s="1576"/>
      <c r="M25" s="1576"/>
      <c r="N25" s="1576"/>
      <c r="O25" s="1576"/>
      <c r="P25" s="1576"/>
      <c r="Q25" s="1576"/>
      <c r="R25" s="1576"/>
      <c r="S25" s="1576"/>
      <c r="T25" s="1576"/>
      <c r="U25" s="1576"/>
      <c r="V25" s="1576"/>
      <c r="W25" s="1577"/>
      <c r="X25" s="1573"/>
      <c r="Y25" s="1535"/>
      <c r="Z25" s="1535"/>
      <c r="AA25" s="1535"/>
      <c r="AB25" s="1545"/>
      <c r="AC25" s="1545"/>
      <c r="AD25" s="1545"/>
      <c r="AE25" s="1545"/>
      <c r="AF25" s="1545"/>
      <c r="AG25" s="1545"/>
      <c r="AH25" s="1545"/>
      <c r="AI25" s="1545"/>
      <c r="AJ25" s="1545"/>
      <c r="AK25" s="1545"/>
      <c r="AL25" s="1545"/>
      <c r="AM25" s="1545"/>
      <c r="AN25" s="1545"/>
      <c r="AO25" s="1545"/>
      <c r="AP25" s="1545"/>
      <c r="AQ25" s="1545"/>
      <c r="AR25" s="1545"/>
      <c r="AS25" s="1545"/>
      <c r="AT25" s="1545"/>
      <c r="AU25" s="1545"/>
      <c r="AV25" s="1545"/>
      <c r="AW25" s="1546"/>
    </row>
    <row r="26" spans="2:56">
      <c r="B26" s="1576" t="s">
        <v>721</v>
      </c>
      <c r="C26" s="1576"/>
      <c r="D26" s="1576"/>
      <c r="E26" s="1576"/>
      <c r="F26" s="1576"/>
      <c r="G26" s="1576"/>
      <c r="H26" s="1576"/>
      <c r="I26" s="1576"/>
      <c r="J26" s="1576"/>
      <c r="K26" s="1576"/>
      <c r="L26" s="1576"/>
      <c r="M26" s="1576"/>
      <c r="N26" s="1576"/>
      <c r="O26" s="1576"/>
      <c r="P26" s="1576"/>
      <c r="Q26" s="1576"/>
      <c r="R26" s="1576"/>
      <c r="S26" s="1576"/>
      <c r="T26" s="1576"/>
      <c r="U26" s="1576"/>
      <c r="V26" s="1576"/>
      <c r="W26" s="1577"/>
      <c r="X26" s="1573">
        <v>6530</v>
      </c>
      <c r="Y26" s="1535"/>
      <c r="Z26" s="1535"/>
      <c r="AA26" s="1535"/>
      <c r="AB26" s="617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618"/>
      <c r="AM26" s="617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619"/>
    </row>
    <row r="27" spans="2:56">
      <c r="B27" s="1576" t="s">
        <v>720</v>
      </c>
      <c r="C27" s="1576"/>
      <c r="D27" s="1576"/>
      <c r="E27" s="1576"/>
      <c r="F27" s="1576"/>
      <c r="G27" s="1576"/>
      <c r="H27" s="1576"/>
      <c r="I27" s="1576"/>
      <c r="J27" s="1576"/>
      <c r="K27" s="1576"/>
      <c r="L27" s="1576"/>
      <c r="M27" s="1576"/>
      <c r="N27" s="1576"/>
      <c r="O27" s="1576"/>
      <c r="P27" s="1576"/>
      <c r="Q27" s="1576"/>
      <c r="R27" s="1576"/>
      <c r="S27" s="1576"/>
      <c r="T27" s="1576"/>
      <c r="U27" s="1576"/>
      <c r="V27" s="1576"/>
      <c r="W27" s="1577"/>
      <c r="X27" s="1573">
        <v>6540</v>
      </c>
      <c r="Y27" s="1535"/>
      <c r="Z27" s="1535"/>
      <c r="AA27" s="1535"/>
      <c r="AB27" s="617"/>
      <c r="AC27" s="1543"/>
      <c r="AD27" s="1543"/>
      <c r="AE27" s="1543"/>
      <c r="AF27" s="1543"/>
      <c r="AG27" s="1543"/>
      <c r="AH27" s="1543"/>
      <c r="AI27" s="1543"/>
      <c r="AJ27" s="1543"/>
      <c r="AK27" s="1543"/>
      <c r="AL27" s="618"/>
      <c r="AM27" s="617"/>
      <c r="AN27" s="1543"/>
      <c r="AO27" s="1543"/>
      <c r="AP27" s="1543"/>
      <c r="AQ27" s="1543"/>
      <c r="AR27" s="1543"/>
      <c r="AS27" s="1543"/>
      <c r="AT27" s="1543"/>
      <c r="AU27" s="1543"/>
      <c r="AV27" s="1543"/>
      <c r="AW27" s="619"/>
    </row>
    <row r="28" spans="2:56">
      <c r="B28" s="1576"/>
      <c r="C28" s="1576"/>
      <c r="D28" s="1576"/>
      <c r="E28" s="1576"/>
      <c r="F28" s="1576"/>
      <c r="G28" s="1576"/>
      <c r="H28" s="1576"/>
      <c r="I28" s="1576"/>
      <c r="J28" s="1576"/>
      <c r="K28" s="1576"/>
      <c r="L28" s="1576"/>
      <c r="M28" s="1576"/>
      <c r="N28" s="1576"/>
      <c r="O28" s="1576"/>
      <c r="P28" s="1576"/>
      <c r="Q28" s="1576"/>
      <c r="R28" s="1576"/>
      <c r="S28" s="1576"/>
      <c r="T28" s="1576"/>
      <c r="U28" s="1576"/>
      <c r="V28" s="1576"/>
      <c r="W28" s="1577"/>
      <c r="X28" s="1573"/>
      <c r="Y28" s="1535"/>
      <c r="Z28" s="1535"/>
      <c r="AA28" s="1535"/>
      <c r="AB28" s="1545"/>
      <c r="AC28" s="1545"/>
      <c r="AD28" s="1545"/>
      <c r="AE28" s="1545"/>
      <c r="AF28" s="1545"/>
      <c r="AG28" s="1545"/>
      <c r="AH28" s="1545"/>
      <c r="AI28" s="1545"/>
      <c r="AJ28" s="1545"/>
      <c r="AK28" s="1545"/>
      <c r="AL28" s="1545"/>
      <c r="AM28" s="1545"/>
      <c r="AN28" s="1545"/>
      <c r="AO28" s="1545"/>
      <c r="AP28" s="1545"/>
      <c r="AQ28" s="1545"/>
      <c r="AR28" s="1545"/>
      <c r="AS28" s="1545"/>
      <c r="AT28" s="1545"/>
      <c r="AU28" s="1545"/>
      <c r="AV28" s="1545"/>
      <c r="AW28" s="1546"/>
    </row>
    <row r="29" spans="2:56">
      <c r="B29" s="1576" t="s">
        <v>719</v>
      </c>
      <c r="C29" s="1576"/>
      <c r="D29" s="1576"/>
      <c r="E29" s="1576"/>
      <c r="F29" s="1576"/>
      <c r="G29" s="1576"/>
      <c r="H29" s="1576"/>
      <c r="I29" s="1576"/>
      <c r="J29" s="1576"/>
      <c r="K29" s="1576"/>
      <c r="L29" s="1576"/>
      <c r="M29" s="1576"/>
      <c r="N29" s="1576"/>
      <c r="O29" s="1576"/>
      <c r="P29" s="1576"/>
      <c r="Q29" s="1576"/>
      <c r="R29" s="1576"/>
      <c r="S29" s="1576"/>
      <c r="T29" s="1576"/>
      <c r="U29" s="1576"/>
      <c r="V29" s="1576"/>
      <c r="W29" s="1577"/>
      <c r="X29" s="1573">
        <v>6550</v>
      </c>
      <c r="Y29" s="1535"/>
      <c r="Z29" s="1535"/>
      <c r="AA29" s="1535"/>
      <c r="AB29" s="371" t="s">
        <v>39</v>
      </c>
      <c r="AC29" s="1585">
        <f>Ф2!BV41</f>
        <v>0</v>
      </c>
      <c r="AD29" s="1585"/>
      <c r="AE29" s="1585"/>
      <c r="AF29" s="1585"/>
      <c r="AG29" s="1585"/>
      <c r="AH29" s="1585"/>
      <c r="AI29" s="1585"/>
      <c r="AJ29" s="1585"/>
      <c r="AK29" s="1585"/>
      <c r="AL29" s="372" t="s">
        <v>40</v>
      </c>
      <c r="AM29" s="371" t="s">
        <v>39</v>
      </c>
      <c r="AN29" s="1585">
        <f>Ф2!CP41</f>
        <v>0</v>
      </c>
      <c r="AO29" s="1585"/>
      <c r="AP29" s="1585"/>
      <c r="AQ29" s="1585"/>
      <c r="AR29" s="1585"/>
      <c r="AS29" s="1585"/>
      <c r="AT29" s="1585"/>
      <c r="AU29" s="1585"/>
      <c r="AV29" s="158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>
      <c r="B30" s="1576" t="s">
        <v>717</v>
      </c>
      <c r="C30" s="1576"/>
      <c r="D30" s="1576"/>
      <c r="E30" s="1576"/>
      <c r="F30" s="1576"/>
      <c r="G30" s="1576"/>
      <c r="H30" s="1576"/>
      <c r="I30" s="1576"/>
      <c r="J30" s="1576"/>
      <c r="K30" s="1576"/>
      <c r="L30" s="1576"/>
      <c r="M30" s="1576"/>
      <c r="N30" s="1576"/>
      <c r="O30" s="1576"/>
      <c r="P30" s="1576"/>
      <c r="Q30" s="1576"/>
      <c r="R30" s="1576"/>
      <c r="S30" s="1576"/>
      <c r="T30" s="1576"/>
      <c r="U30" s="1576"/>
      <c r="V30" s="1576"/>
      <c r="W30" s="1577"/>
      <c r="X30" s="1573"/>
      <c r="Y30" s="1535"/>
      <c r="Z30" s="1535"/>
      <c r="AA30" s="1535"/>
      <c r="AB30" s="1545"/>
      <c r="AC30" s="1545"/>
      <c r="AD30" s="1545"/>
      <c r="AE30" s="1545"/>
      <c r="AF30" s="1545"/>
      <c r="AG30" s="1545"/>
      <c r="AH30" s="1545"/>
      <c r="AI30" s="1545"/>
      <c r="AJ30" s="1545"/>
      <c r="AK30" s="1545"/>
      <c r="AL30" s="1545"/>
      <c r="AM30" s="1545"/>
      <c r="AN30" s="1545"/>
      <c r="AO30" s="1545"/>
      <c r="AP30" s="1545"/>
      <c r="AQ30" s="1545"/>
      <c r="AR30" s="1545"/>
      <c r="AS30" s="1545"/>
      <c r="AT30" s="1545"/>
      <c r="AU30" s="1545"/>
      <c r="AV30" s="1545"/>
      <c r="AW30" s="1546"/>
    </row>
    <row r="31" spans="2:56">
      <c r="B31" s="1576" t="s">
        <v>716</v>
      </c>
      <c r="C31" s="1576"/>
      <c r="D31" s="1576"/>
      <c r="E31" s="1576"/>
      <c r="F31" s="1576"/>
      <c r="G31" s="1576"/>
      <c r="H31" s="1576"/>
      <c r="I31" s="1576"/>
      <c r="J31" s="1576"/>
      <c r="K31" s="1576"/>
      <c r="L31" s="1576"/>
      <c r="M31" s="1576"/>
      <c r="N31" s="1576"/>
      <c r="O31" s="1576"/>
      <c r="P31" s="1576"/>
      <c r="Q31" s="1576"/>
      <c r="R31" s="1576"/>
      <c r="S31" s="1576"/>
      <c r="T31" s="1576"/>
      <c r="U31" s="1576"/>
      <c r="V31" s="1576"/>
      <c r="W31" s="1577"/>
      <c r="X31" s="1573">
        <v>6551</v>
      </c>
      <c r="Y31" s="1535"/>
      <c r="Z31" s="1535"/>
      <c r="AA31" s="1535"/>
      <c r="AB31" s="617"/>
      <c r="AC31" s="1543"/>
      <c r="AD31" s="1543"/>
      <c r="AE31" s="1543"/>
      <c r="AF31" s="1543"/>
      <c r="AG31" s="1543"/>
      <c r="AH31" s="1543"/>
      <c r="AI31" s="1543"/>
      <c r="AJ31" s="1543"/>
      <c r="AK31" s="1543"/>
      <c r="AL31" s="618"/>
      <c r="AM31" s="617"/>
      <c r="AN31" s="1543"/>
      <c r="AO31" s="1543"/>
      <c r="AP31" s="1543"/>
      <c r="AQ31" s="1543"/>
      <c r="AR31" s="1543"/>
      <c r="AS31" s="1543"/>
      <c r="AT31" s="1543"/>
      <c r="AU31" s="1543"/>
      <c r="AV31" s="1543"/>
      <c r="AW31" s="619"/>
    </row>
    <row r="32" spans="2:56">
      <c r="B32" s="1576" t="s">
        <v>715</v>
      </c>
      <c r="C32" s="1576"/>
      <c r="D32" s="1576"/>
      <c r="E32" s="1576"/>
      <c r="F32" s="1576"/>
      <c r="G32" s="1576"/>
      <c r="H32" s="1576"/>
      <c r="I32" s="1576"/>
      <c r="J32" s="1576"/>
      <c r="K32" s="1576"/>
      <c r="L32" s="1576"/>
      <c r="M32" s="1576"/>
      <c r="N32" s="1576"/>
      <c r="O32" s="1576"/>
      <c r="P32" s="1576"/>
      <c r="Q32" s="1576"/>
      <c r="R32" s="1576"/>
      <c r="S32" s="1576"/>
      <c r="T32" s="1576"/>
      <c r="U32" s="1576"/>
      <c r="V32" s="1576"/>
      <c r="W32" s="1577"/>
      <c r="X32" s="1573">
        <v>6552</v>
      </c>
      <c r="Y32" s="1535"/>
      <c r="Z32" s="1535"/>
      <c r="AA32" s="1535"/>
      <c r="AB32" s="617"/>
      <c r="AC32" s="1543"/>
      <c r="AD32" s="1543"/>
      <c r="AE32" s="1543"/>
      <c r="AF32" s="1543"/>
      <c r="AG32" s="1543"/>
      <c r="AH32" s="1543"/>
      <c r="AI32" s="1543"/>
      <c r="AJ32" s="1543"/>
      <c r="AK32" s="1543"/>
      <c r="AL32" s="618"/>
      <c r="AM32" s="617"/>
      <c r="AN32" s="1543"/>
      <c r="AO32" s="1543"/>
      <c r="AP32" s="1543"/>
      <c r="AQ32" s="1543"/>
      <c r="AR32" s="1543"/>
      <c r="AS32" s="1543"/>
      <c r="AT32" s="1543"/>
      <c r="AU32" s="1543"/>
      <c r="AV32" s="1543"/>
      <c r="AW32" s="619"/>
    </row>
    <row r="33" spans="1:56">
      <c r="B33" s="1576" t="s">
        <v>714</v>
      </c>
      <c r="C33" s="1576"/>
      <c r="D33" s="1576"/>
      <c r="E33" s="1576"/>
      <c r="F33" s="1576"/>
      <c r="G33" s="1576"/>
      <c r="H33" s="1576"/>
      <c r="I33" s="1576"/>
      <c r="J33" s="1576"/>
      <c r="K33" s="1576"/>
      <c r="L33" s="1576"/>
      <c r="M33" s="1576"/>
      <c r="N33" s="1576"/>
      <c r="O33" s="1576"/>
      <c r="P33" s="1576"/>
      <c r="Q33" s="1576"/>
      <c r="R33" s="1576"/>
      <c r="S33" s="1576"/>
      <c r="T33" s="1576"/>
      <c r="U33" s="1576"/>
      <c r="V33" s="1576"/>
      <c r="W33" s="1577"/>
      <c r="X33" s="1573">
        <v>6553</v>
      </c>
      <c r="Y33" s="1535"/>
      <c r="Z33" s="1535"/>
      <c r="AA33" s="1535"/>
      <c r="AB33" s="617"/>
      <c r="AC33" s="1543"/>
      <c r="AD33" s="1543"/>
      <c r="AE33" s="1543"/>
      <c r="AF33" s="1543"/>
      <c r="AG33" s="1543"/>
      <c r="AH33" s="1543"/>
      <c r="AI33" s="1543"/>
      <c r="AJ33" s="1543"/>
      <c r="AK33" s="1543"/>
      <c r="AL33" s="620"/>
      <c r="AM33" s="617"/>
      <c r="AN33" s="1543"/>
      <c r="AO33" s="1543"/>
      <c r="AP33" s="1543"/>
      <c r="AQ33" s="1543"/>
      <c r="AR33" s="1543"/>
      <c r="AS33" s="1543"/>
      <c r="AT33" s="1543"/>
      <c r="AU33" s="1543"/>
      <c r="AV33" s="1543"/>
      <c r="AW33" s="619"/>
    </row>
    <row r="34" spans="1:56">
      <c r="B34" s="1576" t="s">
        <v>713</v>
      </c>
      <c r="C34" s="1576"/>
      <c r="D34" s="1576"/>
      <c r="E34" s="1576"/>
      <c r="F34" s="1576"/>
      <c r="G34" s="1576"/>
      <c r="H34" s="1576"/>
      <c r="I34" s="1576"/>
      <c r="J34" s="1576"/>
      <c r="K34" s="1576"/>
      <c r="L34" s="1576"/>
      <c r="M34" s="1576"/>
      <c r="N34" s="1576"/>
      <c r="O34" s="1576"/>
      <c r="P34" s="1576"/>
      <c r="Q34" s="1576"/>
      <c r="R34" s="1576"/>
      <c r="S34" s="1576"/>
      <c r="T34" s="1576"/>
      <c r="U34" s="1576"/>
      <c r="V34" s="1576"/>
      <c r="W34" s="1577"/>
      <c r="X34" s="1573">
        <v>6554</v>
      </c>
      <c r="Y34" s="1535"/>
      <c r="Z34" s="1535"/>
      <c r="AA34" s="1535"/>
      <c r="AB34" s="617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618"/>
      <c r="AM34" s="617"/>
      <c r="AN34" s="1548"/>
      <c r="AO34" s="1548"/>
      <c r="AP34" s="1548"/>
      <c r="AQ34" s="1548"/>
      <c r="AR34" s="1548"/>
      <c r="AS34" s="1548"/>
      <c r="AT34" s="1548"/>
      <c r="AU34" s="1548"/>
      <c r="AV34" s="1548"/>
      <c r="AW34" s="619"/>
    </row>
    <row r="35" spans="1:56">
      <c r="B35" s="1576" t="s">
        <v>712</v>
      </c>
      <c r="C35" s="1576"/>
      <c r="D35" s="1576"/>
      <c r="E35" s="1576"/>
      <c r="F35" s="1576"/>
      <c r="G35" s="1576"/>
      <c r="H35" s="1576"/>
      <c r="I35" s="1576"/>
      <c r="J35" s="1576"/>
      <c r="K35" s="1576"/>
      <c r="L35" s="1576"/>
      <c r="M35" s="1576"/>
      <c r="N35" s="1576"/>
      <c r="O35" s="1576"/>
      <c r="P35" s="1576"/>
      <c r="Q35" s="1576"/>
      <c r="R35" s="1576"/>
      <c r="S35" s="1576"/>
      <c r="T35" s="1576"/>
      <c r="U35" s="1576"/>
      <c r="V35" s="1576"/>
      <c r="W35" s="1577"/>
      <c r="X35" s="1573">
        <v>6555</v>
      </c>
      <c r="Y35" s="1535"/>
      <c r="Z35" s="1535"/>
      <c r="AA35" s="1535"/>
      <c r="AB35" s="617"/>
      <c r="AC35" s="1543"/>
      <c r="AD35" s="1543"/>
      <c r="AE35" s="1543"/>
      <c r="AF35" s="1543"/>
      <c r="AG35" s="1543"/>
      <c r="AH35" s="1543"/>
      <c r="AI35" s="1543"/>
      <c r="AJ35" s="1543"/>
      <c r="AK35" s="1543"/>
      <c r="AL35" s="618"/>
      <c r="AM35" s="617"/>
      <c r="AN35" s="1543"/>
      <c r="AO35" s="1543"/>
      <c r="AP35" s="1543"/>
      <c r="AQ35" s="1543"/>
      <c r="AR35" s="1543"/>
      <c r="AS35" s="1543"/>
      <c r="AT35" s="1543"/>
      <c r="AU35" s="1543"/>
      <c r="AV35" s="1543"/>
      <c r="AW35" s="619"/>
    </row>
    <row r="36" spans="1:56">
      <c r="B36" s="1576"/>
      <c r="C36" s="1576"/>
      <c r="D36" s="1576"/>
      <c r="E36" s="1576"/>
      <c r="F36" s="1576"/>
      <c r="G36" s="1576"/>
      <c r="H36" s="1576"/>
      <c r="I36" s="1576"/>
      <c r="J36" s="1576"/>
      <c r="K36" s="1576"/>
      <c r="L36" s="1576"/>
      <c r="M36" s="1576"/>
      <c r="N36" s="1576"/>
      <c r="O36" s="1576"/>
      <c r="P36" s="1576"/>
      <c r="Q36" s="1576"/>
      <c r="R36" s="1576"/>
      <c r="S36" s="1576"/>
      <c r="T36" s="1576"/>
      <c r="U36" s="1576"/>
      <c r="V36" s="1576"/>
      <c r="W36" s="1577"/>
      <c r="X36" s="1573"/>
      <c r="Y36" s="1535"/>
      <c r="Z36" s="1535"/>
      <c r="AA36" s="1535"/>
      <c r="AB36" s="1547"/>
      <c r="AC36" s="1547"/>
      <c r="AD36" s="1547"/>
      <c r="AE36" s="1547"/>
      <c r="AF36" s="1547"/>
      <c r="AG36" s="1547"/>
      <c r="AH36" s="1547"/>
      <c r="AI36" s="1547"/>
      <c r="AJ36" s="1547"/>
      <c r="AK36" s="1547"/>
      <c r="AL36" s="1547"/>
      <c r="AM36" s="1547"/>
      <c r="AN36" s="1547"/>
      <c r="AO36" s="1547"/>
      <c r="AP36" s="1547"/>
      <c r="AQ36" s="1547"/>
      <c r="AR36" s="1547"/>
      <c r="AS36" s="1547"/>
      <c r="AT36" s="1547"/>
      <c r="AU36" s="1547"/>
      <c r="AV36" s="1547"/>
      <c r="AW36" s="1549"/>
    </row>
    <row r="37" spans="1:56">
      <c r="B37" s="1576" t="s">
        <v>718</v>
      </c>
      <c r="C37" s="1576"/>
      <c r="D37" s="1576"/>
      <c r="E37" s="1576"/>
      <c r="F37" s="1576"/>
      <c r="G37" s="1576"/>
      <c r="H37" s="1576"/>
      <c r="I37" s="1576"/>
      <c r="J37" s="1576"/>
      <c r="K37" s="1576"/>
      <c r="L37" s="1576"/>
      <c r="M37" s="1576"/>
      <c r="N37" s="1576"/>
      <c r="O37" s="1576"/>
      <c r="P37" s="1576"/>
      <c r="Q37" s="1576"/>
      <c r="R37" s="1576"/>
      <c r="S37" s="1576"/>
      <c r="T37" s="1576"/>
      <c r="U37" s="1576"/>
      <c r="V37" s="1576"/>
      <c r="W37" s="1577"/>
      <c r="X37" s="1573">
        <v>6560</v>
      </c>
      <c r="Y37" s="1535"/>
      <c r="Z37" s="1535"/>
      <c r="AA37" s="1535"/>
      <c r="AB37" s="371" t="s">
        <v>39</v>
      </c>
      <c r="AC37" s="1585">
        <f>Ф2!BV42</f>
        <v>2221391</v>
      </c>
      <c r="AD37" s="1585"/>
      <c r="AE37" s="1585"/>
      <c r="AF37" s="1585"/>
      <c r="AG37" s="1585"/>
      <c r="AH37" s="1585"/>
      <c r="AI37" s="1585"/>
      <c r="AJ37" s="1585"/>
      <c r="AK37" s="1585"/>
      <c r="AL37" s="372" t="s">
        <v>40</v>
      </c>
      <c r="AM37" s="371" t="s">
        <v>39</v>
      </c>
      <c r="AN37" s="1585">
        <f>Ф2!CP42</f>
        <v>1675195</v>
      </c>
      <c r="AO37" s="1585"/>
      <c r="AP37" s="1585"/>
      <c r="AQ37" s="1585"/>
      <c r="AR37" s="1585"/>
      <c r="AS37" s="1585"/>
      <c r="AT37" s="1585"/>
      <c r="AU37" s="1585"/>
      <c r="AV37" s="158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>
      <c r="A38" s="608"/>
      <c r="B38" s="1600" t="s">
        <v>717</v>
      </c>
      <c r="C38" s="1601"/>
      <c r="D38" s="1601"/>
      <c r="E38" s="1601"/>
      <c r="F38" s="1601"/>
      <c r="G38" s="1601"/>
      <c r="H38" s="1601"/>
      <c r="I38" s="1601"/>
      <c r="J38" s="1601"/>
      <c r="K38" s="1601"/>
      <c r="L38" s="1601"/>
      <c r="M38" s="1601"/>
      <c r="N38" s="1601"/>
      <c r="O38" s="1601"/>
      <c r="P38" s="1601"/>
      <c r="Q38" s="1601"/>
      <c r="R38" s="1601"/>
      <c r="S38" s="1601"/>
      <c r="T38" s="1601"/>
      <c r="U38" s="1601"/>
      <c r="V38" s="1601"/>
      <c r="W38" s="1601"/>
      <c r="X38" s="1602"/>
      <c r="Y38" s="1603"/>
      <c r="Z38" s="1603"/>
      <c r="AA38" s="1603"/>
      <c r="AB38" s="1545"/>
      <c r="AC38" s="1545"/>
      <c r="AD38" s="1545"/>
      <c r="AE38" s="1545"/>
      <c r="AF38" s="1545"/>
      <c r="AG38" s="1545"/>
      <c r="AH38" s="1545"/>
      <c r="AI38" s="1545"/>
      <c r="AJ38" s="1545"/>
      <c r="AK38" s="1545"/>
      <c r="AL38" s="1545"/>
      <c r="AM38" s="1545"/>
      <c r="AN38" s="1545"/>
      <c r="AO38" s="1545"/>
      <c r="AP38" s="1545"/>
      <c r="AQ38" s="1545"/>
      <c r="AR38" s="1545"/>
      <c r="AS38" s="1545"/>
      <c r="AT38" s="1545"/>
      <c r="AU38" s="1545"/>
      <c r="AV38" s="1545"/>
      <c r="AW38" s="1546"/>
    </row>
    <row r="39" spans="1:56" s="368" customFormat="1">
      <c r="A39" s="608"/>
      <c r="B39" s="1600" t="s">
        <v>716</v>
      </c>
      <c r="C39" s="1601"/>
      <c r="D39" s="1601"/>
      <c r="E39" s="1601"/>
      <c r="F39" s="1601"/>
      <c r="G39" s="1601"/>
      <c r="H39" s="1601"/>
      <c r="I39" s="1601"/>
      <c r="J39" s="1601"/>
      <c r="K39" s="1601"/>
      <c r="L39" s="1601"/>
      <c r="M39" s="1601"/>
      <c r="N39" s="1601"/>
      <c r="O39" s="1601"/>
      <c r="P39" s="1601"/>
      <c r="Q39" s="1601"/>
      <c r="R39" s="1601"/>
      <c r="S39" s="1601"/>
      <c r="T39" s="1601"/>
      <c r="U39" s="1601"/>
      <c r="V39" s="1601"/>
      <c r="W39" s="1601"/>
      <c r="X39" s="1602">
        <v>6561</v>
      </c>
      <c r="Y39" s="1603"/>
      <c r="Z39" s="1603"/>
      <c r="AA39" s="1603"/>
      <c r="AB39" s="617"/>
      <c r="AC39" s="1543">
        <v>63872</v>
      </c>
      <c r="AD39" s="1543"/>
      <c r="AE39" s="1543"/>
      <c r="AF39" s="1543"/>
      <c r="AG39" s="1543"/>
      <c r="AH39" s="1543"/>
      <c r="AI39" s="1543"/>
      <c r="AJ39" s="1543"/>
      <c r="AK39" s="1543"/>
      <c r="AL39" s="620"/>
      <c r="AM39" s="617"/>
      <c r="AN39" s="1543">
        <v>11519</v>
      </c>
      <c r="AO39" s="1543"/>
      <c r="AP39" s="1543"/>
      <c r="AQ39" s="1543"/>
      <c r="AR39" s="1543"/>
      <c r="AS39" s="1543"/>
      <c r="AT39" s="1543"/>
      <c r="AU39" s="1543"/>
      <c r="AV39" s="1543"/>
      <c r="AW39" s="619"/>
    </row>
    <row r="40" spans="1:56" s="368" customFormat="1">
      <c r="A40" s="608"/>
      <c r="B40" s="1600" t="s">
        <v>715</v>
      </c>
      <c r="C40" s="1601"/>
      <c r="D40" s="1601"/>
      <c r="E40" s="1601"/>
      <c r="F40" s="1601"/>
      <c r="G40" s="1601"/>
      <c r="H40" s="1601"/>
      <c r="I40" s="1601"/>
      <c r="J40" s="1601"/>
      <c r="K40" s="1601"/>
      <c r="L40" s="1601"/>
      <c r="M40" s="1601"/>
      <c r="N40" s="1601"/>
      <c r="O40" s="1601"/>
      <c r="P40" s="1601"/>
      <c r="Q40" s="1601"/>
      <c r="R40" s="1601"/>
      <c r="S40" s="1601"/>
      <c r="T40" s="1601"/>
      <c r="U40" s="1601"/>
      <c r="V40" s="1601"/>
      <c r="W40" s="1601"/>
      <c r="X40" s="1602">
        <v>6562</v>
      </c>
      <c r="Y40" s="1603"/>
      <c r="Z40" s="1603"/>
      <c r="AA40" s="1603"/>
      <c r="AB40" s="617"/>
      <c r="AC40" s="1543">
        <v>1155428</v>
      </c>
      <c r="AD40" s="1543"/>
      <c r="AE40" s="1543"/>
      <c r="AF40" s="1543"/>
      <c r="AG40" s="1543"/>
      <c r="AH40" s="1543"/>
      <c r="AI40" s="1543"/>
      <c r="AJ40" s="1543"/>
      <c r="AK40" s="1543"/>
      <c r="AL40" s="618"/>
      <c r="AM40" s="617"/>
      <c r="AN40" s="1543">
        <v>818894</v>
      </c>
      <c r="AO40" s="1543"/>
      <c r="AP40" s="1543"/>
      <c r="AQ40" s="1543"/>
      <c r="AR40" s="1543"/>
      <c r="AS40" s="1543"/>
      <c r="AT40" s="1543"/>
      <c r="AU40" s="1543"/>
      <c r="AV40" s="1543"/>
      <c r="AW40" s="619"/>
    </row>
    <row r="41" spans="1:56" s="368" customFormat="1">
      <c r="A41" s="608"/>
      <c r="B41" s="1600" t="s">
        <v>714</v>
      </c>
      <c r="C41" s="1601"/>
      <c r="D41" s="1601"/>
      <c r="E41" s="1601"/>
      <c r="F41" s="1601"/>
      <c r="G41" s="1601"/>
      <c r="H41" s="1601"/>
      <c r="I41" s="1601"/>
      <c r="J41" s="1601"/>
      <c r="K41" s="1601"/>
      <c r="L41" s="1601"/>
      <c r="M41" s="1601"/>
      <c r="N41" s="1601"/>
      <c r="O41" s="1601"/>
      <c r="P41" s="1601"/>
      <c r="Q41" s="1601"/>
      <c r="R41" s="1601"/>
      <c r="S41" s="1601"/>
      <c r="T41" s="1601"/>
      <c r="U41" s="1601"/>
      <c r="V41" s="1601"/>
      <c r="W41" s="1601"/>
      <c r="X41" s="1602">
        <v>6563</v>
      </c>
      <c r="Y41" s="1603"/>
      <c r="Z41" s="1603"/>
      <c r="AA41" s="1603"/>
      <c r="AB41" s="617"/>
      <c r="AC41" s="1543">
        <v>279271</v>
      </c>
      <c r="AD41" s="1543"/>
      <c r="AE41" s="1543"/>
      <c r="AF41" s="1543"/>
      <c r="AG41" s="1543"/>
      <c r="AH41" s="1543"/>
      <c r="AI41" s="1543"/>
      <c r="AJ41" s="1543"/>
      <c r="AK41" s="1543"/>
      <c r="AL41" s="618"/>
      <c r="AM41" s="617"/>
      <c r="AN41" s="1543">
        <v>73479</v>
      </c>
      <c r="AO41" s="1543"/>
      <c r="AP41" s="1543"/>
      <c r="AQ41" s="1543"/>
      <c r="AR41" s="1543"/>
      <c r="AS41" s="1543"/>
      <c r="AT41" s="1543"/>
      <c r="AU41" s="1543"/>
      <c r="AV41" s="1543"/>
      <c r="AW41" s="619"/>
    </row>
    <row r="42" spans="1:56" s="368" customFormat="1">
      <c r="A42" s="608"/>
      <c r="B42" s="1600" t="s">
        <v>713</v>
      </c>
      <c r="C42" s="1601"/>
      <c r="D42" s="1601"/>
      <c r="E42" s="1601"/>
      <c r="F42" s="1601"/>
      <c r="G42" s="1601"/>
      <c r="H42" s="1601"/>
      <c r="I42" s="1601"/>
      <c r="J42" s="1601"/>
      <c r="K42" s="1601"/>
      <c r="L42" s="1601"/>
      <c r="M42" s="1601"/>
      <c r="N42" s="1601"/>
      <c r="O42" s="1601"/>
      <c r="P42" s="1601"/>
      <c r="Q42" s="1601"/>
      <c r="R42" s="1601"/>
      <c r="S42" s="1601"/>
      <c r="T42" s="1601"/>
      <c r="U42" s="1601"/>
      <c r="V42" s="1601"/>
      <c r="W42" s="1601"/>
      <c r="X42" s="1602">
        <v>6564</v>
      </c>
      <c r="Y42" s="1603"/>
      <c r="Z42" s="1603"/>
      <c r="AA42" s="1603"/>
      <c r="AB42" s="617"/>
      <c r="AC42" s="1543">
        <v>16581</v>
      </c>
      <c r="AD42" s="1543"/>
      <c r="AE42" s="1543"/>
      <c r="AF42" s="1543"/>
      <c r="AG42" s="1543"/>
      <c r="AH42" s="1543"/>
      <c r="AI42" s="1543"/>
      <c r="AJ42" s="1543"/>
      <c r="AK42" s="1543"/>
      <c r="AL42" s="618"/>
      <c r="AM42" s="617"/>
      <c r="AN42" s="1543">
        <v>10005</v>
      </c>
      <c r="AO42" s="1543"/>
      <c r="AP42" s="1543"/>
      <c r="AQ42" s="1543"/>
      <c r="AR42" s="1543"/>
      <c r="AS42" s="1543"/>
      <c r="AT42" s="1543"/>
      <c r="AU42" s="1543"/>
      <c r="AV42" s="1543"/>
      <c r="AW42" s="619"/>
    </row>
    <row r="43" spans="1:56" s="368" customFormat="1">
      <c r="A43" s="608"/>
      <c r="B43" s="1600" t="s">
        <v>712</v>
      </c>
      <c r="C43" s="1601"/>
      <c r="D43" s="1601"/>
      <c r="E43" s="1601"/>
      <c r="F43" s="1601"/>
      <c r="G43" s="1601"/>
      <c r="H43" s="1601"/>
      <c r="I43" s="1601"/>
      <c r="J43" s="1601"/>
      <c r="K43" s="1601"/>
      <c r="L43" s="1601"/>
      <c r="M43" s="1601"/>
      <c r="N43" s="1601"/>
      <c r="O43" s="1601"/>
      <c r="P43" s="1601"/>
      <c r="Q43" s="1601"/>
      <c r="R43" s="1601"/>
      <c r="S43" s="1601"/>
      <c r="T43" s="1601"/>
      <c r="U43" s="1601"/>
      <c r="V43" s="1601"/>
      <c r="W43" s="1601"/>
      <c r="X43" s="1602">
        <v>6565</v>
      </c>
      <c r="Y43" s="1603"/>
      <c r="Z43" s="1603"/>
      <c r="AA43" s="1603"/>
      <c r="AB43" s="617"/>
      <c r="AC43" s="1543">
        <v>706239</v>
      </c>
      <c r="AD43" s="1543"/>
      <c r="AE43" s="1543"/>
      <c r="AF43" s="1543"/>
      <c r="AG43" s="1543"/>
      <c r="AH43" s="1543"/>
      <c r="AI43" s="1543"/>
      <c r="AJ43" s="1543"/>
      <c r="AK43" s="1543"/>
      <c r="AL43" s="620"/>
      <c r="AM43" s="617"/>
      <c r="AN43" s="1543">
        <v>761298</v>
      </c>
      <c r="AO43" s="1543"/>
      <c r="AP43" s="1543"/>
      <c r="AQ43" s="1543"/>
      <c r="AR43" s="1543"/>
      <c r="AS43" s="1543"/>
      <c r="AT43" s="1543"/>
      <c r="AU43" s="1543"/>
      <c r="AV43" s="1543"/>
      <c r="AW43" s="619"/>
    </row>
    <row r="44" spans="1:56" ht="13.5" thickBot="1">
      <c r="A44" s="608" t="s">
        <v>1374</v>
      </c>
      <c r="B44" s="1576"/>
      <c r="C44" s="1576"/>
      <c r="D44" s="1576"/>
      <c r="E44" s="1576"/>
      <c r="F44" s="1576"/>
      <c r="G44" s="1576"/>
      <c r="H44" s="1576"/>
      <c r="I44" s="1576"/>
      <c r="J44" s="1576"/>
      <c r="K44" s="1576"/>
      <c r="L44" s="1576"/>
      <c r="M44" s="1576"/>
      <c r="N44" s="1576"/>
      <c r="O44" s="1576"/>
      <c r="P44" s="1576"/>
      <c r="Q44" s="1576"/>
      <c r="R44" s="1576"/>
      <c r="S44" s="1576"/>
      <c r="T44" s="1576"/>
      <c r="U44" s="1576"/>
      <c r="V44" s="1576"/>
      <c r="W44" s="1577"/>
      <c r="X44" s="1611"/>
      <c r="Y44" s="1612"/>
      <c r="Z44" s="1612"/>
      <c r="AA44" s="1612"/>
      <c r="AB44" s="1608"/>
      <c r="AC44" s="1608"/>
      <c r="AD44" s="1608"/>
      <c r="AE44" s="1608"/>
      <c r="AF44" s="1608"/>
      <c r="AG44" s="1608"/>
      <c r="AH44" s="1608"/>
      <c r="AI44" s="1608"/>
      <c r="AJ44" s="1608"/>
      <c r="AK44" s="1608"/>
      <c r="AL44" s="1608"/>
      <c r="AM44" s="1608"/>
      <c r="AN44" s="1608"/>
      <c r="AO44" s="1608"/>
      <c r="AP44" s="1608"/>
      <c r="AQ44" s="1608"/>
      <c r="AR44" s="1608"/>
      <c r="AS44" s="1608"/>
      <c r="AT44" s="1608"/>
      <c r="AU44" s="1608"/>
      <c r="AV44" s="1608"/>
      <c r="AW44" s="1609"/>
    </row>
    <row r="45" spans="1:56" s="96" customFormat="1" ht="11.25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>
      <c r="B47" s="610" t="s">
        <v>398</v>
      </c>
      <c r="C47" s="611"/>
      <c r="D47" s="611"/>
      <c r="E47" s="611"/>
      <c r="F47" s="611"/>
      <c r="G47" s="611"/>
      <c r="H47" s="611"/>
      <c r="I47" s="368"/>
      <c r="J47" s="1613"/>
      <c r="K47" s="1613"/>
      <c r="L47" s="1613"/>
      <c r="M47" s="1613"/>
      <c r="N47" s="1613"/>
      <c r="O47" s="611"/>
      <c r="P47" s="1605" t="s">
        <v>1557</v>
      </c>
      <c r="Q47" s="1605"/>
      <c r="R47" s="1605"/>
      <c r="S47" s="1605"/>
      <c r="T47" s="1605"/>
      <c r="U47" s="1605"/>
      <c r="V47" s="1605"/>
      <c r="W47" s="1605"/>
      <c r="X47" s="1605"/>
      <c r="Y47" s="1605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>
      <c r="B48" s="612"/>
      <c r="C48" s="612"/>
      <c r="D48" s="612"/>
      <c r="E48" s="612"/>
      <c r="F48" s="612"/>
      <c r="G48" s="612"/>
      <c r="H48" s="612"/>
      <c r="I48" s="368"/>
      <c r="J48" s="1610" t="s">
        <v>400</v>
      </c>
      <c r="K48" s="1610"/>
      <c r="L48" s="1610"/>
      <c r="M48" s="1610"/>
      <c r="N48" s="1610"/>
      <c r="O48" s="612"/>
      <c r="P48" s="1610" t="s">
        <v>401</v>
      </c>
      <c r="Q48" s="1610"/>
      <c r="R48" s="1610"/>
      <c r="S48" s="1610"/>
      <c r="T48" s="1610"/>
      <c r="U48" s="1610"/>
      <c r="V48" s="1610"/>
      <c r="W48" s="1610"/>
      <c r="X48" s="1610"/>
      <c r="Y48" s="1610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>
      <c r="B50" s="610" t="s">
        <v>399</v>
      </c>
      <c r="C50" s="613"/>
      <c r="D50" s="611"/>
      <c r="E50" s="611"/>
      <c r="F50" s="611"/>
      <c r="G50" s="611"/>
      <c r="H50" s="611"/>
      <c r="I50" s="368"/>
      <c r="J50" s="1613"/>
      <c r="K50" s="1613"/>
      <c r="L50" s="1613"/>
      <c r="M50" s="1613"/>
      <c r="N50" s="1613"/>
      <c r="O50" s="611"/>
      <c r="P50" s="1605" t="s">
        <v>1558</v>
      </c>
      <c r="Q50" s="1605"/>
      <c r="R50" s="1605"/>
      <c r="S50" s="1605"/>
      <c r="T50" s="1605"/>
      <c r="U50" s="1605"/>
      <c r="V50" s="1605"/>
      <c r="W50" s="1605"/>
      <c r="X50" s="1605"/>
      <c r="Y50" s="1605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>
      <c r="B51" s="612"/>
      <c r="C51" s="612"/>
      <c r="D51" s="612"/>
      <c r="E51" s="612"/>
      <c r="F51" s="612"/>
      <c r="G51" s="612"/>
      <c r="H51" s="612"/>
      <c r="I51" s="368"/>
      <c r="J51" s="1610" t="s">
        <v>400</v>
      </c>
      <c r="K51" s="1610"/>
      <c r="L51" s="1610"/>
      <c r="M51" s="1610"/>
      <c r="N51" s="1610"/>
      <c r="O51" s="612"/>
      <c r="P51" s="1610" t="s">
        <v>401</v>
      </c>
      <c r="Q51" s="1610"/>
      <c r="R51" s="1610"/>
      <c r="S51" s="1610"/>
      <c r="T51" s="1610"/>
      <c r="U51" s="1610"/>
      <c r="V51" s="1610"/>
      <c r="W51" s="1610"/>
      <c r="X51" s="1610"/>
      <c r="Y51" s="1610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>
      <c r="B53" s="615" t="s">
        <v>402</v>
      </c>
      <c r="C53" s="1605">
        <v>29</v>
      </c>
      <c r="D53" s="1605"/>
      <c r="E53" s="611" t="s">
        <v>403</v>
      </c>
      <c r="F53" s="1605" t="s">
        <v>1576</v>
      </c>
      <c r="G53" s="1605"/>
      <c r="H53" s="1605"/>
      <c r="I53" s="1605"/>
      <c r="J53" s="1605"/>
      <c r="K53" s="1605"/>
      <c r="L53" s="1605"/>
      <c r="M53" s="1605"/>
      <c r="N53" s="1606" t="s">
        <v>404</v>
      </c>
      <c r="O53" s="1606"/>
      <c r="P53" s="1607" t="s">
        <v>1524</v>
      </c>
      <c r="Q53" s="1607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>
      <c r="A57" s="609"/>
      <c r="D57" s="1604" t="s">
        <v>509</v>
      </c>
      <c r="E57" s="1604"/>
      <c r="F57" s="1604"/>
      <c r="G57" s="1604"/>
      <c r="H57" s="1604"/>
      <c r="I57" s="1604"/>
      <c r="J57" s="1604"/>
      <c r="K57" s="1604"/>
      <c r="L57" s="1604"/>
      <c r="M57" s="1604"/>
      <c r="N57" s="1604"/>
      <c r="O57" s="1604"/>
      <c r="P57" s="1604"/>
      <c r="Q57" s="1604"/>
      <c r="R57" s="1604"/>
      <c r="S57" s="1604"/>
      <c r="T57" s="1604"/>
      <c r="U57" s="1604"/>
      <c r="V57" s="1604"/>
      <c r="W57" s="1604"/>
      <c r="X57" s="1604"/>
      <c r="Y57" s="1604"/>
      <c r="Z57" s="1604"/>
      <c r="AA57" s="1604"/>
      <c r="AB57" s="1604"/>
      <c r="AC57" s="1604"/>
      <c r="AD57" s="1604"/>
      <c r="AE57" s="1604"/>
      <c r="AF57" s="1604"/>
      <c r="AG57" s="1604"/>
      <c r="AH57" s="1604"/>
      <c r="AI57" s="1604"/>
      <c r="AJ57" s="1604"/>
      <c r="AK57" s="1604"/>
      <c r="AL57" s="1604"/>
      <c r="AM57" s="1604"/>
      <c r="AN57" s="1604"/>
      <c r="AO57" s="1604"/>
      <c r="AP57" s="1604"/>
      <c r="AQ57" s="1604"/>
      <c r="AR57" s="1604"/>
      <c r="AS57" s="1604"/>
      <c r="AT57" s="1604"/>
      <c r="AU57" s="1604"/>
      <c r="AV57" s="1604"/>
      <c r="AW57" s="1604"/>
    </row>
    <row r="58" spans="1:54" s="96" customFormat="1" ht="11.25">
      <c r="A58" s="609"/>
      <c r="D58" s="1604" t="s">
        <v>441</v>
      </c>
      <c r="E58" s="1604"/>
      <c r="F58" s="1604"/>
      <c r="G58" s="1604"/>
      <c r="H58" s="1604"/>
      <c r="I58" s="1604"/>
      <c r="J58" s="1604"/>
      <c r="K58" s="1604"/>
      <c r="L58" s="1604"/>
      <c r="M58" s="1604"/>
      <c r="N58" s="1604"/>
      <c r="O58" s="1604"/>
      <c r="P58" s="1604"/>
      <c r="Q58" s="1604"/>
      <c r="R58" s="1604"/>
      <c r="S58" s="1604"/>
      <c r="T58" s="1604"/>
      <c r="U58" s="1604"/>
      <c r="V58" s="1604"/>
      <c r="W58" s="1604"/>
      <c r="X58" s="1604"/>
      <c r="Y58" s="1604"/>
      <c r="Z58" s="1604"/>
      <c r="AA58" s="1604"/>
      <c r="AB58" s="1604"/>
      <c r="AC58" s="1604"/>
      <c r="AD58" s="1604"/>
      <c r="AE58" s="1604"/>
      <c r="AF58" s="1604"/>
      <c r="AG58" s="1604"/>
      <c r="AH58" s="1604"/>
      <c r="AI58" s="1604"/>
      <c r="AJ58" s="1604"/>
      <c r="AK58" s="1604"/>
      <c r="AL58" s="1604"/>
      <c r="AM58" s="1604"/>
      <c r="AN58" s="1604"/>
      <c r="AO58" s="1604"/>
      <c r="AP58" s="1604"/>
      <c r="AQ58" s="1604"/>
      <c r="AR58" s="1604"/>
      <c r="AS58" s="1604"/>
      <c r="AT58" s="1604"/>
      <c r="AU58" s="1604"/>
      <c r="AV58" s="1604"/>
      <c r="AW58" s="1604"/>
    </row>
  </sheetData>
  <sheetProtection password="CF7A" sheet="1" objects="1" scenarios="1" formatCells="0" formatColumns="0" autoFilter="0"/>
  <mergeCells count="175"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>
      <c r="B2" s="4118" t="s">
        <v>1002</v>
      </c>
      <c r="C2" s="4118"/>
      <c r="D2" s="4118"/>
      <c r="E2" s="4118"/>
      <c r="F2" s="4118"/>
      <c r="G2" s="4118"/>
      <c r="H2" s="4118"/>
      <c r="I2" s="4118"/>
      <c r="J2" s="4118"/>
      <c r="K2" s="4118"/>
      <c r="L2" s="4118"/>
      <c r="M2" s="4118"/>
      <c r="N2" s="4118"/>
      <c r="O2" s="4118"/>
      <c r="P2" s="4118"/>
      <c r="Q2" s="4118"/>
      <c r="R2" s="4118"/>
      <c r="S2" s="4118"/>
      <c r="T2" s="4118"/>
      <c r="U2" s="4118"/>
      <c r="V2" s="4118"/>
      <c r="W2" s="4118"/>
      <c r="X2" s="4118"/>
      <c r="Y2" s="4118"/>
      <c r="Z2" s="4118"/>
      <c r="AA2" s="4118"/>
      <c r="AB2" s="4118"/>
      <c r="AC2" s="4118"/>
      <c r="AD2" s="4118"/>
      <c r="AE2" s="4118"/>
      <c r="AF2" s="4118"/>
      <c r="AG2" s="4118"/>
      <c r="AH2" s="4118"/>
      <c r="AI2" s="4118"/>
      <c r="AJ2" s="4118"/>
      <c r="AK2" s="4118"/>
      <c r="AL2" s="4118"/>
      <c r="AM2" s="4118"/>
      <c r="AN2" s="4118"/>
      <c r="AO2" s="4118"/>
      <c r="AP2" s="4118"/>
      <c r="AQ2" s="4118"/>
      <c r="AR2" s="4118"/>
      <c r="AS2" s="4118"/>
      <c r="AT2" s="4118"/>
      <c r="AU2" s="4118"/>
      <c r="AV2" s="4118"/>
      <c r="AW2" s="4118"/>
    </row>
    <row r="3" spans="1:49" ht="13.5" thickBot="1"/>
    <row r="4" spans="1:49" ht="12.75" customHeight="1">
      <c r="B4" s="1562" t="s">
        <v>2</v>
      </c>
      <c r="C4" s="1563"/>
      <c r="D4" s="1563"/>
      <c r="E4" s="1563"/>
      <c r="F4" s="1563"/>
      <c r="G4" s="1563"/>
      <c r="H4" s="1563"/>
      <c r="I4" s="1563"/>
      <c r="J4" s="1563"/>
      <c r="K4" s="1563"/>
      <c r="L4" s="1563"/>
      <c r="M4" s="1563"/>
      <c r="N4" s="1563"/>
      <c r="O4" s="1563"/>
      <c r="P4" s="1563"/>
      <c r="Q4" s="1563"/>
      <c r="R4" s="1563"/>
      <c r="S4" s="1563"/>
      <c r="T4" s="1563"/>
      <c r="U4" s="1563"/>
      <c r="V4" s="1563"/>
      <c r="W4" s="1563"/>
      <c r="X4" s="1563"/>
      <c r="Y4" s="1563"/>
      <c r="Z4" s="1563"/>
      <c r="AA4" s="1563"/>
      <c r="AB4" s="1778" t="s">
        <v>1365</v>
      </c>
      <c r="AC4" s="1478"/>
      <c r="AD4" s="1478"/>
      <c r="AE4" s="1478"/>
      <c r="AF4" s="1478"/>
      <c r="AG4" s="1478"/>
      <c r="AH4" s="1478"/>
      <c r="AI4" s="1478"/>
      <c r="AJ4" s="1478"/>
      <c r="AK4" s="1478"/>
      <c r="AL4" s="1779"/>
      <c r="AM4" s="1778" t="s">
        <v>1366</v>
      </c>
      <c r="AN4" s="1478"/>
      <c r="AO4" s="1478"/>
      <c r="AP4" s="1478"/>
      <c r="AQ4" s="1478"/>
      <c r="AR4" s="1478"/>
      <c r="AS4" s="1478"/>
      <c r="AT4" s="1478"/>
      <c r="AU4" s="1478"/>
      <c r="AV4" s="1478"/>
      <c r="AW4" s="3673"/>
    </row>
    <row r="5" spans="1:49">
      <c r="B5" s="1573" t="s">
        <v>9</v>
      </c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 t="s">
        <v>10</v>
      </c>
      <c r="Y5" s="1535"/>
      <c r="Z5" s="1535"/>
      <c r="AA5" s="1535"/>
      <c r="AB5" s="2698"/>
      <c r="AC5" s="1516"/>
      <c r="AD5" s="1516"/>
      <c r="AE5" s="1516"/>
      <c r="AF5" s="1516"/>
      <c r="AG5" s="1516"/>
      <c r="AH5" s="1516"/>
      <c r="AI5" s="1516"/>
      <c r="AJ5" s="1516"/>
      <c r="AK5" s="1516"/>
      <c r="AL5" s="2699"/>
      <c r="AM5" s="2698"/>
      <c r="AN5" s="1516"/>
      <c r="AO5" s="1516"/>
      <c r="AP5" s="1516"/>
      <c r="AQ5" s="1516"/>
      <c r="AR5" s="1516"/>
      <c r="AS5" s="1516"/>
      <c r="AT5" s="1516"/>
      <c r="AU5" s="1516"/>
      <c r="AV5" s="1516"/>
      <c r="AW5" s="3674"/>
    </row>
    <row r="6" spans="1:49" s="67" customFormat="1" ht="12" thickBot="1">
      <c r="A6" s="622"/>
      <c r="B6" s="2206">
        <v>1</v>
      </c>
      <c r="C6" s="1570"/>
      <c r="D6" s="1570"/>
      <c r="E6" s="1570"/>
      <c r="F6" s="1570"/>
      <c r="G6" s="1570"/>
      <c r="H6" s="1570"/>
      <c r="I6" s="1570"/>
      <c r="J6" s="1570"/>
      <c r="K6" s="1570"/>
      <c r="L6" s="1570"/>
      <c r="M6" s="1570"/>
      <c r="N6" s="1570"/>
      <c r="O6" s="1570"/>
      <c r="P6" s="1570"/>
      <c r="Q6" s="1570"/>
      <c r="R6" s="1570"/>
      <c r="S6" s="1570"/>
      <c r="T6" s="1570"/>
      <c r="U6" s="1570"/>
      <c r="V6" s="1570"/>
      <c r="W6" s="1570"/>
      <c r="X6" s="1570">
        <v>2</v>
      </c>
      <c r="Y6" s="1570"/>
      <c r="Z6" s="1570"/>
      <c r="AA6" s="1570"/>
      <c r="AB6" s="1570">
        <v>3</v>
      </c>
      <c r="AC6" s="1570"/>
      <c r="AD6" s="1570"/>
      <c r="AE6" s="1570"/>
      <c r="AF6" s="1570"/>
      <c r="AG6" s="1570"/>
      <c r="AH6" s="1570"/>
      <c r="AI6" s="1570"/>
      <c r="AJ6" s="1570"/>
      <c r="AK6" s="1570"/>
      <c r="AL6" s="1570"/>
      <c r="AM6" s="1570">
        <v>4</v>
      </c>
      <c r="AN6" s="1570"/>
      <c r="AO6" s="1570"/>
      <c r="AP6" s="1570"/>
      <c r="AQ6" s="1570"/>
      <c r="AR6" s="1570"/>
      <c r="AS6" s="1570"/>
      <c r="AT6" s="1570"/>
      <c r="AU6" s="1570"/>
      <c r="AV6" s="1570"/>
      <c r="AW6" s="3672"/>
    </row>
    <row r="7" spans="1:49" ht="13.5" thickBot="1">
      <c r="B7" s="4119" t="s">
        <v>320</v>
      </c>
      <c r="C7" s="4120"/>
      <c r="D7" s="4120"/>
      <c r="E7" s="4120"/>
      <c r="F7" s="4120"/>
      <c r="G7" s="4120"/>
      <c r="H7" s="4120"/>
      <c r="I7" s="4120"/>
      <c r="J7" s="4120"/>
      <c r="K7" s="4120"/>
      <c r="L7" s="4120"/>
      <c r="M7" s="4120"/>
      <c r="N7" s="4120"/>
      <c r="O7" s="4120"/>
      <c r="P7" s="4120"/>
      <c r="Q7" s="4120"/>
      <c r="R7" s="4120"/>
      <c r="S7" s="4120"/>
      <c r="T7" s="4120"/>
      <c r="U7" s="4120"/>
      <c r="V7" s="4120"/>
      <c r="W7" s="4121"/>
      <c r="X7" s="3733">
        <v>8000</v>
      </c>
      <c r="Y7" s="3734"/>
      <c r="Z7" s="3734"/>
      <c r="AA7" s="3734"/>
      <c r="AB7" s="4122">
        <f>Ф2!BT47</f>
        <v>2531807</v>
      </c>
      <c r="AC7" s="4052"/>
      <c r="AD7" s="4052"/>
      <c r="AE7" s="4052"/>
      <c r="AF7" s="4052"/>
      <c r="AG7" s="4052"/>
      <c r="AH7" s="4052"/>
      <c r="AI7" s="4052"/>
      <c r="AJ7" s="4052"/>
      <c r="AK7" s="4052"/>
      <c r="AL7" s="4123"/>
      <c r="AM7" s="4124">
        <f>Ф2!CN47</f>
        <v>1961566</v>
      </c>
      <c r="AN7" s="4124"/>
      <c r="AO7" s="4124"/>
      <c r="AP7" s="4124"/>
      <c r="AQ7" s="4124"/>
      <c r="AR7" s="4124"/>
      <c r="AS7" s="4124"/>
      <c r="AT7" s="4124"/>
      <c r="AU7" s="4124"/>
      <c r="AV7" s="4124"/>
      <c r="AW7" s="4125"/>
    </row>
    <row r="8" spans="1:49">
      <c r="A8" s="765" t="s">
        <v>1373</v>
      </c>
      <c r="B8" s="4108" t="s">
        <v>17</v>
      </c>
      <c r="C8" s="4109"/>
      <c r="D8" s="4109"/>
      <c r="E8" s="4109"/>
      <c r="F8" s="4109"/>
      <c r="G8" s="4109"/>
      <c r="H8" s="4109"/>
      <c r="I8" s="4109"/>
      <c r="J8" s="4109"/>
      <c r="K8" s="4109"/>
      <c r="L8" s="4109"/>
      <c r="M8" s="4109"/>
      <c r="N8" s="4109"/>
      <c r="O8" s="4109"/>
      <c r="P8" s="4109"/>
      <c r="Q8" s="4109"/>
      <c r="R8" s="4109"/>
      <c r="S8" s="4109"/>
      <c r="T8" s="4109"/>
      <c r="U8" s="4109"/>
      <c r="V8" s="4109"/>
      <c r="W8" s="4110"/>
      <c r="X8" s="3736"/>
      <c r="Y8" s="4111"/>
      <c r="Z8" s="4111"/>
      <c r="AA8" s="4112"/>
      <c r="AB8" s="4084"/>
      <c r="AC8" s="4085"/>
      <c r="AD8" s="4085"/>
      <c r="AE8" s="4085"/>
      <c r="AF8" s="4085"/>
      <c r="AG8" s="4085"/>
      <c r="AH8" s="4085"/>
      <c r="AI8" s="4085"/>
      <c r="AJ8" s="4085"/>
      <c r="AK8" s="4085"/>
      <c r="AL8" s="4086"/>
      <c r="AM8" s="4113"/>
      <c r="AN8" s="4114"/>
      <c r="AO8" s="4114"/>
      <c r="AP8" s="4114"/>
      <c r="AQ8" s="4114"/>
      <c r="AR8" s="4114"/>
      <c r="AS8" s="4114"/>
      <c r="AT8" s="4114"/>
      <c r="AU8" s="4114"/>
      <c r="AV8" s="4114"/>
      <c r="AW8" s="4115"/>
    </row>
    <row r="9" spans="1:49">
      <c r="B9" s="4015" t="s">
        <v>321</v>
      </c>
      <c r="C9" s="4026"/>
      <c r="D9" s="4026"/>
      <c r="E9" s="4026"/>
      <c r="F9" s="4026"/>
      <c r="G9" s="4026"/>
      <c r="H9" s="4026"/>
      <c r="I9" s="4026"/>
      <c r="J9" s="4026"/>
      <c r="K9" s="4026"/>
      <c r="L9" s="4026"/>
      <c r="M9" s="4026"/>
      <c r="N9" s="4026"/>
      <c r="O9" s="4026"/>
      <c r="P9" s="4026"/>
      <c r="Q9" s="4026"/>
      <c r="R9" s="4026"/>
      <c r="S9" s="4026"/>
      <c r="T9" s="4026"/>
      <c r="U9" s="4026"/>
      <c r="V9" s="4026"/>
      <c r="W9" s="4027"/>
      <c r="X9" s="4010">
        <v>8001</v>
      </c>
      <c r="Y9" s="4126"/>
      <c r="Z9" s="4126"/>
      <c r="AA9" s="4127"/>
      <c r="AB9" s="4039">
        <v>75066</v>
      </c>
      <c r="AC9" s="3999"/>
      <c r="AD9" s="3999"/>
      <c r="AE9" s="3999"/>
      <c r="AF9" s="3999"/>
      <c r="AG9" s="3999"/>
      <c r="AH9" s="3999"/>
      <c r="AI9" s="3999"/>
      <c r="AJ9" s="3999"/>
      <c r="AK9" s="3999"/>
      <c r="AL9" s="4040"/>
      <c r="AM9" s="4041">
        <v>37541</v>
      </c>
      <c r="AN9" s="4042"/>
      <c r="AO9" s="4042"/>
      <c r="AP9" s="4042"/>
      <c r="AQ9" s="4042"/>
      <c r="AR9" s="4042"/>
      <c r="AS9" s="4042"/>
      <c r="AT9" s="4042"/>
      <c r="AU9" s="4042"/>
      <c r="AV9" s="4042"/>
      <c r="AW9" s="4043"/>
    </row>
    <row r="10" spans="1:49">
      <c r="B10" s="4015" t="s">
        <v>322</v>
      </c>
      <c r="C10" s="4026"/>
      <c r="D10" s="4026"/>
      <c r="E10" s="4026"/>
      <c r="F10" s="4026"/>
      <c r="G10" s="4026"/>
      <c r="H10" s="4026"/>
      <c r="I10" s="4026"/>
      <c r="J10" s="4026"/>
      <c r="K10" s="4026"/>
      <c r="L10" s="4026"/>
      <c r="M10" s="4026"/>
      <c r="N10" s="4026"/>
      <c r="O10" s="4026"/>
      <c r="P10" s="4026"/>
      <c r="Q10" s="4026"/>
      <c r="R10" s="4026"/>
      <c r="S10" s="4026"/>
      <c r="T10" s="4026"/>
      <c r="U10" s="4026"/>
      <c r="V10" s="4026"/>
      <c r="W10" s="4027"/>
      <c r="X10" s="4011">
        <v>8002</v>
      </c>
      <c r="Y10" s="1379"/>
      <c r="Z10" s="1379"/>
      <c r="AA10" s="4038"/>
      <c r="AB10" s="4039">
        <v>0</v>
      </c>
      <c r="AC10" s="3999"/>
      <c r="AD10" s="3999"/>
      <c r="AE10" s="3999"/>
      <c r="AF10" s="3999"/>
      <c r="AG10" s="3999"/>
      <c r="AH10" s="3999"/>
      <c r="AI10" s="3999"/>
      <c r="AJ10" s="3999"/>
      <c r="AK10" s="3999"/>
      <c r="AL10" s="4040"/>
      <c r="AM10" s="4041">
        <v>0</v>
      </c>
      <c r="AN10" s="4042"/>
      <c r="AO10" s="4042"/>
      <c r="AP10" s="4042"/>
      <c r="AQ10" s="4042"/>
      <c r="AR10" s="4042"/>
      <c r="AS10" s="4042"/>
      <c r="AT10" s="4042"/>
      <c r="AU10" s="4042"/>
      <c r="AV10" s="4042"/>
      <c r="AW10" s="4043"/>
    </row>
    <row r="11" spans="1:49">
      <c r="B11" s="4015" t="s">
        <v>323</v>
      </c>
      <c r="C11" s="4026"/>
      <c r="D11" s="4026"/>
      <c r="E11" s="4026"/>
      <c r="F11" s="4026"/>
      <c r="G11" s="4026"/>
      <c r="H11" s="4026"/>
      <c r="I11" s="4026"/>
      <c r="J11" s="4026"/>
      <c r="K11" s="4026"/>
      <c r="L11" s="4026"/>
      <c r="M11" s="4026"/>
      <c r="N11" s="4026"/>
      <c r="O11" s="4026"/>
      <c r="P11" s="4026"/>
      <c r="Q11" s="4026"/>
      <c r="R11" s="4026"/>
      <c r="S11" s="4026"/>
      <c r="T11" s="4026"/>
      <c r="U11" s="4026"/>
      <c r="V11" s="4026"/>
      <c r="W11" s="4027"/>
      <c r="X11" s="4011">
        <v>8003</v>
      </c>
      <c r="Y11" s="1379"/>
      <c r="Z11" s="1379"/>
      <c r="AA11" s="4038"/>
      <c r="AB11" s="4039">
        <v>38090</v>
      </c>
      <c r="AC11" s="3999"/>
      <c r="AD11" s="3999"/>
      <c r="AE11" s="3999"/>
      <c r="AF11" s="3999"/>
      <c r="AG11" s="3999"/>
      <c r="AH11" s="3999"/>
      <c r="AI11" s="3999"/>
      <c r="AJ11" s="3999"/>
      <c r="AK11" s="3999"/>
      <c r="AL11" s="4040"/>
      <c r="AM11" s="4041">
        <v>52363</v>
      </c>
      <c r="AN11" s="4042"/>
      <c r="AO11" s="4042"/>
      <c r="AP11" s="4042"/>
      <c r="AQ11" s="4042"/>
      <c r="AR11" s="4042"/>
      <c r="AS11" s="4042"/>
      <c r="AT11" s="4042"/>
      <c r="AU11" s="4042"/>
      <c r="AV11" s="4042"/>
      <c r="AW11" s="4043"/>
    </row>
    <row r="12" spans="1:49">
      <c r="B12" s="4013" t="s">
        <v>324</v>
      </c>
      <c r="C12" s="4116"/>
      <c r="D12" s="4116"/>
      <c r="E12" s="4116"/>
      <c r="F12" s="4116"/>
      <c r="G12" s="4116"/>
      <c r="H12" s="4116"/>
      <c r="I12" s="4116"/>
      <c r="J12" s="4116"/>
      <c r="K12" s="4116"/>
      <c r="L12" s="4116"/>
      <c r="M12" s="4116"/>
      <c r="N12" s="4116"/>
      <c r="O12" s="4116"/>
      <c r="P12" s="4116"/>
      <c r="Q12" s="4116"/>
      <c r="R12" s="4116"/>
      <c r="S12" s="4116"/>
      <c r="T12" s="4116"/>
      <c r="U12" s="4116"/>
      <c r="V12" s="4116"/>
      <c r="W12" s="4117"/>
      <c r="X12" s="4011">
        <v>8004</v>
      </c>
      <c r="Y12" s="1379"/>
      <c r="Z12" s="1379"/>
      <c r="AA12" s="4038"/>
      <c r="AB12" s="4039">
        <v>0</v>
      </c>
      <c r="AC12" s="3999"/>
      <c r="AD12" s="3999"/>
      <c r="AE12" s="3999"/>
      <c r="AF12" s="3999"/>
      <c r="AG12" s="3999"/>
      <c r="AH12" s="3999"/>
      <c r="AI12" s="3999"/>
      <c r="AJ12" s="3999"/>
      <c r="AK12" s="3999"/>
      <c r="AL12" s="4040"/>
      <c r="AM12" s="4041">
        <v>0</v>
      </c>
      <c r="AN12" s="4042"/>
      <c r="AO12" s="4042"/>
      <c r="AP12" s="4042"/>
      <c r="AQ12" s="4042"/>
      <c r="AR12" s="4042"/>
      <c r="AS12" s="4042"/>
      <c r="AT12" s="4042"/>
      <c r="AU12" s="4042"/>
      <c r="AV12" s="4042"/>
      <c r="AW12" s="4043"/>
    </row>
    <row r="13" spans="1:49">
      <c r="B13" s="4015" t="s">
        <v>325</v>
      </c>
      <c r="C13" s="4026"/>
      <c r="D13" s="4026"/>
      <c r="E13" s="4026"/>
      <c r="F13" s="4026"/>
      <c r="G13" s="4026"/>
      <c r="H13" s="4026"/>
      <c r="I13" s="4026"/>
      <c r="J13" s="4026"/>
      <c r="K13" s="4026"/>
      <c r="L13" s="4026"/>
      <c r="M13" s="4026"/>
      <c r="N13" s="4026"/>
      <c r="O13" s="4026"/>
      <c r="P13" s="4026"/>
      <c r="Q13" s="4026"/>
      <c r="R13" s="4026"/>
      <c r="S13" s="4026"/>
      <c r="T13" s="4026"/>
      <c r="U13" s="4026"/>
      <c r="V13" s="4026"/>
      <c r="W13" s="4027"/>
      <c r="X13" s="4011">
        <v>8005</v>
      </c>
      <c r="Y13" s="1379"/>
      <c r="Z13" s="1379"/>
      <c r="AA13" s="4038"/>
      <c r="AB13" s="4039">
        <v>0</v>
      </c>
      <c r="AC13" s="3999"/>
      <c r="AD13" s="3999"/>
      <c r="AE13" s="3999"/>
      <c r="AF13" s="3999"/>
      <c r="AG13" s="3999"/>
      <c r="AH13" s="3999"/>
      <c r="AI13" s="3999"/>
      <c r="AJ13" s="3999"/>
      <c r="AK13" s="3999"/>
      <c r="AL13" s="4040"/>
      <c r="AM13" s="4041">
        <v>0</v>
      </c>
      <c r="AN13" s="4042"/>
      <c r="AO13" s="4042"/>
      <c r="AP13" s="4042"/>
      <c r="AQ13" s="4042"/>
      <c r="AR13" s="4042"/>
      <c r="AS13" s="4042"/>
      <c r="AT13" s="4042"/>
      <c r="AU13" s="4042"/>
      <c r="AV13" s="4042"/>
      <c r="AW13" s="4043"/>
    </row>
    <row r="14" spans="1:49">
      <c r="B14" s="4015" t="s">
        <v>326</v>
      </c>
      <c r="C14" s="4026"/>
      <c r="D14" s="4026"/>
      <c r="E14" s="4026"/>
      <c r="F14" s="4026"/>
      <c r="G14" s="4026"/>
      <c r="H14" s="4026"/>
      <c r="I14" s="4026"/>
      <c r="J14" s="4026"/>
      <c r="K14" s="4026"/>
      <c r="L14" s="4026"/>
      <c r="M14" s="4026"/>
      <c r="N14" s="4026"/>
      <c r="O14" s="4026"/>
      <c r="P14" s="4026"/>
      <c r="Q14" s="4026"/>
      <c r="R14" s="4026"/>
      <c r="S14" s="4026"/>
      <c r="T14" s="4026"/>
      <c r="U14" s="4026"/>
      <c r="V14" s="4026"/>
      <c r="W14" s="4027"/>
      <c r="X14" s="4011">
        <v>8006</v>
      </c>
      <c r="Y14" s="1379"/>
      <c r="Z14" s="1379"/>
      <c r="AA14" s="4038"/>
      <c r="AB14" s="4039">
        <v>0</v>
      </c>
      <c r="AC14" s="3999"/>
      <c r="AD14" s="3999"/>
      <c r="AE14" s="3999"/>
      <c r="AF14" s="3999"/>
      <c r="AG14" s="3999"/>
      <c r="AH14" s="3999"/>
      <c r="AI14" s="3999"/>
      <c r="AJ14" s="3999"/>
      <c r="AK14" s="3999"/>
      <c r="AL14" s="4040"/>
      <c r="AM14" s="4041">
        <v>407075</v>
      </c>
      <c r="AN14" s="4042"/>
      <c r="AO14" s="4042"/>
      <c r="AP14" s="4042"/>
      <c r="AQ14" s="4042"/>
      <c r="AR14" s="4042"/>
      <c r="AS14" s="4042"/>
      <c r="AT14" s="4042"/>
      <c r="AU14" s="4042"/>
      <c r="AV14" s="4042"/>
      <c r="AW14" s="4043"/>
    </row>
    <row r="15" spans="1:49">
      <c r="B15" s="4015" t="s">
        <v>327</v>
      </c>
      <c r="C15" s="4026"/>
      <c r="D15" s="4026"/>
      <c r="E15" s="4026"/>
      <c r="F15" s="4026"/>
      <c r="G15" s="4026"/>
      <c r="H15" s="4026"/>
      <c r="I15" s="4026"/>
      <c r="J15" s="4026"/>
      <c r="K15" s="4026"/>
      <c r="L15" s="4026"/>
      <c r="M15" s="4026"/>
      <c r="N15" s="4026"/>
      <c r="O15" s="4026"/>
      <c r="P15" s="4026"/>
      <c r="Q15" s="4026"/>
      <c r="R15" s="4026"/>
      <c r="S15" s="4026"/>
      <c r="T15" s="4026"/>
      <c r="U15" s="4026"/>
      <c r="V15" s="4026"/>
      <c r="W15" s="4027"/>
      <c r="X15" s="4011">
        <v>8007</v>
      </c>
      <c r="Y15" s="1379"/>
      <c r="Z15" s="1379"/>
      <c r="AA15" s="4038"/>
      <c r="AB15" s="4039">
        <v>0</v>
      </c>
      <c r="AC15" s="3999"/>
      <c r="AD15" s="3999"/>
      <c r="AE15" s="3999"/>
      <c r="AF15" s="3999"/>
      <c r="AG15" s="3999"/>
      <c r="AH15" s="3999"/>
      <c r="AI15" s="3999"/>
      <c r="AJ15" s="3999"/>
      <c r="AK15" s="3999"/>
      <c r="AL15" s="4040"/>
      <c r="AM15" s="4041">
        <v>0</v>
      </c>
      <c r="AN15" s="4042"/>
      <c r="AO15" s="4042"/>
      <c r="AP15" s="4042"/>
      <c r="AQ15" s="4042"/>
      <c r="AR15" s="4042"/>
      <c r="AS15" s="4042"/>
      <c r="AT15" s="4042"/>
      <c r="AU15" s="4042"/>
      <c r="AV15" s="4042"/>
      <c r="AW15" s="4043"/>
    </row>
    <row r="16" spans="1:49">
      <c r="B16" s="4015" t="s">
        <v>328</v>
      </c>
      <c r="C16" s="4026"/>
      <c r="D16" s="4026"/>
      <c r="E16" s="4026"/>
      <c r="F16" s="4026"/>
      <c r="G16" s="4026"/>
      <c r="H16" s="4026"/>
      <c r="I16" s="4026"/>
      <c r="J16" s="4026"/>
      <c r="K16" s="4026"/>
      <c r="L16" s="4026"/>
      <c r="M16" s="4026"/>
      <c r="N16" s="4026"/>
      <c r="O16" s="4026"/>
      <c r="P16" s="4026"/>
      <c r="Q16" s="4026"/>
      <c r="R16" s="4026"/>
      <c r="S16" s="4026"/>
      <c r="T16" s="4026"/>
      <c r="U16" s="4026"/>
      <c r="V16" s="4026"/>
      <c r="W16" s="4027"/>
      <c r="X16" s="4011">
        <v>8008</v>
      </c>
      <c r="Y16" s="1379"/>
      <c r="Z16" s="1379"/>
      <c r="AA16" s="4038"/>
      <c r="AB16" s="4039">
        <v>0</v>
      </c>
      <c r="AC16" s="3999"/>
      <c r="AD16" s="3999"/>
      <c r="AE16" s="3999"/>
      <c r="AF16" s="3999"/>
      <c r="AG16" s="3999"/>
      <c r="AH16" s="3999"/>
      <c r="AI16" s="3999"/>
      <c r="AJ16" s="3999"/>
      <c r="AK16" s="3999"/>
      <c r="AL16" s="4040"/>
      <c r="AM16" s="4041">
        <v>0</v>
      </c>
      <c r="AN16" s="4042"/>
      <c r="AO16" s="4042"/>
      <c r="AP16" s="4042"/>
      <c r="AQ16" s="4042"/>
      <c r="AR16" s="4042"/>
      <c r="AS16" s="4042"/>
      <c r="AT16" s="4042"/>
      <c r="AU16" s="4042"/>
      <c r="AV16" s="4042"/>
      <c r="AW16" s="4043"/>
    </row>
    <row r="17" spans="2:49">
      <c r="B17" s="4015" t="s">
        <v>329</v>
      </c>
      <c r="C17" s="4026"/>
      <c r="D17" s="4026"/>
      <c r="E17" s="4026"/>
      <c r="F17" s="4026"/>
      <c r="G17" s="4026"/>
      <c r="H17" s="4026"/>
      <c r="I17" s="4026"/>
      <c r="J17" s="4026"/>
      <c r="K17" s="4026"/>
      <c r="L17" s="4026"/>
      <c r="M17" s="4026"/>
      <c r="N17" s="4026"/>
      <c r="O17" s="4026"/>
      <c r="P17" s="4026"/>
      <c r="Q17" s="4026"/>
      <c r="R17" s="4026"/>
      <c r="S17" s="4026"/>
      <c r="T17" s="4026"/>
      <c r="U17" s="4026"/>
      <c r="V17" s="4026"/>
      <c r="W17" s="4027"/>
      <c r="X17" s="4011">
        <v>8009</v>
      </c>
      <c r="Y17" s="1379"/>
      <c r="Z17" s="1379"/>
      <c r="AA17" s="4038"/>
      <c r="AB17" s="4039">
        <v>54270</v>
      </c>
      <c r="AC17" s="3999"/>
      <c r="AD17" s="3999"/>
      <c r="AE17" s="3999"/>
      <c r="AF17" s="3999"/>
      <c r="AG17" s="3999"/>
      <c r="AH17" s="3999"/>
      <c r="AI17" s="3999"/>
      <c r="AJ17" s="3999"/>
      <c r="AK17" s="3999"/>
      <c r="AL17" s="4040"/>
      <c r="AM17" s="4041">
        <v>0</v>
      </c>
      <c r="AN17" s="4042"/>
      <c r="AO17" s="4042"/>
      <c r="AP17" s="4042"/>
      <c r="AQ17" s="4042"/>
      <c r="AR17" s="4042"/>
      <c r="AS17" s="4042"/>
      <c r="AT17" s="4042"/>
      <c r="AU17" s="4042"/>
      <c r="AV17" s="4042"/>
      <c r="AW17" s="4043"/>
    </row>
    <row r="18" spans="2:49">
      <c r="B18" s="4015" t="s">
        <v>330</v>
      </c>
      <c r="C18" s="4026"/>
      <c r="D18" s="4026"/>
      <c r="E18" s="4026"/>
      <c r="F18" s="4026"/>
      <c r="G18" s="4026"/>
      <c r="H18" s="4026"/>
      <c r="I18" s="4026"/>
      <c r="J18" s="4026"/>
      <c r="K18" s="4026"/>
      <c r="L18" s="4026"/>
      <c r="M18" s="4026"/>
      <c r="N18" s="4026"/>
      <c r="O18" s="4026"/>
      <c r="P18" s="4026"/>
      <c r="Q18" s="4026"/>
      <c r="R18" s="4026"/>
      <c r="S18" s="4026"/>
      <c r="T18" s="4026"/>
      <c r="U18" s="4026"/>
      <c r="V18" s="4026"/>
      <c r="W18" s="4027"/>
      <c r="X18" s="4011">
        <v>8010</v>
      </c>
      <c r="Y18" s="1379"/>
      <c r="Z18" s="1379"/>
      <c r="AA18" s="4038"/>
      <c r="AB18" s="4039">
        <v>108292</v>
      </c>
      <c r="AC18" s="3999"/>
      <c r="AD18" s="3999"/>
      <c r="AE18" s="3999"/>
      <c r="AF18" s="3999"/>
      <c r="AG18" s="3999"/>
      <c r="AH18" s="3999"/>
      <c r="AI18" s="3999"/>
      <c r="AJ18" s="3999"/>
      <c r="AK18" s="3999"/>
      <c r="AL18" s="4040"/>
      <c r="AM18" s="4041">
        <v>98519</v>
      </c>
      <c r="AN18" s="4042"/>
      <c r="AO18" s="4042"/>
      <c r="AP18" s="4042"/>
      <c r="AQ18" s="4042"/>
      <c r="AR18" s="4042"/>
      <c r="AS18" s="4042"/>
      <c r="AT18" s="4042"/>
      <c r="AU18" s="4042"/>
      <c r="AV18" s="4042"/>
      <c r="AW18" s="4043"/>
    </row>
    <row r="19" spans="2:49">
      <c r="B19" s="4015" t="s">
        <v>331</v>
      </c>
      <c r="C19" s="4016"/>
      <c r="D19" s="4016"/>
      <c r="E19" s="4016"/>
      <c r="F19" s="4016"/>
      <c r="G19" s="4016"/>
      <c r="H19" s="4016"/>
      <c r="I19" s="4016"/>
      <c r="J19" s="4016"/>
      <c r="K19" s="4016"/>
      <c r="L19" s="4016"/>
      <c r="M19" s="4016"/>
      <c r="N19" s="4016"/>
      <c r="O19" s="4016"/>
      <c r="P19" s="4016"/>
      <c r="Q19" s="4016"/>
      <c r="R19" s="4016"/>
      <c r="S19" s="4016"/>
      <c r="T19" s="4016"/>
      <c r="U19" s="4016"/>
      <c r="V19" s="4016"/>
      <c r="W19" s="4017"/>
      <c r="X19" s="4011">
        <v>8011</v>
      </c>
      <c r="Y19" s="1379"/>
      <c r="Z19" s="1379"/>
      <c r="AA19" s="4038"/>
      <c r="AB19" s="4039">
        <v>15795</v>
      </c>
      <c r="AC19" s="3999"/>
      <c r="AD19" s="3999"/>
      <c r="AE19" s="3999"/>
      <c r="AF19" s="3999"/>
      <c r="AG19" s="3999"/>
      <c r="AH19" s="3999"/>
      <c r="AI19" s="3999"/>
      <c r="AJ19" s="3999"/>
      <c r="AK19" s="3999"/>
      <c r="AL19" s="4040"/>
      <c r="AM19" s="4041">
        <v>17060</v>
      </c>
      <c r="AN19" s="4042"/>
      <c r="AO19" s="4042"/>
      <c r="AP19" s="4042"/>
      <c r="AQ19" s="4042"/>
      <c r="AR19" s="4042"/>
      <c r="AS19" s="4042"/>
      <c r="AT19" s="4042"/>
      <c r="AU19" s="4042"/>
      <c r="AV19" s="4042"/>
      <c r="AW19" s="4043"/>
    </row>
    <row r="20" spans="2:49">
      <c r="B20" s="4001" t="s">
        <v>332</v>
      </c>
      <c r="C20" s="4002"/>
      <c r="D20" s="4002"/>
      <c r="E20" s="4002"/>
      <c r="F20" s="4002"/>
      <c r="G20" s="4002"/>
      <c r="H20" s="4002"/>
      <c r="I20" s="4002"/>
      <c r="J20" s="4002"/>
      <c r="K20" s="4002"/>
      <c r="L20" s="4002"/>
      <c r="M20" s="4002"/>
      <c r="N20" s="4002"/>
      <c r="O20" s="4002"/>
      <c r="P20" s="4002"/>
      <c r="Q20" s="4002"/>
      <c r="R20" s="4002"/>
      <c r="S20" s="4002"/>
      <c r="T20" s="4002"/>
      <c r="U20" s="4002"/>
      <c r="V20" s="4002"/>
      <c r="W20" s="4003"/>
      <c r="X20" s="4011">
        <v>8012</v>
      </c>
      <c r="Y20" s="1379"/>
      <c r="Z20" s="1379"/>
      <c r="AA20" s="4038"/>
      <c r="AB20" s="4039">
        <v>98</v>
      </c>
      <c r="AC20" s="3999"/>
      <c r="AD20" s="3999"/>
      <c r="AE20" s="3999"/>
      <c r="AF20" s="3999"/>
      <c r="AG20" s="3999"/>
      <c r="AH20" s="3999"/>
      <c r="AI20" s="3999"/>
      <c r="AJ20" s="3999"/>
      <c r="AK20" s="3999"/>
      <c r="AL20" s="4040"/>
      <c r="AM20" s="4041">
        <v>10386</v>
      </c>
      <c r="AN20" s="4042"/>
      <c r="AO20" s="4042"/>
      <c r="AP20" s="4042"/>
      <c r="AQ20" s="4042"/>
      <c r="AR20" s="4042"/>
      <c r="AS20" s="4042"/>
      <c r="AT20" s="4042"/>
      <c r="AU20" s="4042"/>
      <c r="AV20" s="4042"/>
      <c r="AW20" s="4043"/>
    </row>
    <row r="21" spans="2:49">
      <c r="B21" s="4001" t="s">
        <v>333</v>
      </c>
      <c r="C21" s="4002"/>
      <c r="D21" s="4002"/>
      <c r="E21" s="4002"/>
      <c r="F21" s="4002"/>
      <c r="G21" s="4002"/>
      <c r="H21" s="4002"/>
      <c r="I21" s="4002"/>
      <c r="J21" s="4002"/>
      <c r="K21" s="4002"/>
      <c r="L21" s="4002"/>
      <c r="M21" s="4002"/>
      <c r="N21" s="4002"/>
      <c r="O21" s="4002"/>
      <c r="P21" s="4002"/>
      <c r="Q21" s="4002"/>
      <c r="R21" s="4002"/>
      <c r="S21" s="4002"/>
      <c r="T21" s="4002"/>
      <c r="U21" s="4002"/>
      <c r="V21" s="4002"/>
      <c r="W21" s="4003"/>
      <c r="X21" s="3243">
        <v>8013</v>
      </c>
      <c r="Y21" s="4062"/>
      <c r="Z21" s="4062"/>
      <c r="AA21" s="4063"/>
      <c r="AB21" s="4064">
        <v>285685</v>
      </c>
      <c r="AC21" s="4065"/>
      <c r="AD21" s="4065"/>
      <c r="AE21" s="4065"/>
      <c r="AF21" s="4065"/>
      <c r="AG21" s="4065"/>
      <c r="AH21" s="4065"/>
      <c r="AI21" s="4065"/>
      <c r="AJ21" s="4065"/>
      <c r="AK21" s="4065"/>
      <c r="AL21" s="4066"/>
      <c r="AM21" s="4067">
        <v>34112</v>
      </c>
      <c r="AN21" s="4068"/>
      <c r="AO21" s="4068"/>
      <c r="AP21" s="4068"/>
      <c r="AQ21" s="4068"/>
      <c r="AR21" s="4068"/>
      <c r="AS21" s="4068"/>
      <c r="AT21" s="4068"/>
      <c r="AU21" s="4068"/>
      <c r="AV21" s="4068"/>
      <c r="AW21" s="4069"/>
    </row>
    <row r="22" spans="2:49">
      <c r="B22" s="4007" t="s">
        <v>334</v>
      </c>
      <c r="C22" s="4008"/>
      <c r="D22" s="4008"/>
      <c r="E22" s="4008"/>
      <c r="F22" s="4008"/>
      <c r="G22" s="4008"/>
      <c r="H22" s="4008"/>
      <c r="I22" s="4008"/>
      <c r="J22" s="4008"/>
      <c r="K22" s="4008"/>
      <c r="L22" s="4008"/>
      <c r="M22" s="4008"/>
      <c r="N22" s="4008"/>
      <c r="O22" s="4008"/>
      <c r="P22" s="4008"/>
      <c r="Q22" s="4008"/>
      <c r="R22" s="4008"/>
      <c r="S22" s="4008"/>
      <c r="T22" s="4008"/>
      <c r="U22" s="4008"/>
      <c r="V22" s="4008"/>
      <c r="W22" s="4009"/>
      <c r="X22" s="4005"/>
      <c r="Y22" s="4005"/>
      <c r="Z22" s="4005"/>
      <c r="AA22" s="4006"/>
      <c r="AB22" s="4087"/>
      <c r="AC22" s="4088"/>
      <c r="AD22" s="4088"/>
      <c r="AE22" s="4088"/>
      <c r="AF22" s="4088"/>
      <c r="AG22" s="4088"/>
      <c r="AH22" s="4088"/>
      <c r="AI22" s="4088"/>
      <c r="AJ22" s="4088"/>
      <c r="AK22" s="4088"/>
      <c r="AL22" s="4089"/>
      <c r="AM22" s="4078"/>
      <c r="AN22" s="4079"/>
      <c r="AO22" s="4079"/>
      <c r="AP22" s="4079"/>
      <c r="AQ22" s="4079"/>
      <c r="AR22" s="4079"/>
      <c r="AS22" s="4079"/>
      <c r="AT22" s="4079"/>
      <c r="AU22" s="4079"/>
      <c r="AV22" s="4079"/>
      <c r="AW22" s="4080"/>
    </row>
    <row r="23" spans="2:49" ht="25.5" customHeight="1">
      <c r="B23" s="4020" t="s">
        <v>335</v>
      </c>
      <c r="C23" s="4021"/>
      <c r="D23" s="4021"/>
      <c r="E23" s="4021"/>
      <c r="F23" s="4021"/>
      <c r="G23" s="4021"/>
      <c r="H23" s="4021"/>
      <c r="I23" s="4021"/>
      <c r="J23" s="4021"/>
      <c r="K23" s="4021"/>
      <c r="L23" s="4021"/>
      <c r="M23" s="4021"/>
      <c r="N23" s="4021"/>
      <c r="O23" s="4021"/>
      <c r="P23" s="4021"/>
      <c r="Q23" s="4021"/>
      <c r="R23" s="4021"/>
      <c r="S23" s="4021"/>
      <c r="T23" s="4021"/>
      <c r="U23" s="4021"/>
      <c r="V23" s="4021"/>
      <c r="W23" s="4022"/>
      <c r="X23" s="4011">
        <v>8014</v>
      </c>
      <c r="Y23" s="1379"/>
      <c r="Z23" s="1379"/>
      <c r="AA23" s="4038"/>
      <c r="AB23" s="4039">
        <v>9662</v>
      </c>
      <c r="AC23" s="3999"/>
      <c r="AD23" s="3999"/>
      <c r="AE23" s="3999"/>
      <c r="AF23" s="3999"/>
      <c r="AG23" s="3999"/>
      <c r="AH23" s="3999"/>
      <c r="AI23" s="3999"/>
      <c r="AJ23" s="3999"/>
      <c r="AK23" s="3999"/>
      <c r="AL23" s="4040"/>
      <c r="AM23" s="4041">
        <v>36270</v>
      </c>
      <c r="AN23" s="4042"/>
      <c r="AO23" s="4042"/>
      <c r="AP23" s="4042"/>
      <c r="AQ23" s="4042"/>
      <c r="AR23" s="4042"/>
      <c r="AS23" s="4042"/>
      <c r="AT23" s="4042"/>
      <c r="AU23" s="4042"/>
      <c r="AV23" s="4042"/>
      <c r="AW23" s="4043"/>
    </row>
    <row r="24" spans="2:49">
      <c r="B24" s="4015" t="s">
        <v>336</v>
      </c>
      <c r="C24" s="4016"/>
      <c r="D24" s="4016"/>
      <c r="E24" s="4016"/>
      <c r="F24" s="4016"/>
      <c r="G24" s="4016"/>
      <c r="H24" s="4016"/>
      <c r="I24" s="4016"/>
      <c r="J24" s="4016"/>
      <c r="K24" s="4016"/>
      <c r="L24" s="4016"/>
      <c r="M24" s="4016"/>
      <c r="N24" s="4016"/>
      <c r="O24" s="4016"/>
      <c r="P24" s="4016"/>
      <c r="Q24" s="4016"/>
      <c r="R24" s="4016"/>
      <c r="S24" s="4016"/>
      <c r="T24" s="4016"/>
      <c r="U24" s="4016"/>
      <c r="V24" s="4016"/>
      <c r="W24" s="4017"/>
      <c r="X24" s="4011">
        <v>8015</v>
      </c>
      <c r="Y24" s="1379"/>
      <c r="Z24" s="1379"/>
      <c r="AA24" s="4038"/>
      <c r="AB24" s="4039">
        <v>0</v>
      </c>
      <c r="AC24" s="3999"/>
      <c r="AD24" s="3999"/>
      <c r="AE24" s="3999"/>
      <c r="AF24" s="3999"/>
      <c r="AG24" s="3999"/>
      <c r="AH24" s="3999"/>
      <c r="AI24" s="3999"/>
      <c r="AJ24" s="3999"/>
      <c r="AK24" s="3999"/>
      <c r="AL24" s="4040"/>
      <c r="AM24" s="4041">
        <v>0</v>
      </c>
      <c r="AN24" s="4042"/>
      <c r="AO24" s="4042"/>
      <c r="AP24" s="4042"/>
      <c r="AQ24" s="4042"/>
      <c r="AR24" s="4042"/>
      <c r="AS24" s="4042"/>
      <c r="AT24" s="4042"/>
      <c r="AU24" s="4042"/>
      <c r="AV24" s="4042"/>
      <c r="AW24" s="4043"/>
    </row>
    <row r="25" spans="2:49">
      <c r="B25" s="4015" t="s">
        <v>337</v>
      </c>
      <c r="C25" s="4016"/>
      <c r="D25" s="4016"/>
      <c r="E25" s="4016"/>
      <c r="F25" s="4016"/>
      <c r="G25" s="4016"/>
      <c r="H25" s="4016"/>
      <c r="I25" s="4016"/>
      <c r="J25" s="4016"/>
      <c r="K25" s="4016"/>
      <c r="L25" s="4016"/>
      <c r="M25" s="4016"/>
      <c r="N25" s="4016"/>
      <c r="O25" s="4016"/>
      <c r="P25" s="4016"/>
      <c r="Q25" s="4016"/>
      <c r="R25" s="4016"/>
      <c r="S25" s="4016"/>
      <c r="T25" s="4016"/>
      <c r="U25" s="4016"/>
      <c r="V25" s="4016"/>
      <c r="W25" s="4017"/>
      <c r="X25" s="4011">
        <v>8016</v>
      </c>
      <c r="Y25" s="1379"/>
      <c r="Z25" s="1379"/>
      <c r="AA25" s="4038"/>
      <c r="AB25" s="4039">
        <v>140077</v>
      </c>
      <c r="AC25" s="3999"/>
      <c r="AD25" s="3999"/>
      <c r="AE25" s="3999"/>
      <c r="AF25" s="3999"/>
      <c r="AG25" s="3999"/>
      <c r="AH25" s="3999"/>
      <c r="AI25" s="3999"/>
      <c r="AJ25" s="3999"/>
      <c r="AK25" s="3999"/>
      <c r="AL25" s="4040"/>
      <c r="AM25" s="4041">
        <v>273012</v>
      </c>
      <c r="AN25" s="4042"/>
      <c r="AO25" s="4042"/>
      <c r="AP25" s="4042"/>
      <c r="AQ25" s="4042"/>
      <c r="AR25" s="4042"/>
      <c r="AS25" s="4042"/>
      <c r="AT25" s="4042"/>
      <c r="AU25" s="4042"/>
      <c r="AV25" s="4042"/>
      <c r="AW25" s="4043"/>
    </row>
    <row r="26" spans="2:49">
      <c r="B26" s="4001" t="s">
        <v>338</v>
      </c>
      <c r="C26" s="4002"/>
      <c r="D26" s="4002"/>
      <c r="E26" s="4002"/>
      <c r="F26" s="4002"/>
      <c r="G26" s="4002"/>
      <c r="H26" s="4002"/>
      <c r="I26" s="4002"/>
      <c r="J26" s="4002"/>
      <c r="K26" s="4002"/>
      <c r="L26" s="4002"/>
      <c r="M26" s="4002"/>
      <c r="N26" s="4002"/>
      <c r="O26" s="4002"/>
      <c r="P26" s="4002"/>
      <c r="Q26" s="4002"/>
      <c r="R26" s="4002"/>
      <c r="S26" s="4002"/>
      <c r="T26" s="4002"/>
      <c r="U26" s="4002"/>
      <c r="V26" s="4002"/>
      <c r="W26" s="4003"/>
      <c r="X26" s="4011">
        <v>8017</v>
      </c>
      <c r="Y26" s="1379"/>
      <c r="Z26" s="1379"/>
      <c r="AA26" s="4038"/>
      <c r="AB26" s="4039">
        <v>0</v>
      </c>
      <c r="AC26" s="3999"/>
      <c r="AD26" s="3999"/>
      <c r="AE26" s="3999"/>
      <c r="AF26" s="3999"/>
      <c r="AG26" s="3999"/>
      <c r="AH26" s="3999"/>
      <c r="AI26" s="3999"/>
      <c r="AJ26" s="3999"/>
      <c r="AK26" s="3999"/>
      <c r="AL26" s="4040"/>
      <c r="AM26" s="4041">
        <v>0</v>
      </c>
      <c r="AN26" s="4042"/>
      <c r="AO26" s="4042"/>
      <c r="AP26" s="4042"/>
      <c r="AQ26" s="4042"/>
      <c r="AR26" s="4042"/>
      <c r="AS26" s="4042"/>
      <c r="AT26" s="4042"/>
      <c r="AU26" s="4042"/>
      <c r="AV26" s="4042"/>
      <c r="AW26" s="4043"/>
    </row>
    <row r="27" spans="2:49">
      <c r="B27" s="4001" t="s">
        <v>339</v>
      </c>
      <c r="C27" s="4128"/>
      <c r="D27" s="4128"/>
      <c r="E27" s="4128"/>
      <c r="F27" s="4128"/>
      <c r="G27" s="4128"/>
      <c r="H27" s="4128"/>
      <c r="I27" s="4128"/>
      <c r="J27" s="4128"/>
      <c r="K27" s="4128"/>
      <c r="L27" s="4128"/>
      <c r="M27" s="4128"/>
      <c r="N27" s="4128"/>
      <c r="O27" s="4128"/>
      <c r="P27" s="4128"/>
      <c r="Q27" s="4128"/>
      <c r="R27" s="4128"/>
      <c r="S27" s="4128"/>
      <c r="T27" s="4128"/>
      <c r="U27" s="4128"/>
      <c r="V27" s="4128"/>
      <c r="W27" s="4129"/>
      <c r="X27" s="3243">
        <v>8018</v>
      </c>
      <c r="Y27" s="4062"/>
      <c r="Z27" s="4062"/>
      <c r="AA27" s="4063"/>
      <c r="AB27" s="4064">
        <v>2565</v>
      </c>
      <c r="AC27" s="4065"/>
      <c r="AD27" s="4065"/>
      <c r="AE27" s="4065"/>
      <c r="AF27" s="4065"/>
      <c r="AG27" s="4065"/>
      <c r="AH27" s="4065"/>
      <c r="AI27" s="4065"/>
      <c r="AJ27" s="4065"/>
      <c r="AK27" s="4065"/>
      <c r="AL27" s="4066"/>
      <c r="AM27" s="4067">
        <v>4639</v>
      </c>
      <c r="AN27" s="4068"/>
      <c r="AO27" s="4068"/>
      <c r="AP27" s="4068"/>
      <c r="AQ27" s="4068"/>
      <c r="AR27" s="4068"/>
      <c r="AS27" s="4068"/>
      <c r="AT27" s="4068"/>
      <c r="AU27" s="4068"/>
      <c r="AV27" s="4068"/>
      <c r="AW27" s="4069"/>
    </row>
    <row r="28" spans="2:49">
      <c r="B28" s="4007" t="s">
        <v>340</v>
      </c>
      <c r="C28" s="4008"/>
      <c r="D28" s="4008"/>
      <c r="E28" s="4008"/>
      <c r="F28" s="4008"/>
      <c r="G28" s="4008"/>
      <c r="H28" s="4008"/>
      <c r="I28" s="4008"/>
      <c r="J28" s="4008"/>
      <c r="K28" s="4008"/>
      <c r="L28" s="4008"/>
      <c r="M28" s="4008"/>
      <c r="N28" s="4008"/>
      <c r="O28" s="4008"/>
      <c r="P28" s="4008"/>
      <c r="Q28" s="4008"/>
      <c r="R28" s="4008"/>
      <c r="S28" s="4008"/>
      <c r="T28" s="4008"/>
      <c r="U28" s="4008"/>
      <c r="V28" s="4008"/>
      <c r="W28" s="4009"/>
      <c r="X28" s="4005"/>
      <c r="Y28" s="4005"/>
      <c r="Z28" s="4005"/>
      <c r="AA28" s="4006"/>
      <c r="AB28" s="4087"/>
      <c r="AC28" s="4088"/>
      <c r="AD28" s="4088"/>
      <c r="AE28" s="4088"/>
      <c r="AF28" s="4088"/>
      <c r="AG28" s="4088"/>
      <c r="AH28" s="4088"/>
      <c r="AI28" s="4088"/>
      <c r="AJ28" s="4088"/>
      <c r="AK28" s="4088"/>
      <c r="AL28" s="4089"/>
      <c r="AM28" s="4078"/>
      <c r="AN28" s="4079"/>
      <c r="AO28" s="4079"/>
      <c r="AP28" s="4079"/>
      <c r="AQ28" s="4079"/>
      <c r="AR28" s="4079"/>
      <c r="AS28" s="4079"/>
      <c r="AT28" s="4079"/>
      <c r="AU28" s="4079"/>
      <c r="AV28" s="4079"/>
      <c r="AW28" s="4080"/>
    </row>
    <row r="29" spans="2:49">
      <c r="B29" s="4001" t="s">
        <v>341</v>
      </c>
      <c r="C29" s="4002"/>
      <c r="D29" s="4002"/>
      <c r="E29" s="4002"/>
      <c r="F29" s="4002"/>
      <c r="G29" s="4002"/>
      <c r="H29" s="4002"/>
      <c r="I29" s="4002"/>
      <c r="J29" s="4002"/>
      <c r="K29" s="4002"/>
      <c r="L29" s="4002"/>
      <c r="M29" s="4002"/>
      <c r="N29" s="4002"/>
      <c r="O29" s="4002"/>
      <c r="P29" s="4002"/>
      <c r="Q29" s="4002"/>
      <c r="R29" s="4002"/>
      <c r="S29" s="4002"/>
      <c r="T29" s="4002"/>
      <c r="U29" s="4002"/>
      <c r="V29" s="4002"/>
      <c r="W29" s="4003"/>
      <c r="X29" s="3243">
        <v>8019</v>
      </c>
      <c r="Y29" s="4062"/>
      <c r="Z29" s="4062"/>
      <c r="AA29" s="4063"/>
      <c r="AB29" s="4064">
        <v>90436</v>
      </c>
      <c r="AC29" s="4065"/>
      <c r="AD29" s="4065"/>
      <c r="AE29" s="4065"/>
      <c r="AF29" s="4065"/>
      <c r="AG29" s="4065"/>
      <c r="AH29" s="4065"/>
      <c r="AI29" s="4065"/>
      <c r="AJ29" s="4065"/>
      <c r="AK29" s="4065"/>
      <c r="AL29" s="4066"/>
      <c r="AM29" s="4067">
        <v>53288</v>
      </c>
      <c r="AN29" s="4068"/>
      <c r="AO29" s="4068"/>
      <c r="AP29" s="4068"/>
      <c r="AQ29" s="4068"/>
      <c r="AR29" s="4068"/>
      <c r="AS29" s="4068"/>
      <c r="AT29" s="4068"/>
      <c r="AU29" s="4068"/>
      <c r="AV29" s="4068"/>
      <c r="AW29" s="4069"/>
    </row>
    <row r="30" spans="2:49">
      <c r="B30" s="4093" t="s">
        <v>342</v>
      </c>
      <c r="C30" s="4094"/>
      <c r="D30" s="4094"/>
      <c r="E30" s="4094"/>
      <c r="F30" s="4094"/>
      <c r="G30" s="4094"/>
      <c r="H30" s="4094"/>
      <c r="I30" s="4094"/>
      <c r="J30" s="4094"/>
      <c r="K30" s="4094"/>
      <c r="L30" s="4094"/>
      <c r="M30" s="4094"/>
      <c r="N30" s="4094"/>
      <c r="O30" s="4094"/>
      <c r="P30" s="4094"/>
      <c r="Q30" s="4094"/>
      <c r="R30" s="4094"/>
      <c r="S30" s="4094"/>
      <c r="T30" s="4094"/>
      <c r="U30" s="4094"/>
      <c r="V30" s="4094"/>
      <c r="W30" s="4095"/>
      <c r="X30" s="1485"/>
      <c r="Y30" s="1485"/>
      <c r="Z30" s="1485"/>
      <c r="AA30" s="4083"/>
      <c r="AB30" s="4084"/>
      <c r="AC30" s="4085"/>
      <c r="AD30" s="4085"/>
      <c r="AE30" s="4085"/>
      <c r="AF30" s="4085"/>
      <c r="AG30" s="4085"/>
      <c r="AH30" s="4085"/>
      <c r="AI30" s="4085"/>
      <c r="AJ30" s="4085"/>
      <c r="AK30" s="4085"/>
      <c r="AL30" s="4086"/>
      <c r="AM30" s="4090"/>
      <c r="AN30" s="4091"/>
      <c r="AO30" s="4091"/>
      <c r="AP30" s="4091"/>
      <c r="AQ30" s="4091"/>
      <c r="AR30" s="4091"/>
      <c r="AS30" s="4091"/>
      <c r="AT30" s="4091"/>
      <c r="AU30" s="4091"/>
      <c r="AV30" s="4091"/>
      <c r="AW30" s="4092"/>
    </row>
    <row r="31" spans="2:49">
      <c r="B31" s="4007" t="s">
        <v>343</v>
      </c>
      <c r="C31" s="4008"/>
      <c r="D31" s="4008"/>
      <c r="E31" s="4008"/>
      <c r="F31" s="4008"/>
      <c r="G31" s="4008"/>
      <c r="H31" s="4008"/>
      <c r="I31" s="4008"/>
      <c r="J31" s="4008"/>
      <c r="K31" s="4008"/>
      <c r="L31" s="4008"/>
      <c r="M31" s="4008"/>
      <c r="N31" s="4008"/>
      <c r="O31" s="4008"/>
      <c r="P31" s="4008"/>
      <c r="Q31" s="4008"/>
      <c r="R31" s="4008"/>
      <c r="S31" s="4008"/>
      <c r="T31" s="4008"/>
      <c r="U31" s="4008"/>
      <c r="V31" s="4008"/>
      <c r="W31" s="4009"/>
      <c r="X31" s="4005"/>
      <c r="Y31" s="4005"/>
      <c r="Z31" s="4005"/>
      <c r="AA31" s="4006"/>
      <c r="AB31" s="4087"/>
      <c r="AC31" s="4088"/>
      <c r="AD31" s="4088"/>
      <c r="AE31" s="4088"/>
      <c r="AF31" s="4088"/>
      <c r="AG31" s="4088"/>
      <c r="AH31" s="4088"/>
      <c r="AI31" s="4088"/>
      <c r="AJ31" s="4088"/>
      <c r="AK31" s="4088"/>
      <c r="AL31" s="4089"/>
      <c r="AM31" s="4078"/>
      <c r="AN31" s="4079"/>
      <c r="AO31" s="4079"/>
      <c r="AP31" s="4079"/>
      <c r="AQ31" s="4079"/>
      <c r="AR31" s="4079"/>
      <c r="AS31" s="4079"/>
      <c r="AT31" s="4079"/>
      <c r="AU31" s="4079"/>
      <c r="AV31" s="4079"/>
      <c r="AW31" s="4080"/>
    </row>
    <row r="32" spans="2:49" ht="24.75" customHeight="1">
      <c r="B32" s="4105" t="s">
        <v>344</v>
      </c>
      <c r="C32" s="4106"/>
      <c r="D32" s="4106"/>
      <c r="E32" s="4106"/>
      <c r="F32" s="4106"/>
      <c r="G32" s="4106"/>
      <c r="H32" s="4106"/>
      <c r="I32" s="4106"/>
      <c r="J32" s="4106"/>
      <c r="K32" s="4106"/>
      <c r="L32" s="4106"/>
      <c r="M32" s="4106"/>
      <c r="N32" s="4106"/>
      <c r="O32" s="4106"/>
      <c r="P32" s="4106"/>
      <c r="Q32" s="4106"/>
      <c r="R32" s="4106"/>
      <c r="S32" s="4106"/>
      <c r="T32" s="4106"/>
      <c r="U32" s="4106"/>
      <c r="V32" s="4106"/>
      <c r="W32" s="4107"/>
      <c r="X32" s="3243">
        <v>8020</v>
      </c>
      <c r="Y32" s="4062"/>
      <c r="Z32" s="4062"/>
      <c r="AA32" s="4063"/>
      <c r="AB32" s="4064">
        <v>5378</v>
      </c>
      <c r="AC32" s="4065"/>
      <c r="AD32" s="4065"/>
      <c r="AE32" s="4065"/>
      <c r="AF32" s="4065"/>
      <c r="AG32" s="4065"/>
      <c r="AH32" s="4065"/>
      <c r="AI32" s="4065"/>
      <c r="AJ32" s="4065"/>
      <c r="AK32" s="4065"/>
      <c r="AL32" s="4066"/>
      <c r="AM32" s="4067">
        <v>100670</v>
      </c>
      <c r="AN32" s="4068"/>
      <c r="AO32" s="4068"/>
      <c r="AP32" s="4068"/>
      <c r="AQ32" s="4068"/>
      <c r="AR32" s="4068"/>
      <c r="AS32" s="4068"/>
      <c r="AT32" s="4068"/>
      <c r="AU32" s="4068"/>
      <c r="AV32" s="4068"/>
      <c r="AW32" s="4069"/>
    </row>
    <row r="33" spans="2:49">
      <c r="B33" s="4001" t="s">
        <v>345</v>
      </c>
      <c r="C33" s="4070"/>
      <c r="D33" s="4070"/>
      <c r="E33" s="4070"/>
      <c r="F33" s="4070"/>
      <c r="G33" s="4070"/>
      <c r="H33" s="4070"/>
      <c r="I33" s="4070"/>
      <c r="J33" s="4070"/>
      <c r="K33" s="4070"/>
      <c r="L33" s="4070"/>
      <c r="M33" s="4070"/>
      <c r="N33" s="4070"/>
      <c r="O33" s="4070"/>
      <c r="P33" s="4070"/>
      <c r="Q33" s="4070"/>
      <c r="R33" s="4070"/>
      <c r="S33" s="4070"/>
      <c r="T33" s="4070"/>
      <c r="U33" s="4070"/>
      <c r="V33" s="4070"/>
      <c r="W33" s="4071"/>
      <c r="X33" s="3242">
        <v>8021</v>
      </c>
      <c r="Y33" s="4096"/>
      <c r="Z33" s="4096"/>
      <c r="AA33" s="4096"/>
      <c r="AB33" s="4064">
        <v>940872</v>
      </c>
      <c r="AC33" s="4065"/>
      <c r="AD33" s="4065"/>
      <c r="AE33" s="4065"/>
      <c r="AF33" s="4065"/>
      <c r="AG33" s="4065"/>
      <c r="AH33" s="4065"/>
      <c r="AI33" s="4065"/>
      <c r="AJ33" s="4065"/>
      <c r="AK33" s="4065"/>
      <c r="AL33" s="4066"/>
      <c r="AM33" s="4099">
        <v>124708</v>
      </c>
      <c r="AN33" s="4100"/>
      <c r="AO33" s="4100"/>
      <c r="AP33" s="4100"/>
      <c r="AQ33" s="4100"/>
      <c r="AR33" s="4100"/>
      <c r="AS33" s="4100"/>
      <c r="AT33" s="4100"/>
      <c r="AU33" s="4100"/>
      <c r="AV33" s="4100"/>
      <c r="AW33" s="4101"/>
    </row>
    <row r="34" spans="2:49">
      <c r="B34" s="4023" t="s">
        <v>346</v>
      </c>
      <c r="C34" s="4081"/>
      <c r="D34" s="4081"/>
      <c r="E34" s="4081"/>
      <c r="F34" s="4081"/>
      <c r="G34" s="4081"/>
      <c r="H34" s="4081"/>
      <c r="I34" s="4081"/>
      <c r="J34" s="4081"/>
      <c r="K34" s="4081"/>
      <c r="L34" s="4081"/>
      <c r="M34" s="4081"/>
      <c r="N34" s="4081"/>
      <c r="O34" s="4081"/>
      <c r="P34" s="4081"/>
      <c r="Q34" s="4081"/>
      <c r="R34" s="4081"/>
      <c r="S34" s="4081"/>
      <c r="T34" s="4081"/>
      <c r="U34" s="4081"/>
      <c r="V34" s="4081"/>
      <c r="W34" s="4082"/>
      <c r="X34" s="4097"/>
      <c r="Y34" s="4098"/>
      <c r="Z34" s="4098"/>
      <c r="AA34" s="4098"/>
      <c r="AB34" s="4087"/>
      <c r="AC34" s="4088"/>
      <c r="AD34" s="4088"/>
      <c r="AE34" s="4088"/>
      <c r="AF34" s="4088"/>
      <c r="AG34" s="4088"/>
      <c r="AH34" s="4088"/>
      <c r="AI34" s="4088"/>
      <c r="AJ34" s="4088"/>
      <c r="AK34" s="4088"/>
      <c r="AL34" s="4089"/>
      <c r="AM34" s="4102"/>
      <c r="AN34" s="4103"/>
      <c r="AO34" s="4103"/>
      <c r="AP34" s="4103"/>
      <c r="AQ34" s="4103"/>
      <c r="AR34" s="4103"/>
      <c r="AS34" s="4103"/>
      <c r="AT34" s="4103"/>
      <c r="AU34" s="4103"/>
      <c r="AV34" s="4103"/>
      <c r="AW34" s="4104"/>
    </row>
    <row r="35" spans="2:49" ht="25.5" customHeight="1">
      <c r="B35" s="4059" t="s">
        <v>1457</v>
      </c>
      <c r="C35" s="4060"/>
      <c r="D35" s="4060"/>
      <c r="E35" s="4060"/>
      <c r="F35" s="4060"/>
      <c r="G35" s="4060"/>
      <c r="H35" s="4060"/>
      <c r="I35" s="4060"/>
      <c r="J35" s="4060"/>
      <c r="K35" s="4060"/>
      <c r="L35" s="4060"/>
      <c r="M35" s="4060"/>
      <c r="N35" s="4060"/>
      <c r="O35" s="4060"/>
      <c r="P35" s="4060"/>
      <c r="Q35" s="4060"/>
      <c r="R35" s="4060"/>
      <c r="S35" s="4060"/>
      <c r="T35" s="4060"/>
      <c r="U35" s="4060"/>
      <c r="V35" s="4060"/>
      <c r="W35" s="4061"/>
      <c r="X35" s="3242">
        <v>8022</v>
      </c>
      <c r="Y35" s="4062"/>
      <c r="Z35" s="4062"/>
      <c r="AA35" s="4063"/>
      <c r="AB35" s="4064">
        <v>38980</v>
      </c>
      <c r="AC35" s="4065"/>
      <c r="AD35" s="4065"/>
      <c r="AE35" s="4065"/>
      <c r="AF35" s="4065"/>
      <c r="AG35" s="4065"/>
      <c r="AH35" s="4065"/>
      <c r="AI35" s="4065"/>
      <c r="AJ35" s="4065"/>
      <c r="AK35" s="4065"/>
      <c r="AL35" s="4066"/>
      <c r="AM35" s="4067">
        <v>114148</v>
      </c>
      <c r="AN35" s="4068"/>
      <c r="AO35" s="4068"/>
      <c r="AP35" s="4068"/>
      <c r="AQ35" s="4068"/>
      <c r="AR35" s="4068"/>
      <c r="AS35" s="4068"/>
      <c r="AT35" s="4068"/>
      <c r="AU35" s="4068"/>
      <c r="AV35" s="4068"/>
      <c r="AW35" s="4069"/>
    </row>
    <row r="36" spans="2:49">
      <c r="B36" s="4001" t="s">
        <v>347</v>
      </c>
      <c r="C36" s="4070"/>
      <c r="D36" s="4070"/>
      <c r="E36" s="4070"/>
      <c r="F36" s="4070"/>
      <c r="G36" s="4070"/>
      <c r="H36" s="4070"/>
      <c r="I36" s="4070"/>
      <c r="J36" s="4070"/>
      <c r="K36" s="4070"/>
      <c r="L36" s="4070"/>
      <c r="M36" s="4070"/>
      <c r="N36" s="4070"/>
      <c r="O36" s="4070"/>
      <c r="P36" s="4070"/>
      <c r="Q36" s="4070"/>
      <c r="R36" s="4070"/>
      <c r="S36" s="4070"/>
      <c r="T36" s="4070"/>
      <c r="U36" s="4070"/>
      <c r="V36" s="4070"/>
      <c r="W36" s="4071"/>
      <c r="X36" s="3242">
        <v>8023</v>
      </c>
      <c r="Y36" s="4062"/>
      <c r="Z36" s="4062"/>
      <c r="AA36" s="4063"/>
      <c r="AB36" s="4064">
        <v>0</v>
      </c>
      <c r="AC36" s="4065"/>
      <c r="AD36" s="4065"/>
      <c r="AE36" s="4065"/>
      <c r="AF36" s="4065"/>
      <c r="AG36" s="4065"/>
      <c r="AH36" s="4065"/>
      <c r="AI36" s="4065"/>
      <c r="AJ36" s="4065"/>
      <c r="AK36" s="4065"/>
      <c r="AL36" s="4066"/>
      <c r="AM36" s="4067">
        <v>0</v>
      </c>
      <c r="AN36" s="4068"/>
      <c r="AO36" s="4068"/>
      <c r="AP36" s="4068"/>
      <c r="AQ36" s="4068"/>
      <c r="AR36" s="4068"/>
      <c r="AS36" s="4068"/>
      <c r="AT36" s="4068"/>
      <c r="AU36" s="4068"/>
      <c r="AV36" s="4068"/>
      <c r="AW36" s="4069"/>
    </row>
    <row r="37" spans="2:49">
      <c r="B37" s="4023" t="s">
        <v>348</v>
      </c>
      <c r="C37" s="4081"/>
      <c r="D37" s="4081"/>
      <c r="E37" s="4081"/>
      <c r="F37" s="4081"/>
      <c r="G37" s="4081"/>
      <c r="H37" s="4081"/>
      <c r="I37" s="4081"/>
      <c r="J37" s="4081"/>
      <c r="K37" s="4081"/>
      <c r="L37" s="4081"/>
      <c r="M37" s="4081"/>
      <c r="N37" s="4081"/>
      <c r="O37" s="4081"/>
      <c r="P37" s="4081"/>
      <c r="Q37" s="4081"/>
      <c r="R37" s="4081"/>
      <c r="S37" s="4081"/>
      <c r="T37" s="4081"/>
      <c r="U37" s="4081"/>
      <c r="V37" s="4081"/>
      <c r="W37" s="4082"/>
      <c r="X37" s="4072"/>
      <c r="Y37" s="4073"/>
      <c r="Z37" s="4073"/>
      <c r="AA37" s="4074"/>
      <c r="AB37" s="4075"/>
      <c r="AC37" s="4076"/>
      <c r="AD37" s="4076"/>
      <c r="AE37" s="4076"/>
      <c r="AF37" s="4076"/>
      <c r="AG37" s="4076"/>
      <c r="AH37" s="4076"/>
      <c r="AI37" s="4076"/>
      <c r="AJ37" s="4076"/>
      <c r="AK37" s="4076"/>
      <c r="AL37" s="4077"/>
      <c r="AM37" s="4078"/>
      <c r="AN37" s="4079"/>
      <c r="AO37" s="4079"/>
      <c r="AP37" s="4079"/>
      <c r="AQ37" s="4079"/>
      <c r="AR37" s="4079"/>
      <c r="AS37" s="4079"/>
      <c r="AT37" s="4079"/>
      <c r="AU37" s="4079"/>
      <c r="AV37" s="4079"/>
      <c r="AW37" s="4080"/>
    </row>
    <row r="38" spans="2:49">
      <c r="B38" s="4015" t="s">
        <v>349</v>
      </c>
      <c r="C38" s="4024"/>
      <c r="D38" s="4024"/>
      <c r="E38" s="4024"/>
      <c r="F38" s="4024"/>
      <c r="G38" s="4024"/>
      <c r="H38" s="4024"/>
      <c r="I38" s="4024"/>
      <c r="J38" s="4024"/>
      <c r="K38" s="4024"/>
      <c r="L38" s="4024"/>
      <c r="M38" s="4024"/>
      <c r="N38" s="4024"/>
      <c r="O38" s="4024"/>
      <c r="P38" s="4024"/>
      <c r="Q38" s="4024"/>
      <c r="R38" s="4024"/>
      <c r="S38" s="4024"/>
      <c r="T38" s="4024"/>
      <c r="U38" s="4024"/>
      <c r="V38" s="4024"/>
      <c r="W38" s="4025"/>
      <c r="X38" s="4011">
        <v>8024</v>
      </c>
      <c r="Y38" s="1379"/>
      <c r="Z38" s="1379"/>
      <c r="AA38" s="4038"/>
      <c r="AB38" s="4039">
        <v>0</v>
      </c>
      <c r="AC38" s="3999"/>
      <c r="AD38" s="3999"/>
      <c r="AE38" s="3999"/>
      <c r="AF38" s="3999"/>
      <c r="AG38" s="3999"/>
      <c r="AH38" s="3999"/>
      <c r="AI38" s="3999"/>
      <c r="AJ38" s="3999"/>
      <c r="AK38" s="3999"/>
      <c r="AL38" s="4040"/>
      <c r="AM38" s="4041">
        <v>0</v>
      </c>
      <c r="AN38" s="4042"/>
      <c r="AO38" s="4042"/>
      <c r="AP38" s="4042"/>
      <c r="AQ38" s="4042"/>
      <c r="AR38" s="4042"/>
      <c r="AS38" s="4042"/>
      <c r="AT38" s="4042"/>
      <c r="AU38" s="4042"/>
      <c r="AV38" s="4042"/>
      <c r="AW38" s="4043"/>
    </row>
    <row r="39" spans="2:49" ht="27" customHeight="1">
      <c r="B39" s="4013" t="s">
        <v>350</v>
      </c>
      <c r="C39" s="4024"/>
      <c r="D39" s="4024"/>
      <c r="E39" s="4024"/>
      <c r="F39" s="4024"/>
      <c r="G39" s="4024"/>
      <c r="H39" s="4024"/>
      <c r="I39" s="4024"/>
      <c r="J39" s="4024"/>
      <c r="K39" s="4024"/>
      <c r="L39" s="4024"/>
      <c r="M39" s="4024"/>
      <c r="N39" s="4024"/>
      <c r="O39" s="4024"/>
      <c r="P39" s="4024"/>
      <c r="Q39" s="4024"/>
      <c r="R39" s="4024"/>
      <c r="S39" s="4024"/>
      <c r="T39" s="4024"/>
      <c r="U39" s="4024"/>
      <c r="V39" s="4024"/>
      <c r="W39" s="4025"/>
      <c r="X39" s="4011">
        <v>8025</v>
      </c>
      <c r="Y39" s="1379"/>
      <c r="Z39" s="1379"/>
      <c r="AA39" s="4038"/>
      <c r="AB39" s="4039">
        <v>505484</v>
      </c>
      <c r="AC39" s="3999"/>
      <c r="AD39" s="3999"/>
      <c r="AE39" s="3999"/>
      <c r="AF39" s="3999"/>
      <c r="AG39" s="3999"/>
      <c r="AH39" s="3999"/>
      <c r="AI39" s="3999"/>
      <c r="AJ39" s="3999"/>
      <c r="AK39" s="3999"/>
      <c r="AL39" s="4040"/>
      <c r="AM39" s="4041">
        <v>269274</v>
      </c>
      <c r="AN39" s="4042"/>
      <c r="AO39" s="4042"/>
      <c r="AP39" s="4042"/>
      <c r="AQ39" s="4042"/>
      <c r="AR39" s="4042"/>
      <c r="AS39" s="4042"/>
      <c r="AT39" s="4042"/>
      <c r="AU39" s="4042"/>
      <c r="AV39" s="4042"/>
      <c r="AW39" s="4043"/>
    </row>
    <row r="40" spans="2:49">
      <c r="B40" s="4015" t="s">
        <v>351</v>
      </c>
      <c r="C40" s="4024"/>
      <c r="D40" s="4024"/>
      <c r="E40" s="4024"/>
      <c r="F40" s="4024"/>
      <c r="G40" s="4024"/>
      <c r="H40" s="4024"/>
      <c r="I40" s="4024"/>
      <c r="J40" s="4024"/>
      <c r="K40" s="4024"/>
      <c r="L40" s="4024"/>
      <c r="M40" s="4024"/>
      <c r="N40" s="4024"/>
      <c r="O40" s="4024"/>
      <c r="P40" s="4024"/>
      <c r="Q40" s="4024"/>
      <c r="R40" s="4024"/>
      <c r="S40" s="4024"/>
      <c r="T40" s="4024"/>
      <c r="U40" s="4024"/>
      <c r="V40" s="4024"/>
      <c r="W40" s="4025"/>
      <c r="X40" s="4011">
        <v>8026</v>
      </c>
      <c r="Y40" s="1379"/>
      <c r="Z40" s="1379"/>
      <c r="AA40" s="4038"/>
      <c r="AB40" s="4039">
        <v>72954</v>
      </c>
      <c r="AC40" s="3999"/>
      <c r="AD40" s="3999"/>
      <c r="AE40" s="3999"/>
      <c r="AF40" s="3999"/>
      <c r="AG40" s="3999"/>
      <c r="AH40" s="3999"/>
      <c r="AI40" s="3999"/>
      <c r="AJ40" s="3999"/>
      <c r="AK40" s="3999"/>
      <c r="AL40" s="4040"/>
      <c r="AM40" s="4041">
        <v>30149</v>
      </c>
      <c r="AN40" s="4042"/>
      <c r="AO40" s="4042"/>
      <c r="AP40" s="4042"/>
      <c r="AQ40" s="4042"/>
      <c r="AR40" s="4042"/>
      <c r="AS40" s="4042"/>
      <c r="AT40" s="4042"/>
      <c r="AU40" s="4042"/>
      <c r="AV40" s="4042"/>
      <c r="AW40" s="4043"/>
    </row>
    <row r="41" spans="2:49">
      <c r="B41" s="4015" t="s">
        <v>352</v>
      </c>
      <c r="C41" s="4024"/>
      <c r="D41" s="4024"/>
      <c r="E41" s="4024"/>
      <c r="F41" s="4024"/>
      <c r="G41" s="4024"/>
      <c r="H41" s="4024"/>
      <c r="I41" s="4024"/>
      <c r="J41" s="4024"/>
      <c r="K41" s="4024"/>
      <c r="L41" s="4024"/>
      <c r="M41" s="4024"/>
      <c r="N41" s="4024"/>
      <c r="O41" s="4024"/>
      <c r="P41" s="4024"/>
      <c r="Q41" s="4024"/>
      <c r="R41" s="4024"/>
      <c r="S41" s="4024"/>
      <c r="T41" s="4024"/>
      <c r="U41" s="4024"/>
      <c r="V41" s="4024"/>
      <c r="W41" s="4025"/>
      <c r="X41" s="4011">
        <v>8027</v>
      </c>
      <c r="Y41" s="1379"/>
      <c r="Z41" s="1379"/>
      <c r="AA41" s="4038"/>
      <c r="AB41" s="4039">
        <v>0</v>
      </c>
      <c r="AC41" s="3999"/>
      <c r="AD41" s="3999"/>
      <c r="AE41" s="3999"/>
      <c r="AF41" s="3999"/>
      <c r="AG41" s="3999"/>
      <c r="AH41" s="3999"/>
      <c r="AI41" s="3999"/>
      <c r="AJ41" s="3999"/>
      <c r="AK41" s="3999"/>
      <c r="AL41" s="4040"/>
      <c r="AM41" s="4041">
        <v>0</v>
      </c>
      <c r="AN41" s="4042"/>
      <c r="AO41" s="4042"/>
      <c r="AP41" s="4042"/>
      <c r="AQ41" s="4042"/>
      <c r="AR41" s="4042"/>
      <c r="AS41" s="4042"/>
      <c r="AT41" s="4042"/>
      <c r="AU41" s="4042"/>
      <c r="AV41" s="4042"/>
      <c r="AW41" s="4043"/>
    </row>
    <row r="42" spans="2:49">
      <c r="B42" s="4015" t="s">
        <v>353</v>
      </c>
      <c r="C42" s="4024"/>
      <c r="D42" s="4024"/>
      <c r="E42" s="4024"/>
      <c r="F42" s="4024"/>
      <c r="G42" s="4024"/>
      <c r="H42" s="4024"/>
      <c r="I42" s="4024"/>
      <c r="J42" s="4024"/>
      <c r="K42" s="4024"/>
      <c r="L42" s="4024"/>
      <c r="M42" s="4024"/>
      <c r="N42" s="4024"/>
      <c r="O42" s="4024"/>
      <c r="P42" s="4024"/>
      <c r="Q42" s="4024"/>
      <c r="R42" s="4024"/>
      <c r="S42" s="4024"/>
      <c r="T42" s="4024"/>
      <c r="U42" s="4024"/>
      <c r="V42" s="4024"/>
      <c r="W42" s="4025"/>
      <c r="X42" s="4011">
        <v>8028</v>
      </c>
      <c r="Y42" s="1379"/>
      <c r="Z42" s="1379"/>
      <c r="AA42" s="4038"/>
      <c r="AB42" s="4039">
        <v>37</v>
      </c>
      <c r="AC42" s="3999"/>
      <c r="AD42" s="3999"/>
      <c r="AE42" s="3999"/>
      <c r="AF42" s="3999"/>
      <c r="AG42" s="3999"/>
      <c r="AH42" s="3999"/>
      <c r="AI42" s="3999"/>
      <c r="AJ42" s="3999"/>
      <c r="AK42" s="3999"/>
      <c r="AL42" s="4040"/>
      <c r="AM42" s="4041">
        <v>0</v>
      </c>
      <c r="AN42" s="4042"/>
      <c r="AO42" s="4042"/>
      <c r="AP42" s="4042"/>
      <c r="AQ42" s="4042"/>
      <c r="AR42" s="4042"/>
      <c r="AS42" s="4042"/>
      <c r="AT42" s="4042"/>
      <c r="AU42" s="4042"/>
      <c r="AV42" s="4042"/>
      <c r="AW42" s="4043"/>
    </row>
    <row r="43" spans="2:49">
      <c r="B43" s="4015" t="s">
        <v>354</v>
      </c>
      <c r="C43" s="4024"/>
      <c r="D43" s="4024"/>
      <c r="E43" s="4024"/>
      <c r="F43" s="4024"/>
      <c r="G43" s="4024"/>
      <c r="H43" s="4024"/>
      <c r="I43" s="4024"/>
      <c r="J43" s="4024"/>
      <c r="K43" s="4024"/>
      <c r="L43" s="4024"/>
      <c r="M43" s="4024"/>
      <c r="N43" s="4024"/>
      <c r="O43" s="4024"/>
      <c r="P43" s="4024"/>
      <c r="Q43" s="4024"/>
      <c r="R43" s="4024"/>
      <c r="S43" s="4024"/>
      <c r="T43" s="4024"/>
      <c r="U43" s="4024"/>
      <c r="V43" s="4024"/>
      <c r="W43" s="4025"/>
      <c r="X43" s="4011">
        <v>8029</v>
      </c>
      <c r="Y43" s="1379"/>
      <c r="Z43" s="1379"/>
      <c r="AA43" s="4038"/>
      <c r="AB43" s="4039">
        <v>0</v>
      </c>
      <c r="AC43" s="3999"/>
      <c r="AD43" s="3999"/>
      <c r="AE43" s="3999"/>
      <c r="AF43" s="3999"/>
      <c r="AG43" s="3999"/>
      <c r="AH43" s="3999"/>
      <c r="AI43" s="3999"/>
      <c r="AJ43" s="3999"/>
      <c r="AK43" s="3999"/>
      <c r="AL43" s="4040"/>
      <c r="AM43" s="4041">
        <v>0</v>
      </c>
      <c r="AN43" s="4042"/>
      <c r="AO43" s="4042"/>
      <c r="AP43" s="4042"/>
      <c r="AQ43" s="4042"/>
      <c r="AR43" s="4042"/>
      <c r="AS43" s="4042"/>
      <c r="AT43" s="4042"/>
      <c r="AU43" s="4042"/>
      <c r="AV43" s="4042"/>
      <c r="AW43" s="4043"/>
    </row>
    <row r="44" spans="2:49">
      <c r="B44" s="4015" t="s">
        <v>355</v>
      </c>
      <c r="C44" s="4024"/>
      <c r="D44" s="4024"/>
      <c r="E44" s="4024"/>
      <c r="F44" s="4024"/>
      <c r="G44" s="4024"/>
      <c r="H44" s="4024"/>
      <c r="I44" s="4024"/>
      <c r="J44" s="4024"/>
      <c r="K44" s="4024"/>
      <c r="L44" s="4024"/>
      <c r="M44" s="4024"/>
      <c r="N44" s="4024"/>
      <c r="O44" s="4024"/>
      <c r="P44" s="4024"/>
      <c r="Q44" s="4024"/>
      <c r="R44" s="4024"/>
      <c r="S44" s="4024"/>
      <c r="T44" s="4024"/>
      <c r="U44" s="4024"/>
      <c r="V44" s="4024"/>
      <c r="W44" s="4025"/>
      <c r="X44" s="4011">
        <v>8030</v>
      </c>
      <c r="Y44" s="1379"/>
      <c r="Z44" s="1379"/>
      <c r="AA44" s="4038"/>
      <c r="AB44" s="4039">
        <v>0</v>
      </c>
      <c r="AC44" s="3999"/>
      <c r="AD44" s="3999"/>
      <c r="AE44" s="3999"/>
      <c r="AF44" s="3999"/>
      <c r="AG44" s="3999"/>
      <c r="AH44" s="3999"/>
      <c r="AI44" s="3999"/>
      <c r="AJ44" s="3999"/>
      <c r="AK44" s="3999"/>
      <c r="AL44" s="4040"/>
      <c r="AM44" s="4041">
        <v>0</v>
      </c>
      <c r="AN44" s="4042"/>
      <c r="AO44" s="4042"/>
      <c r="AP44" s="4042"/>
      <c r="AQ44" s="4042"/>
      <c r="AR44" s="4042"/>
      <c r="AS44" s="4042"/>
      <c r="AT44" s="4042"/>
      <c r="AU44" s="4042"/>
      <c r="AV44" s="4042"/>
      <c r="AW44" s="4043"/>
    </row>
    <row r="45" spans="2:49" ht="26.25" customHeight="1">
      <c r="B45" s="4053" t="s">
        <v>1458</v>
      </c>
      <c r="C45" s="4054"/>
      <c r="D45" s="4054"/>
      <c r="E45" s="4054"/>
      <c r="F45" s="4054"/>
      <c r="G45" s="4054"/>
      <c r="H45" s="4054"/>
      <c r="I45" s="4054"/>
      <c r="J45" s="4054"/>
      <c r="K45" s="4054"/>
      <c r="L45" s="4054"/>
      <c r="M45" s="4054"/>
      <c r="N45" s="4054"/>
      <c r="O45" s="4054"/>
      <c r="P45" s="4054"/>
      <c r="Q45" s="4054"/>
      <c r="R45" s="4054"/>
      <c r="S45" s="4054"/>
      <c r="T45" s="4054"/>
      <c r="U45" s="4054"/>
      <c r="V45" s="4054"/>
      <c r="W45" s="4055"/>
      <c r="X45" s="4056">
        <v>8031</v>
      </c>
      <c r="Y45" s="4057"/>
      <c r="Z45" s="4057"/>
      <c r="AA45" s="4058"/>
      <c r="AB45" s="4039">
        <v>0</v>
      </c>
      <c r="AC45" s="3999"/>
      <c r="AD45" s="3999"/>
      <c r="AE45" s="3999"/>
      <c r="AF45" s="3999"/>
      <c r="AG45" s="3999"/>
      <c r="AH45" s="3999"/>
      <c r="AI45" s="3999"/>
      <c r="AJ45" s="3999"/>
      <c r="AK45" s="3999"/>
      <c r="AL45" s="4040"/>
      <c r="AM45" s="4041">
        <v>0</v>
      </c>
      <c r="AN45" s="4042"/>
      <c r="AO45" s="4042"/>
      <c r="AP45" s="4042"/>
      <c r="AQ45" s="4042"/>
      <c r="AR45" s="4042"/>
      <c r="AS45" s="4042"/>
      <c r="AT45" s="4042"/>
      <c r="AU45" s="4042"/>
      <c r="AV45" s="4042"/>
      <c r="AW45" s="4043"/>
    </row>
    <row r="46" spans="2:49" ht="13.5" thickBot="1">
      <c r="B46" s="4028" t="s">
        <v>138</v>
      </c>
      <c r="C46" s="4029"/>
      <c r="D46" s="4029"/>
      <c r="E46" s="4029"/>
      <c r="F46" s="4029"/>
      <c r="G46" s="4029"/>
      <c r="H46" s="4029"/>
      <c r="I46" s="4029"/>
      <c r="J46" s="4029"/>
      <c r="K46" s="4029"/>
      <c r="L46" s="4029"/>
      <c r="M46" s="4029"/>
      <c r="N46" s="4029"/>
      <c r="O46" s="4029"/>
      <c r="P46" s="4029"/>
      <c r="Q46" s="4029"/>
      <c r="R46" s="4029"/>
      <c r="S46" s="4029"/>
      <c r="T46" s="4029"/>
      <c r="U46" s="4029"/>
      <c r="V46" s="4029"/>
      <c r="W46" s="4030"/>
      <c r="X46" s="3244">
        <v>8032</v>
      </c>
      <c r="Y46" s="3993"/>
      <c r="Z46" s="3993"/>
      <c r="AA46" s="3993"/>
      <c r="AB46" s="4031">
        <v>148066</v>
      </c>
      <c r="AC46" s="4031"/>
      <c r="AD46" s="4031"/>
      <c r="AE46" s="4031"/>
      <c r="AF46" s="4031"/>
      <c r="AG46" s="4031"/>
      <c r="AH46" s="4031"/>
      <c r="AI46" s="4031"/>
      <c r="AJ46" s="4031"/>
      <c r="AK46" s="4031"/>
      <c r="AL46" s="4031"/>
      <c r="AM46" s="4032">
        <v>298352</v>
      </c>
      <c r="AN46" s="4032"/>
      <c r="AO46" s="4032"/>
      <c r="AP46" s="4032"/>
      <c r="AQ46" s="4032"/>
      <c r="AR46" s="4032"/>
      <c r="AS46" s="4032"/>
      <c r="AT46" s="4032"/>
      <c r="AU46" s="4032"/>
      <c r="AV46" s="4032"/>
      <c r="AW46" s="4033"/>
    </row>
    <row r="47" spans="2:49" ht="13.5" thickBot="1">
      <c r="B47" s="4048" t="s">
        <v>356</v>
      </c>
      <c r="C47" s="4049"/>
      <c r="D47" s="4049"/>
      <c r="E47" s="4049"/>
      <c r="F47" s="4049"/>
      <c r="G47" s="4049"/>
      <c r="H47" s="4049"/>
      <c r="I47" s="4049"/>
      <c r="J47" s="4049"/>
      <c r="K47" s="4049"/>
      <c r="L47" s="4049"/>
      <c r="M47" s="4049"/>
      <c r="N47" s="4049"/>
      <c r="O47" s="4049"/>
      <c r="P47" s="4049"/>
      <c r="Q47" s="4049"/>
      <c r="R47" s="4049"/>
      <c r="S47" s="4049"/>
      <c r="T47" s="4049"/>
      <c r="U47" s="4049"/>
      <c r="V47" s="4049"/>
      <c r="W47" s="4050"/>
      <c r="X47" s="4051">
        <v>8100</v>
      </c>
      <c r="Y47" s="2034"/>
      <c r="Z47" s="2034"/>
      <c r="AA47" s="2034"/>
      <c r="AB47" s="68" t="s">
        <v>39</v>
      </c>
      <c r="AC47" s="4052">
        <f>Ф2!BV48</f>
        <v>4502186</v>
      </c>
      <c r="AD47" s="4052"/>
      <c r="AE47" s="4052"/>
      <c r="AF47" s="4052"/>
      <c r="AG47" s="4052"/>
      <c r="AH47" s="4052"/>
      <c r="AI47" s="4052"/>
      <c r="AJ47" s="4052"/>
      <c r="AK47" s="4052"/>
      <c r="AL47" s="968" t="s">
        <v>40</v>
      </c>
      <c r="AM47" s="68" t="s">
        <v>39</v>
      </c>
      <c r="AN47" s="4052">
        <f>Ф2!CP48</f>
        <v>3236159</v>
      </c>
      <c r="AO47" s="4052"/>
      <c r="AP47" s="4052"/>
      <c r="AQ47" s="4052"/>
      <c r="AR47" s="4052"/>
      <c r="AS47" s="4052"/>
      <c r="AT47" s="4052"/>
      <c r="AU47" s="4052"/>
      <c r="AV47" s="4052"/>
      <c r="AW47" s="69" t="s">
        <v>40</v>
      </c>
    </row>
    <row r="48" spans="2:49">
      <c r="B48" s="3990" t="s">
        <v>17</v>
      </c>
      <c r="C48" s="4044"/>
      <c r="D48" s="4044"/>
      <c r="E48" s="4044"/>
      <c r="F48" s="4044"/>
      <c r="G48" s="4044"/>
      <c r="H48" s="4044"/>
      <c r="I48" s="4044"/>
      <c r="J48" s="4044"/>
      <c r="K48" s="4044"/>
      <c r="L48" s="4044"/>
      <c r="M48" s="4044"/>
      <c r="N48" s="4044"/>
      <c r="O48" s="4044"/>
      <c r="P48" s="4044"/>
      <c r="Q48" s="4044"/>
      <c r="R48" s="4044"/>
      <c r="S48" s="4044"/>
      <c r="T48" s="4044"/>
      <c r="U48" s="4044"/>
      <c r="V48" s="4044"/>
      <c r="W48" s="4045"/>
      <c r="X48" s="4046"/>
      <c r="Y48" s="4046"/>
      <c r="Z48" s="4046"/>
      <c r="AA48" s="4047"/>
      <c r="AB48" s="70"/>
      <c r="AC48" s="4034"/>
      <c r="AD48" s="4034"/>
      <c r="AE48" s="4034"/>
      <c r="AF48" s="4034"/>
      <c r="AG48" s="4034"/>
      <c r="AH48" s="4034"/>
      <c r="AI48" s="4034"/>
      <c r="AJ48" s="4034"/>
      <c r="AK48" s="4034"/>
      <c r="AL48" s="71"/>
      <c r="AM48" s="70"/>
      <c r="AN48" s="4034"/>
      <c r="AO48" s="4034"/>
      <c r="AP48" s="4034"/>
      <c r="AQ48" s="4034"/>
      <c r="AR48" s="4034"/>
      <c r="AS48" s="4034"/>
      <c r="AT48" s="4034"/>
      <c r="AU48" s="4034"/>
      <c r="AV48" s="4034"/>
      <c r="AW48" s="72"/>
    </row>
    <row r="49" spans="2:49" ht="12.75" customHeight="1">
      <c r="B49" s="4035" t="s">
        <v>357</v>
      </c>
      <c r="C49" s="4036"/>
      <c r="D49" s="4036"/>
      <c r="E49" s="4036"/>
      <c r="F49" s="4036"/>
      <c r="G49" s="4036"/>
      <c r="H49" s="4036"/>
      <c r="I49" s="4036"/>
      <c r="J49" s="4036"/>
      <c r="K49" s="4036"/>
      <c r="L49" s="4036"/>
      <c r="M49" s="4036"/>
      <c r="N49" s="4036"/>
      <c r="O49" s="4036"/>
      <c r="P49" s="4036"/>
      <c r="Q49" s="4036"/>
      <c r="R49" s="4036"/>
      <c r="S49" s="4036"/>
      <c r="T49" s="4036"/>
      <c r="U49" s="4036"/>
      <c r="V49" s="4036"/>
      <c r="W49" s="4037"/>
      <c r="X49" s="3244">
        <v>8101</v>
      </c>
      <c r="Y49" s="3993"/>
      <c r="Z49" s="3993"/>
      <c r="AA49" s="3993"/>
      <c r="AB49" s="73" t="s">
        <v>39</v>
      </c>
      <c r="AC49" s="3999">
        <v>53669</v>
      </c>
      <c r="AD49" s="3999"/>
      <c r="AE49" s="3999"/>
      <c r="AF49" s="3999"/>
      <c r="AG49" s="3999"/>
      <c r="AH49" s="3999"/>
      <c r="AI49" s="3999"/>
      <c r="AJ49" s="3999"/>
      <c r="AK49" s="3999"/>
      <c r="AL49" s="966" t="s">
        <v>40</v>
      </c>
      <c r="AM49" s="73" t="s">
        <v>39</v>
      </c>
      <c r="AN49" s="3999">
        <v>2958</v>
      </c>
      <c r="AO49" s="3999"/>
      <c r="AP49" s="3999"/>
      <c r="AQ49" s="3999"/>
      <c r="AR49" s="3999"/>
      <c r="AS49" s="3999"/>
      <c r="AT49" s="3999"/>
      <c r="AU49" s="3999"/>
      <c r="AV49" s="3999"/>
      <c r="AW49" s="75" t="s">
        <v>40</v>
      </c>
    </row>
    <row r="50" spans="2:49" ht="12.75" customHeight="1">
      <c r="B50" s="4015" t="s">
        <v>358</v>
      </c>
      <c r="C50" s="4026"/>
      <c r="D50" s="4026"/>
      <c r="E50" s="4026"/>
      <c r="F50" s="4026"/>
      <c r="G50" s="4026"/>
      <c r="H50" s="4026"/>
      <c r="I50" s="4026"/>
      <c r="J50" s="4026"/>
      <c r="K50" s="4026"/>
      <c r="L50" s="4026"/>
      <c r="M50" s="4026"/>
      <c r="N50" s="4026"/>
      <c r="O50" s="4026"/>
      <c r="P50" s="4026"/>
      <c r="Q50" s="4026"/>
      <c r="R50" s="4026"/>
      <c r="S50" s="4026"/>
      <c r="T50" s="4026"/>
      <c r="U50" s="4026"/>
      <c r="V50" s="4026"/>
      <c r="W50" s="4027"/>
      <c r="X50" s="3244">
        <v>8102</v>
      </c>
      <c r="Y50" s="3993"/>
      <c r="Z50" s="3993"/>
      <c r="AA50" s="3993"/>
      <c r="AB50" s="73" t="s">
        <v>39</v>
      </c>
      <c r="AC50" s="3999">
        <v>0</v>
      </c>
      <c r="AD50" s="3999"/>
      <c r="AE50" s="3999"/>
      <c r="AF50" s="3999"/>
      <c r="AG50" s="3999"/>
      <c r="AH50" s="3999"/>
      <c r="AI50" s="3999"/>
      <c r="AJ50" s="3999"/>
      <c r="AK50" s="3999"/>
      <c r="AL50" s="966" t="s">
        <v>40</v>
      </c>
      <c r="AM50" s="73" t="s">
        <v>39</v>
      </c>
      <c r="AN50" s="3999">
        <v>0</v>
      </c>
      <c r="AO50" s="3999"/>
      <c r="AP50" s="3999"/>
      <c r="AQ50" s="3999"/>
      <c r="AR50" s="3999"/>
      <c r="AS50" s="3999"/>
      <c r="AT50" s="3999"/>
      <c r="AU50" s="3999"/>
      <c r="AV50" s="3999"/>
      <c r="AW50" s="75" t="s">
        <v>40</v>
      </c>
    </row>
    <row r="51" spans="2:49" ht="12.75" customHeight="1">
      <c r="B51" s="4015" t="s">
        <v>359</v>
      </c>
      <c r="C51" s="4026"/>
      <c r="D51" s="4026"/>
      <c r="E51" s="4026"/>
      <c r="F51" s="4026"/>
      <c r="G51" s="4026"/>
      <c r="H51" s="4026"/>
      <c r="I51" s="4026"/>
      <c r="J51" s="4026"/>
      <c r="K51" s="4026"/>
      <c r="L51" s="4026"/>
      <c r="M51" s="4026"/>
      <c r="N51" s="4026"/>
      <c r="O51" s="4026"/>
      <c r="P51" s="4026"/>
      <c r="Q51" s="4026"/>
      <c r="R51" s="4026"/>
      <c r="S51" s="4026"/>
      <c r="T51" s="4026"/>
      <c r="U51" s="4026"/>
      <c r="V51" s="4026"/>
      <c r="W51" s="4027"/>
      <c r="X51" s="3244">
        <v>8103</v>
      </c>
      <c r="Y51" s="3993"/>
      <c r="Z51" s="3993"/>
      <c r="AA51" s="3993"/>
      <c r="AB51" s="73" t="s">
        <v>39</v>
      </c>
      <c r="AC51" s="3999">
        <v>29910</v>
      </c>
      <c r="AD51" s="3999"/>
      <c r="AE51" s="3999"/>
      <c r="AF51" s="3999"/>
      <c r="AG51" s="3999"/>
      <c r="AH51" s="3999"/>
      <c r="AI51" s="3999"/>
      <c r="AJ51" s="3999"/>
      <c r="AK51" s="3999"/>
      <c r="AL51" s="966" t="s">
        <v>40</v>
      </c>
      <c r="AM51" s="73" t="s">
        <v>39</v>
      </c>
      <c r="AN51" s="3999">
        <v>43078</v>
      </c>
      <c r="AO51" s="3999"/>
      <c r="AP51" s="3999"/>
      <c r="AQ51" s="3999"/>
      <c r="AR51" s="3999"/>
      <c r="AS51" s="3999"/>
      <c r="AT51" s="3999"/>
      <c r="AU51" s="3999"/>
      <c r="AV51" s="3999"/>
      <c r="AW51" s="75" t="s">
        <v>40</v>
      </c>
    </row>
    <row r="52" spans="2:49" ht="12.75" customHeight="1">
      <c r="B52" s="4015" t="s">
        <v>360</v>
      </c>
      <c r="C52" s="4026"/>
      <c r="D52" s="4026"/>
      <c r="E52" s="4026"/>
      <c r="F52" s="4026"/>
      <c r="G52" s="4026"/>
      <c r="H52" s="4026"/>
      <c r="I52" s="4026"/>
      <c r="J52" s="4026"/>
      <c r="K52" s="4026"/>
      <c r="L52" s="4026"/>
      <c r="M52" s="4026"/>
      <c r="N52" s="4026"/>
      <c r="O52" s="4026"/>
      <c r="P52" s="4026"/>
      <c r="Q52" s="4026"/>
      <c r="R52" s="4026"/>
      <c r="S52" s="4026"/>
      <c r="T52" s="4026"/>
      <c r="U52" s="4026"/>
      <c r="V52" s="4026"/>
      <c r="W52" s="4027"/>
      <c r="X52" s="3244">
        <v>8104</v>
      </c>
      <c r="Y52" s="3993"/>
      <c r="Z52" s="3993"/>
      <c r="AA52" s="3993"/>
      <c r="AB52" s="73" t="s">
        <v>39</v>
      </c>
      <c r="AC52" s="3999">
        <v>0</v>
      </c>
      <c r="AD52" s="3999"/>
      <c r="AE52" s="3999"/>
      <c r="AF52" s="3999"/>
      <c r="AG52" s="3999"/>
      <c r="AH52" s="3999"/>
      <c r="AI52" s="3999"/>
      <c r="AJ52" s="3999"/>
      <c r="AK52" s="3999"/>
      <c r="AL52" s="966" t="s">
        <v>40</v>
      </c>
      <c r="AM52" s="73" t="s">
        <v>39</v>
      </c>
      <c r="AN52" s="3999">
        <v>0</v>
      </c>
      <c r="AO52" s="3999"/>
      <c r="AP52" s="3999"/>
      <c r="AQ52" s="3999"/>
      <c r="AR52" s="3999"/>
      <c r="AS52" s="3999"/>
      <c r="AT52" s="3999"/>
      <c r="AU52" s="3999"/>
      <c r="AV52" s="3999"/>
      <c r="AW52" s="75" t="s">
        <v>40</v>
      </c>
    </row>
    <row r="53" spans="2:49" ht="12.75" customHeight="1">
      <c r="B53" s="4015" t="s">
        <v>361</v>
      </c>
      <c r="C53" s="4026"/>
      <c r="D53" s="4026"/>
      <c r="E53" s="4026"/>
      <c r="F53" s="4026"/>
      <c r="G53" s="4026"/>
      <c r="H53" s="4026"/>
      <c r="I53" s="4026"/>
      <c r="J53" s="4026"/>
      <c r="K53" s="4026"/>
      <c r="L53" s="4026"/>
      <c r="M53" s="4026"/>
      <c r="N53" s="4026"/>
      <c r="O53" s="4026"/>
      <c r="P53" s="4026"/>
      <c r="Q53" s="4026"/>
      <c r="R53" s="4026"/>
      <c r="S53" s="4026"/>
      <c r="T53" s="4026"/>
      <c r="U53" s="4026"/>
      <c r="V53" s="4026"/>
      <c r="W53" s="4027"/>
      <c r="X53" s="3244">
        <v>8105</v>
      </c>
      <c r="Y53" s="3993"/>
      <c r="Z53" s="3993"/>
      <c r="AA53" s="3993"/>
      <c r="AB53" s="73" t="s">
        <v>39</v>
      </c>
      <c r="AC53" s="3999">
        <v>0</v>
      </c>
      <c r="AD53" s="3999"/>
      <c r="AE53" s="3999"/>
      <c r="AF53" s="3999"/>
      <c r="AG53" s="3999"/>
      <c r="AH53" s="3999"/>
      <c r="AI53" s="3999"/>
      <c r="AJ53" s="3999"/>
      <c r="AK53" s="3999"/>
      <c r="AL53" s="966" t="s">
        <v>40</v>
      </c>
      <c r="AM53" s="73" t="s">
        <v>39</v>
      </c>
      <c r="AN53" s="3999">
        <v>0</v>
      </c>
      <c r="AO53" s="3999"/>
      <c r="AP53" s="3999"/>
      <c r="AQ53" s="3999"/>
      <c r="AR53" s="3999"/>
      <c r="AS53" s="3999"/>
      <c r="AT53" s="3999"/>
      <c r="AU53" s="3999"/>
      <c r="AV53" s="3999"/>
      <c r="AW53" s="75" t="s">
        <v>40</v>
      </c>
    </row>
    <row r="54" spans="2:49" ht="12.75" customHeight="1">
      <c r="B54" s="4015" t="s">
        <v>362</v>
      </c>
      <c r="C54" s="4026"/>
      <c r="D54" s="4026"/>
      <c r="E54" s="4026"/>
      <c r="F54" s="4026"/>
      <c r="G54" s="4026"/>
      <c r="H54" s="4026"/>
      <c r="I54" s="4026"/>
      <c r="J54" s="4026"/>
      <c r="K54" s="4026"/>
      <c r="L54" s="4026"/>
      <c r="M54" s="4026"/>
      <c r="N54" s="4026"/>
      <c r="O54" s="4026"/>
      <c r="P54" s="4026"/>
      <c r="Q54" s="4026"/>
      <c r="R54" s="4026"/>
      <c r="S54" s="4026"/>
      <c r="T54" s="4026"/>
      <c r="U54" s="4026"/>
      <c r="V54" s="4026"/>
      <c r="W54" s="4027"/>
      <c r="X54" s="3244">
        <v>8106</v>
      </c>
      <c r="Y54" s="3993"/>
      <c r="Z54" s="3993"/>
      <c r="AA54" s="3993"/>
      <c r="AB54" s="73" t="s">
        <v>39</v>
      </c>
      <c r="AC54" s="3999">
        <v>0</v>
      </c>
      <c r="AD54" s="3999"/>
      <c r="AE54" s="3999"/>
      <c r="AF54" s="3999"/>
      <c r="AG54" s="3999"/>
      <c r="AH54" s="3999"/>
      <c r="AI54" s="3999"/>
      <c r="AJ54" s="3999"/>
      <c r="AK54" s="3999"/>
      <c r="AL54" s="966" t="s">
        <v>40</v>
      </c>
      <c r="AM54" s="73" t="s">
        <v>39</v>
      </c>
      <c r="AN54" s="3999">
        <v>400000</v>
      </c>
      <c r="AO54" s="3999"/>
      <c r="AP54" s="3999"/>
      <c r="AQ54" s="3999"/>
      <c r="AR54" s="3999"/>
      <c r="AS54" s="3999"/>
      <c r="AT54" s="3999"/>
      <c r="AU54" s="3999"/>
      <c r="AV54" s="3999"/>
      <c r="AW54" s="75" t="s">
        <v>40</v>
      </c>
    </row>
    <row r="55" spans="2:49" ht="12.75" customHeight="1">
      <c r="B55" s="4015" t="s">
        <v>363</v>
      </c>
      <c r="C55" s="4024"/>
      <c r="D55" s="4024"/>
      <c r="E55" s="4024"/>
      <c r="F55" s="4024"/>
      <c r="G55" s="4024"/>
      <c r="H55" s="4024"/>
      <c r="I55" s="4024"/>
      <c r="J55" s="4024"/>
      <c r="K55" s="4024"/>
      <c r="L55" s="4024"/>
      <c r="M55" s="4024"/>
      <c r="N55" s="4024"/>
      <c r="O55" s="4024"/>
      <c r="P55" s="4024"/>
      <c r="Q55" s="4024"/>
      <c r="R55" s="4024"/>
      <c r="S55" s="4024"/>
      <c r="T55" s="4024"/>
      <c r="U55" s="4024"/>
      <c r="V55" s="4024"/>
      <c r="W55" s="4025"/>
      <c r="X55" s="3244">
        <v>8107</v>
      </c>
      <c r="Y55" s="3993"/>
      <c r="Z55" s="3993"/>
      <c r="AA55" s="3993"/>
      <c r="AB55" s="73" t="s">
        <v>39</v>
      </c>
      <c r="AC55" s="3999">
        <v>0</v>
      </c>
      <c r="AD55" s="3999"/>
      <c r="AE55" s="3999"/>
      <c r="AF55" s="3999"/>
      <c r="AG55" s="3999"/>
      <c r="AH55" s="3999"/>
      <c r="AI55" s="3999"/>
      <c r="AJ55" s="3999"/>
      <c r="AK55" s="3999"/>
      <c r="AL55" s="966" t="s">
        <v>40</v>
      </c>
      <c r="AM55" s="73" t="s">
        <v>39</v>
      </c>
      <c r="AN55" s="3999">
        <v>0</v>
      </c>
      <c r="AO55" s="3999"/>
      <c r="AP55" s="3999"/>
      <c r="AQ55" s="3999"/>
      <c r="AR55" s="3999"/>
      <c r="AS55" s="3999"/>
      <c r="AT55" s="3999"/>
      <c r="AU55" s="3999"/>
      <c r="AV55" s="3999"/>
      <c r="AW55" s="75" t="s">
        <v>40</v>
      </c>
    </row>
    <row r="56" spans="2:49" ht="12.75" customHeight="1">
      <c r="B56" s="4015" t="s">
        <v>364</v>
      </c>
      <c r="C56" s="4016"/>
      <c r="D56" s="4016"/>
      <c r="E56" s="4016"/>
      <c r="F56" s="4016"/>
      <c r="G56" s="4016"/>
      <c r="H56" s="4016"/>
      <c r="I56" s="4016"/>
      <c r="J56" s="4016"/>
      <c r="K56" s="4016"/>
      <c r="L56" s="4016"/>
      <c r="M56" s="4016"/>
      <c r="N56" s="4016"/>
      <c r="O56" s="4016"/>
      <c r="P56" s="4016"/>
      <c r="Q56" s="4016"/>
      <c r="R56" s="4016"/>
      <c r="S56" s="4016"/>
      <c r="T56" s="4016"/>
      <c r="U56" s="4016"/>
      <c r="V56" s="4016"/>
      <c r="W56" s="4017"/>
      <c r="X56" s="3244">
        <v>8108</v>
      </c>
      <c r="Y56" s="3993"/>
      <c r="Z56" s="3993"/>
      <c r="AA56" s="3993"/>
      <c r="AB56" s="73" t="s">
        <v>39</v>
      </c>
      <c r="AC56" s="3999">
        <v>0</v>
      </c>
      <c r="AD56" s="3999"/>
      <c r="AE56" s="3999"/>
      <c r="AF56" s="3999"/>
      <c r="AG56" s="3999"/>
      <c r="AH56" s="3999"/>
      <c r="AI56" s="3999"/>
      <c r="AJ56" s="3999"/>
      <c r="AK56" s="3999"/>
      <c r="AL56" s="966" t="s">
        <v>40</v>
      </c>
      <c r="AM56" s="73" t="s">
        <v>39</v>
      </c>
      <c r="AN56" s="3999">
        <v>167</v>
      </c>
      <c r="AO56" s="3999"/>
      <c r="AP56" s="3999"/>
      <c r="AQ56" s="3999"/>
      <c r="AR56" s="3999"/>
      <c r="AS56" s="3999"/>
      <c r="AT56" s="3999"/>
      <c r="AU56" s="3999"/>
      <c r="AV56" s="3999"/>
      <c r="AW56" s="75" t="s">
        <v>40</v>
      </c>
    </row>
    <row r="57" spans="2:49" ht="12.75" customHeight="1">
      <c r="B57" s="4015" t="s">
        <v>365</v>
      </c>
      <c r="C57" s="4016"/>
      <c r="D57" s="4016"/>
      <c r="E57" s="4016"/>
      <c r="F57" s="4016"/>
      <c r="G57" s="4016"/>
      <c r="H57" s="4016"/>
      <c r="I57" s="4016"/>
      <c r="J57" s="4016"/>
      <c r="K57" s="4016"/>
      <c r="L57" s="4016"/>
      <c r="M57" s="4016"/>
      <c r="N57" s="4016"/>
      <c r="O57" s="4016"/>
      <c r="P57" s="4016"/>
      <c r="Q57" s="4016"/>
      <c r="R57" s="4016"/>
      <c r="S57" s="4016"/>
      <c r="T57" s="4016"/>
      <c r="U57" s="4016"/>
      <c r="V57" s="4016"/>
      <c r="W57" s="4017"/>
      <c r="X57" s="3244">
        <v>8109</v>
      </c>
      <c r="Y57" s="3993"/>
      <c r="Z57" s="3993"/>
      <c r="AA57" s="3993"/>
      <c r="AB57" s="73" t="s">
        <v>39</v>
      </c>
      <c r="AC57" s="3999">
        <v>18030</v>
      </c>
      <c r="AD57" s="3999"/>
      <c r="AE57" s="3999"/>
      <c r="AF57" s="3999"/>
      <c r="AG57" s="3999"/>
      <c r="AH57" s="3999"/>
      <c r="AI57" s="3999"/>
      <c r="AJ57" s="3999"/>
      <c r="AK57" s="3999"/>
      <c r="AL57" s="966" t="s">
        <v>40</v>
      </c>
      <c r="AM57" s="73" t="s">
        <v>39</v>
      </c>
      <c r="AN57" s="3999">
        <v>41097</v>
      </c>
      <c r="AO57" s="3999"/>
      <c r="AP57" s="3999"/>
      <c r="AQ57" s="3999"/>
      <c r="AR57" s="3999"/>
      <c r="AS57" s="3999"/>
      <c r="AT57" s="3999"/>
      <c r="AU57" s="3999"/>
      <c r="AV57" s="3999"/>
      <c r="AW57" s="75" t="s">
        <v>40</v>
      </c>
    </row>
    <row r="58" spans="2:49" ht="12.75" customHeight="1">
      <c r="B58" s="4015" t="s">
        <v>366</v>
      </c>
      <c r="C58" s="4016"/>
      <c r="D58" s="4016"/>
      <c r="E58" s="4016"/>
      <c r="F58" s="4016"/>
      <c r="G58" s="4016"/>
      <c r="H58" s="4016"/>
      <c r="I58" s="4016"/>
      <c r="J58" s="4016"/>
      <c r="K58" s="4016"/>
      <c r="L58" s="4016"/>
      <c r="M58" s="4016"/>
      <c r="N58" s="4016"/>
      <c r="O58" s="4016"/>
      <c r="P58" s="4016"/>
      <c r="Q58" s="4016"/>
      <c r="R58" s="4016"/>
      <c r="S58" s="4016"/>
      <c r="T58" s="4016"/>
      <c r="U58" s="4016"/>
      <c r="V58" s="4016"/>
      <c r="W58" s="4017"/>
      <c r="X58" s="3244">
        <v>8110</v>
      </c>
      <c r="Y58" s="3993"/>
      <c r="Z58" s="3993"/>
      <c r="AA58" s="3993"/>
      <c r="AB58" s="73" t="s">
        <v>39</v>
      </c>
      <c r="AC58" s="3999">
        <v>4518</v>
      </c>
      <c r="AD58" s="3999"/>
      <c r="AE58" s="3999"/>
      <c r="AF58" s="3999"/>
      <c r="AG58" s="3999"/>
      <c r="AH58" s="3999"/>
      <c r="AI58" s="3999"/>
      <c r="AJ58" s="3999"/>
      <c r="AK58" s="3999"/>
      <c r="AL58" s="966" t="s">
        <v>40</v>
      </c>
      <c r="AM58" s="73" t="s">
        <v>39</v>
      </c>
      <c r="AN58" s="3999">
        <v>1544</v>
      </c>
      <c r="AO58" s="3999"/>
      <c r="AP58" s="3999"/>
      <c r="AQ58" s="3999"/>
      <c r="AR58" s="3999"/>
      <c r="AS58" s="3999"/>
      <c r="AT58" s="3999"/>
      <c r="AU58" s="3999"/>
      <c r="AV58" s="3999"/>
      <c r="AW58" s="75" t="s">
        <v>40</v>
      </c>
    </row>
    <row r="59" spans="2:49" ht="12.75" customHeight="1">
      <c r="B59" s="4015" t="s">
        <v>367</v>
      </c>
      <c r="C59" s="4016"/>
      <c r="D59" s="4016"/>
      <c r="E59" s="4016"/>
      <c r="F59" s="4016"/>
      <c r="G59" s="4016"/>
      <c r="H59" s="4016"/>
      <c r="I59" s="4016"/>
      <c r="J59" s="4016"/>
      <c r="K59" s="4016"/>
      <c r="L59" s="4016"/>
      <c r="M59" s="4016"/>
      <c r="N59" s="4016"/>
      <c r="O59" s="4016"/>
      <c r="P59" s="4016"/>
      <c r="Q59" s="4016"/>
      <c r="R59" s="4016"/>
      <c r="S59" s="4016"/>
      <c r="T59" s="4016"/>
      <c r="U59" s="4016"/>
      <c r="V59" s="4016"/>
      <c r="W59" s="4017"/>
      <c r="X59" s="3244">
        <v>8111</v>
      </c>
      <c r="Y59" s="3993"/>
      <c r="Z59" s="3993"/>
      <c r="AA59" s="3993"/>
      <c r="AB59" s="73" t="s">
        <v>39</v>
      </c>
      <c r="AC59" s="3999">
        <v>1213708</v>
      </c>
      <c r="AD59" s="3999"/>
      <c r="AE59" s="3999"/>
      <c r="AF59" s="3999"/>
      <c r="AG59" s="3999"/>
      <c r="AH59" s="3999"/>
      <c r="AI59" s="3999"/>
      <c r="AJ59" s="3999"/>
      <c r="AK59" s="3999"/>
      <c r="AL59" s="966" t="s">
        <v>40</v>
      </c>
      <c r="AM59" s="73" t="s">
        <v>39</v>
      </c>
      <c r="AN59" s="3999">
        <v>651003</v>
      </c>
      <c r="AO59" s="3999"/>
      <c r="AP59" s="3999"/>
      <c r="AQ59" s="3999"/>
      <c r="AR59" s="3999"/>
      <c r="AS59" s="3999"/>
      <c r="AT59" s="3999"/>
      <c r="AU59" s="3999"/>
      <c r="AV59" s="3999"/>
      <c r="AW59" s="75" t="s">
        <v>40</v>
      </c>
    </row>
    <row r="60" spans="2:49" ht="12.75" customHeight="1">
      <c r="B60" s="4015" t="s">
        <v>368</v>
      </c>
      <c r="C60" s="4016"/>
      <c r="D60" s="4016"/>
      <c r="E60" s="4016"/>
      <c r="F60" s="4016"/>
      <c r="G60" s="4016"/>
      <c r="H60" s="4016"/>
      <c r="I60" s="4016"/>
      <c r="J60" s="4016"/>
      <c r="K60" s="4016"/>
      <c r="L60" s="4016"/>
      <c r="M60" s="4016"/>
      <c r="N60" s="4016"/>
      <c r="O60" s="4016"/>
      <c r="P60" s="4016"/>
      <c r="Q60" s="4016"/>
      <c r="R60" s="4016"/>
      <c r="S60" s="4016"/>
      <c r="T60" s="4016"/>
      <c r="U60" s="4016"/>
      <c r="V60" s="4016"/>
      <c r="W60" s="4017"/>
      <c r="X60" s="3244">
        <v>8112</v>
      </c>
      <c r="Y60" s="3993"/>
      <c r="Z60" s="3993"/>
      <c r="AA60" s="3993"/>
      <c r="AB60" s="73" t="s">
        <v>39</v>
      </c>
      <c r="AC60" s="3999">
        <v>0</v>
      </c>
      <c r="AD60" s="3999"/>
      <c r="AE60" s="3999"/>
      <c r="AF60" s="3999"/>
      <c r="AG60" s="3999"/>
      <c r="AH60" s="3999"/>
      <c r="AI60" s="3999"/>
      <c r="AJ60" s="3999"/>
      <c r="AK60" s="3999"/>
      <c r="AL60" s="966" t="s">
        <v>40</v>
      </c>
      <c r="AM60" s="73" t="s">
        <v>39</v>
      </c>
      <c r="AN60" s="3999">
        <v>0</v>
      </c>
      <c r="AO60" s="3999"/>
      <c r="AP60" s="3999"/>
      <c r="AQ60" s="3999"/>
      <c r="AR60" s="3999"/>
      <c r="AS60" s="3999"/>
      <c r="AT60" s="3999"/>
      <c r="AU60" s="3999"/>
      <c r="AV60" s="3999"/>
      <c r="AW60" s="75" t="s">
        <v>40</v>
      </c>
    </row>
    <row r="61" spans="2:49" ht="12.75" customHeight="1">
      <c r="B61" s="4015" t="s">
        <v>369</v>
      </c>
      <c r="C61" s="4016"/>
      <c r="D61" s="4016"/>
      <c r="E61" s="4016"/>
      <c r="F61" s="4016"/>
      <c r="G61" s="4016"/>
      <c r="H61" s="4016"/>
      <c r="I61" s="4016"/>
      <c r="J61" s="4016"/>
      <c r="K61" s="4016"/>
      <c r="L61" s="4016"/>
      <c r="M61" s="4016"/>
      <c r="N61" s="4016"/>
      <c r="O61" s="4016"/>
      <c r="P61" s="4016"/>
      <c r="Q61" s="4016"/>
      <c r="R61" s="4016"/>
      <c r="S61" s="4016"/>
      <c r="T61" s="4016"/>
      <c r="U61" s="4016"/>
      <c r="V61" s="4016"/>
      <c r="W61" s="4017"/>
      <c r="X61" s="3244">
        <v>8113</v>
      </c>
      <c r="Y61" s="3993"/>
      <c r="Z61" s="3993"/>
      <c r="AA61" s="3993"/>
      <c r="AB61" s="73" t="s">
        <v>39</v>
      </c>
      <c r="AC61" s="3999">
        <v>0</v>
      </c>
      <c r="AD61" s="3999"/>
      <c r="AE61" s="3999"/>
      <c r="AF61" s="3999"/>
      <c r="AG61" s="3999"/>
      <c r="AH61" s="3999"/>
      <c r="AI61" s="3999"/>
      <c r="AJ61" s="3999"/>
      <c r="AK61" s="3999"/>
      <c r="AL61" s="966" t="s">
        <v>40</v>
      </c>
      <c r="AM61" s="73" t="s">
        <v>39</v>
      </c>
      <c r="AN61" s="3999">
        <v>0</v>
      </c>
      <c r="AO61" s="3999"/>
      <c r="AP61" s="3999"/>
      <c r="AQ61" s="3999"/>
      <c r="AR61" s="3999"/>
      <c r="AS61" s="3999"/>
      <c r="AT61" s="3999"/>
      <c r="AU61" s="3999"/>
      <c r="AV61" s="3999"/>
      <c r="AW61" s="75" t="s">
        <v>40</v>
      </c>
    </row>
    <row r="62" spans="2:49" ht="12.75" customHeight="1">
      <c r="B62" s="4015" t="s">
        <v>370</v>
      </c>
      <c r="C62" s="4016"/>
      <c r="D62" s="4016"/>
      <c r="E62" s="4016"/>
      <c r="F62" s="4016"/>
      <c r="G62" s="4016"/>
      <c r="H62" s="4016"/>
      <c r="I62" s="4016"/>
      <c r="J62" s="4016"/>
      <c r="K62" s="4016"/>
      <c r="L62" s="4016"/>
      <c r="M62" s="4016"/>
      <c r="N62" s="4016"/>
      <c r="O62" s="4016"/>
      <c r="P62" s="4016"/>
      <c r="Q62" s="4016"/>
      <c r="R62" s="4016"/>
      <c r="S62" s="4016"/>
      <c r="T62" s="4016"/>
      <c r="U62" s="4016"/>
      <c r="V62" s="4016"/>
      <c r="W62" s="4017"/>
      <c r="X62" s="3244">
        <v>8114</v>
      </c>
      <c r="Y62" s="3993"/>
      <c r="Z62" s="3993"/>
      <c r="AA62" s="3993"/>
      <c r="AB62" s="73" t="s">
        <v>39</v>
      </c>
      <c r="AC62" s="3999">
        <v>0</v>
      </c>
      <c r="AD62" s="3999"/>
      <c r="AE62" s="3999"/>
      <c r="AF62" s="3999"/>
      <c r="AG62" s="3999"/>
      <c r="AH62" s="3999"/>
      <c r="AI62" s="3999"/>
      <c r="AJ62" s="3999"/>
      <c r="AK62" s="3999"/>
      <c r="AL62" s="966" t="s">
        <v>40</v>
      </c>
      <c r="AM62" s="73" t="s">
        <v>39</v>
      </c>
      <c r="AN62" s="3999">
        <v>0</v>
      </c>
      <c r="AO62" s="3999"/>
      <c r="AP62" s="3999"/>
      <c r="AQ62" s="3999"/>
      <c r="AR62" s="3999"/>
      <c r="AS62" s="3999"/>
      <c r="AT62" s="3999"/>
      <c r="AU62" s="3999"/>
      <c r="AV62" s="3999"/>
      <c r="AW62" s="75" t="s">
        <v>40</v>
      </c>
    </row>
    <row r="63" spans="2:49" ht="12.75" customHeight="1">
      <c r="B63" s="4015" t="s">
        <v>1488</v>
      </c>
      <c r="C63" s="4016"/>
      <c r="D63" s="4016"/>
      <c r="E63" s="4016"/>
      <c r="F63" s="4016"/>
      <c r="G63" s="4016"/>
      <c r="H63" s="4016"/>
      <c r="I63" s="4016"/>
      <c r="J63" s="4016"/>
      <c r="K63" s="4016"/>
      <c r="L63" s="4016"/>
      <c r="M63" s="4016"/>
      <c r="N63" s="4016"/>
      <c r="O63" s="4016"/>
      <c r="P63" s="4016"/>
      <c r="Q63" s="4016"/>
      <c r="R63" s="4016"/>
      <c r="S63" s="4016"/>
      <c r="T63" s="4016"/>
      <c r="U63" s="4016"/>
      <c r="V63" s="4016"/>
      <c r="W63" s="4017"/>
      <c r="X63" s="3244">
        <v>8115</v>
      </c>
      <c r="Y63" s="3993"/>
      <c r="Z63" s="3993"/>
      <c r="AA63" s="3993"/>
      <c r="AB63" s="73" t="s">
        <v>39</v>
      </c>
      <c r="AC63" s="3999">
        <v>1074586</v>
      </c>
      <c r="AD63" s="3999"/>
      <c r="AE63" s="3999"/>
      <c r="AF63" s="3999"/>
      <c r="AG63" s="3999"/>
      <c r="AH63" s="3999"/>
      <c r="AI63" s="3999"/>
      <c r="AJ63" s="3999"/>
      <c r="AK63" s="3999"/>
      <c r="AL63" s="966" t="s">
        <v>40</v>
      </c>
      <c r="AM63" s="73" t="s">
        <v>39</v>
      </c>
      <c r="AN63" s="3999">
        <v>148818</v>
      </c>
      <c r="AO63" s="3999"/>
      <c r="AP63" s="3999"/>
      <c r="AQ63" s="3999"/>
      <c r="AR63" s="3999"/>
      <c r="AS63" s="3999"/>
      <c r="AT63" s="3999"/>
      <c r="AU63" s="3999"/>
      <c r="AV63" s="3999"/>
      <c r="AW63" s="75" t="s">
        <v>40</v>
      </c>
    </row>
    <row r="64" spans="2:49" ht="12.75" customHeight="1">
      <c r="B64" s="4015" t="s">
        <v>371</v>
      </c>
      <c r="C64" s="4016"/>
      <c r="D64" s="4016"/>
      <c r="E64" s="4016"/>
      <c r="F64" s="4016"/>
      <c r="G64" s="4016"/>
      <c r="H64" s="4016"/>
      <c r="I64" s="4016"/>
      <c r="J64" s="4016"/>
      <c r="K64" s="4016"/>
      <c r="L64" s="4016"/>
      <c r="M64" s="4016"/>
      <c r="N64" s="4016"/>
      <c r="O64" s="4016"/>
      <c r="P64" s="4016"/>
      <c r="Q64" s="4016"/>
      <c r="R64" s="4016"/>
      <c r="S64" s="4016"/>
      <c r="T64" s="4016"/>
      <c r="U64" s="4016"/>
      <c r="V64" s="4016"/>
      <c r="W64" s="4017"/>
      <c r="X64" s="3244">
        <v>8116</v>
      </c>
      <c r="Y64" s="3993"/>
      <c r="Z64" s="3993"/>
      <c r="AA64" s="3993"/>
      <c r="AB64" s="73" t="s">
        <v>39</v>
      </c>
      <c r="AC64" s="3999">
        <v>107481</v>
      </c>
      <c r="AD64" s="3999"/>
      <c r="AE64" s="3999"/>
      <c r="AF64" s="3999"/>
      <c r="AG64" s="3999"/>
      <c r="AH64" s="3999"/>
      <c r="AI64" s="3999"/>
      <c r="AJ64" s="3999"/>
      <c r="AK64" s="3999"/>
      <c r="AL64" s="966" t="s">
        <v>40</v>
      </c>
      <c r="AM64" s="73" t="s">
        <v>39</v>
      </c>
      <c r="AN64" s="3999">
        <v>36769</v>
      </c>
      <c r="AO64" s="3999"/>
      <c r="AP64" s="3999"/>
      <c r="AQ64" s="3999"/>
      <c r="AR64" s="3999"/>
      <c r="AS64" s="3999"/>
      <c r="AT64" s="3999"/>
      <c r="AU64" s="3999"/>
      <c r="AV64" s="3999"/>
      <c r="AW64" s="75" t="s">
        <v>40</v>
      </c>
    </row>
    <row r="65" spans="2:49" ht="12.75" customHeight="1">
      <c r="B65" s="4015" t="s">
        <v>372</v>
      </c>
      <c r="C65" s="4016"/>
      <c r="D65" s="4016"/>
      <c r="E65" s="4016"/>
      <c r="F65" s="4016"/>
      <c r="G65" s="4016"/>
      <c r="H65" s="4016"/>
      <c r="I65" s="4016"/>
      <c r="J65" s="4016"/>
      <c r="K65" s="4016"/>
      <c r="L65" s="4016"/>
      <c r="M65" s="4016"/>
      <c r="N65" s="4016"/>
      <c r="O65" s="4016"/>
      <c r="P65" s="4016"/>
      <c r="Q65" s="4016"/>
      <c r="R65" s="4016"/>
      <c r="S65" s="4016"/>
      <c r="T65" s="4016"/>
      <c r="U65" s="4016"/>
      <c r="V65" s="4016"/>
      <c r="W65" s="4017"/>
      <c r="X65" s="3244">
        <v>8117</v>
      </c>
      <c r="Y65" s="3993"/>
      <c r="Z65" s="3993"/>
      <c r="AA65" s="3993"/>
      <c r="AB65" s="73" t="s">
        <v>39</v>
      </c>
      <c r="AC65" s="3999">
        <v>0</v>
      </c>
      <c r="AD65" s="3999"/>
      <c r="AE65" s="3999"/>
      <c r="AF65" s="3999"/>
      <c r="AG65" s="3999"/>
      <c r="AH65" s="3999"/>
      <c r="AI65" s="3999"/>
      <c r="AJ65" s="3999"/>
      <c r="AK65" s="3999"/>
      <c r="AL65" s="966" t="s">
        <v>40</v>
      </c>
      <c r="AM65" s="73" t="s">
        <v>39</v>
      </c>
      <c r="AN65" s="3999">
        <v>0</v>
      </c>
      <c r="AO65" s="3999"/>
      <c r="AP65" s="3999"/>
      <c r="AQ65" s="3999"/>
      <c r="AR65" s="3999"/>
      <c r="AS65" s="3999"/>
      <c r="AT65" s="3999"/>
      <c r="AU65" s="3999"/>
      <c r="AV65" s="3999"/>
      <c r="AW65" s="75" t="s">
        <v>40</v>
      </c>
    </row>
    <row r="66" spans="2:49" ht="12.75" customHeight="1">
      <c r="B66" s="4015" t="s">
        <v>373</v>
      </c>
      <c r="C66" s="4016"/>
      <c r="D66" s="4016"/>
      <c r="E66" s="4016"/>
      <c r="F66" s="4016"/>
      <c r="G66" s="4016"/>
      <c r="H66" s="4016"/>
      <c r="I66" s="4016"/>
      <c r="J66" s="4016"/>
      <c r="K66" s="4016"/>
      <c r="L66" s="4016"/>
      <c r="M66" s="4016"/>
      <c r="N66" s="4016"/>
      <c r="O66" s="4016"/>
      <c r="P66" s="4016"/>
      <c r="Q66" s="4016"/>
      <c r="R66" s="4016"/>
      <c r="S66" s="4016"/>
      <c r="T66" s="4016"/>
      <c r="U66" s="4016"/>
      <c r="V66" s="4016"/>
      <c r="W66" s="4017"/>
      <c r="X66" s="3244">
        <v>8118</v>
      </c>
      <c r="Y66" s="3993"/>
      <c r="Z66" s="3993"/>
      <c r="AA66" s="3993"/>
      <c r="AB66" s="73" t="s">
        <v>39</v>
      </c>
      <c r="AC66" s="3999">
        <v>253330</v>
      </c>
      <c r="AD66" s="3999"/>
      <c r="AE66" s="3999"/>
      <c r="AF66" s="3999"/>
      <c r="AG66" s="3999"/>
      <c r="AH66" s="3999"/>
      <c r="AI66" s="3999"/>
      <c r="AJ66" s="3999"/>
      <c r="AK66" s="3999"/>
      <c r="AL66" s="966" t="s">
        <v>40</v>
      </c>
      <c r="AM66" s="73" t="s">
        <v>39</v>
      </c>
      <c r="AN66" s="3999">
        <v>0</v>
      </c>
      <c r="AO66" s="3999"/>
      <c r="AP66" s="3999"/>
      <c r="AQ66" s="3999"/>
      <c r="AR66" s="3999"/>
      <c r="AS66" s="3999"/>
      <c r="AT66" s="3999"/>
      <c r="AU66" s="3999"/>
      <c r="AV66" s="3999"/>
      <c r="AW66" s="75" t="s">
        <v>40</v>
      </c>
    </row>
    <row r="67" spans="2:49" ht="12.75" customHeight="1">
      <c r="B67" s="4015" t="s">
        <v>374</v>
      </c>
      <c r="C67" s="4016"/>
      <c r="D67" s="4016"/>
      <c r="E67" s="4016"/>
      <c r="F67" s="4016"/>
      <c r="G67" s="4016"/>
      <c r="H67" s="4016"/>
      <c r="I67" s="4016"/>
      <c r="J67" s="4016"/>
      <c r="K67" s="4016"/>
      <c r="L67" s="4016"/>
      <c r="M67" s="4016"/>
      <c r="N67" s="4016"/>
      <c r="O67" s="4016"/>
      <c r="P67" s="4016"/>
      <c r="Q67" s="4016"/>
      <c r="R67" s="4016"/>
      <c r="S67" s="4016"/>
      <c r="T67" s="4016"/>
      <c r="U67" s="4016"/>
      <c r="V67" s="4016"/>
      <c r="W67" s="4017"/>
      <c r="X67" s="3244">
        <v>8119</v>
      </c>
      <c r="Y67" s="3993"/>
      <c r="Z67" s="3993"/>
      <c r="AA67" s="3993"/>
      <c r="AB67" s="73" t="s">
        <v>39</v>
      </c>
      <c r="AC67" s="3999">
        <v>416767</v>
      </c>
      <c r="AD67" s="3999"/>
      <c r="AE67" s="3999"/>
      <c r="AF67" s="3999"/>
      <c r="AG67" s="3999"/>
      <c r="AH67" s="3999"/>
      <c r="AI67" s="3999"/>
      <c r="AJ67" s="3999"/>
      <c r="AK67" s="3999"/>
      <c r="AL67" s="966" t="s">
        <v>40</v>
      </c>
      <c r="AM67" s="73" t="s">
        <v>39</v>
      </c>
      <c r="AN67" s="3999">
        <v>362519</v>
      </c>
      <c r="AO67" s="3999"/>
      <c r="AP67" s="3999"/>
      <c r="AQ67" s="3999"/>
      <c r="AR67" s="3999"/>
      <c r="AS67" s="3999"/>
      <c r="AT67" s="3999"/>
      <c r="AU67" s="3999"/>
      <c r="AV67" s="3999"/>
      <c r="AW67" s="75" t="s">
        <v>40</v>
      </c>
    </row>
    <row r="68" spans="2:49" ht="12.75" customHeight="1">
      <c r="B68" s="4015" t="s">
        <v>375</v>
      </c>
      <c r="C68" s="4016"/>
      <c r="D68" s="4016"/>
      <c r="E68" s="4016"/>
      <c r="F68" s="4016"/>
      <c r="G68" s="4016"/>
      <c r="H68" s="4016"/>
      <c r="I68" s="4016"/>
      <c r="J68" s="4016"/>
      <c r="K68" s="4016"/>
      <c r="L68" s="4016"/>
      <c r="M68" s="4016"/>
      <c r="N68" s="4016"/>
      <c r="O68" s="4016"/>
      <c r="P68" s="4016"/>
      <c r="Q68" s="4016"/>
      <c r="R68" s="4016"/>
      <c r="S68" s="4016"/>
      <c r="T68" s="4016"/>
      <c r="U68" s="4016"/>
      <c r="V68" s="4016"/>
      <c r="W68" s="4017"/>
      <c r="X68" s="3244">
        <v>8120</v>
      </c>
      <c r="Y68" s="3993"/>
      <c r="Z68" s="3993"/>
      <c r="AA68" s="3993"/>
      <c r="AB68" s="73" t="s">
        <v>39</v>
      </c>
      <c r="AC68" s="3999">
        <v>2498</v>
      </c>
      <c r="AD68" s="3999"/>
      <c r="AE68" s="3999"/>
      <c r="AF68" s="3999"/>
      <c r="AG68" s="3999"/>
      <c r="AH68" s="3999"/>
      <c r="AI68" s="3999"/>
      <c r="AJ68" s="3999"/>
      <c r="AK68" s="3999"/>
      <c r="AL68" s="966" t="s">
        <v>40</v>
      </c>
      <c r="AM68" s="73" t="s">
        <v>39</v>
      </c>
      <c r="AN68" s="3999">
        <v>109876</v>
      </c>
      <c r="AO68" s="3999"/>
      <c r="AP68" s="3999"/>
      <c r="AQ68" s="3999"/>
      <c r="AR68" s="3999"/>
      <c r="AS68" s="3999"/>
      <c r="AT68" s="3999"/>
      <c r="AU68" s="3999"/>
      <c r="AV68" s="3999"/>
      <c r="AW68" s="75" t="s">
        <v>40</v>
      </c>
    </row>
    <row r="69" spans="2:49" ht="12.75" customHeight="1">
      <c r="B69" s="4001" t="s">
        <v>376</v>
      </c>
      <c r="C69" s="4002"/>
      <c r="D69" s="4002"/>
      <c r="E69" s="4002"/>
      <c r="F69" s="4002"/>
      <c r="G69" s="4002"/>
      <c r="H69" s="4002"/>
      <c r="I69" s="4002"/>
      <c r="J69" s="4002"/>
      <c r="K69" s="4002"/>
      <c r="L69" s="4002"/>
      <c r="M69" s="4002"/>
      <c r="N69" s="4002"/>
      <c r="O69" s="4002"/>
      <c r="P69" s="4002"/>
      <c r="Q69" s="4002"/>
      <c r="R69" s="4002"/>
      <c r="S69" s="4002"/>
      <c r="T69" s="4002"/>
      <c r="U69" s="4002"/>
      <c r="V69" s="4002"/>
      <c r="W69" s="4003"/>
      <c r="X69" s="3244">
        <v>8121</v>
      </c>
      <c r="Y69" s="3993"/>
      <c r="Z69" s="3993"/>
      <c r="AA69" s="3993"/>
      <c r="AB69" s="73" t="s">
        <v>39</v>
      </c>
      <c r="AC69" s="3999">
        <v>326</v>
      </c>
      <c r="AD69" s="3999"/>
      <c r="AE69" s="3999"/>
      <c r="AF69" s="3999"/>
      <c r="AG69" s="3999"/>
      <c r="AH69" s="3999"/>
      <c r="AI69" s="3999"/>
      <c r="AJ69" s="3999"/>
      <c r="AK69" s="3999"/>
      <c r="AL69" s="966" t="s">
        <v>40</v>
      </c>
      <c r="AM69" s="73" t="s">
        <v>39</v>
      </c>
      <c r="AN69" s="3999">
        <v>6584</v>
      </c>
      <c r="AO69" s="3999"/>
      <c r="AP69" s="3999"/>
      <c r="AQ69" s="3999"/>
      <c r="AR69" s="3999"/>
      <c r="AS69" s="3999"/>
      <c r="AT69" s="3999"/>
      <c r="AU69" s="3999"/>
      <c r="AV69" s="3999"/>
      <c r="AW69" s="75" t="s">
        <v>40</v>
      </c>
    </row>
    <row r="70" spans="2:49" ht="12.75" customHeight="1">
      <c r="B70" s="4001" t="s">
        <v>377</v>
      </c>
      <c r="C70" s="4002"/>
      <c r="D70" s="4002"/>
      <c r="E70" s="4002"/>
      <c r="F70" s="4002"/>
      <c r="G70" s="4002"/>
      <c r="H70" s="4002"/>
      <c r="I70" s="4002"/>
      <c r="J70" s="4002"/>
      <c r="K70" s="4002"/>
      <c r="L70" s="4002"/>
      <c r="M70" s="4002"/>
      <c r="N70" s="4002"/>
      <c r="O70" s="4002"/>
      <c r="P70" s="4002"/>
      <c r="Q70" s="4002"/>
      <c r="R70" s="4002"/>
      <c r="S70" s="4002"/>
      <c r="T70" s="4002"/>
      <c r="U70" s="4002"/>
      <c r="V70" s="4002"/>
      <c r="W70" s="4003"/>
      <c r="X70" s="3242">
        <v>8122</v>
      </c>
      <c r="Y70" s="3243"/>
      <c r="Z70" s="3243"/>
      <c r="AA70" s="3244"/>
      <c r="AB70" s="4132" t="s">
        <v>39</v>
      </c>
      <c r="AC70" s="4065">
        <v>37199</v>
      </c>
      <c r="AD70" s="4065"/>
      <c r="AE70" s="4065"/>
      <c r="AF70" s="4065"/>
      <c r="AG70" s="4065"/>
      <c r="AH70" s="4065"/>
      <c r="AI70" s="4065"/>
      <c r="AJ70" s="4065"/>
      <c r="AK70" s="4065"/>
      <c r="AL70" s="4134" t="s">
        <v>40</v>
      </c>
      <c r="AM70" s="4132" t="s">
        <v>39</v>
      </c>
      <c r="AN70" s="4065">
        <v>24413</v>
      </c>
      <c r="AO70" s="4065"/>
      <c r="AP70" s="4065"/>
      <c r="AQ70" s="4065"/>
      <c r="AR70" s="4065"/>
      <c r="AS70" s="4065"/>
      <c r="AT70" s="4065"/>
      <c r="AU70" s="4065"/>
      <c r="AV70" s="4065"/>
      <c r="AW70" s="1655" t="s">
        <v>40</v>
      </c>
    </row>
    <row r="71" spans="2:49" ht="12.75" customHeight="1">
      <c r="B71" s="4007" t="s">
        <v>378</v>
      </c>
      <c r="C71" s="4008"/>
      <c r="D71" s="4008"/>
      <c r="E71" s="4008"/>
      <c r="F71" s="4008"/>
      <c r="G71" s="4008"/>
      <c r="H71" s="4008"/>
      <c r="I71" s="4008"/>
      <c r="J71" s="4008"/>
      <c r="K71" s="4008"/>
      <c r="L71" s="4008"/>
      <c r="M71" s="4008"/>
      <c r="N71" s="4008"/>
      <c r="O71" s="4008"/>
      <c r="P71" s="4008"/>
      <c r="Q71" s="4008"/>
      <c r="R71" s="4008"/>
      <c r="S71" s="4008"/>
      <c r="T71" s="4008"/>
      <c r="U71" s="4008"/>
      <c r="V71" s="4008"/>
      <c r="W71" s="4009"/>
      <c r="X71" s="4004"/>
      <c r="Y71" s="4005"/>
      <c r="Z71" s="4005"/>
      <c r="AA71" s="4006"/>
      <c r="AB71" s="4133"/>
      <c r="AC71" s="4088"/>
      <c r="AD71" s="4088"/>
      <c r="AE71" s="4088"/>
      <c r="AF71" s="4088"/>
      <c r="AG71" s="4088"/>
      <c r="AH71" s="4088"/>
      <c r="AI71" s="4088"/>
      <c r="AJ71" s="4088"/>
      <c r="AK71" s="4088"/>
      <c r="AL71" s="4135"/>
      <c r="AM71" s="4133"/>
      <c r="AN71" s="4088"/>
      <c r="AO71" s="4088"/>
      <c r="AP71" s="4088"/>
      <c r="AQ71" s="4088"/>
      <c r="AR71" s="4088"/>
      <c r="AS71" s="4088"/>
      <c r="AT71" s="4088"/>
      <c r="AU71" s="4088"/>
      <c r="AV71" s="4088"/>
      <c r="AW71" s="1656"/>
    </row>
    <row r="72" spans="2:49" ht="12.75" customHeight="1">
      <c r="B72" s="4023" t="s">
        <v>379</v>
      </c>
      <c r="C72" s="4021"/>
      <c r="D72" s="4021"/>
      <c r="E72" s="4021"/>
      <c r="F72" s="4021"/>
      <c r="G72" s="4021"/>
      <c r="H72" s="4021"/>
      <c r="I72" s="4021"/>
      <c r="J72" s="4021"/>
      <c r="K72" s="4021"/>
      <c r="L72" s="4021"/>
      <c r="M72" s="4021"/>
      <c r="N72" s="4021"/>
      <c r="O72" s="4021"/>
      <c r="P72" s="4021"/>
      <c r="Q72" s="4021"/>
      <c r="R72" s="4021"/>
      <c r="S72" s="4021"/>
      <c r="T72" s="4021"/>
      <c r="U72" s="4021"/>
      <c r="V72" s="4021"/>
      <c r="W72" s="4022"/>
      <c r="X72" s="3244">
        <v>8123</v>
      </c>
      <c r="Y72" s="3993"/>
      <c r="Z72" s="3993"/>
      <c r="AA72" s="3993"/>
      <c r="AB72" s="73" t="s">
        <v>39</v>
      </c>
      <c r="AC72" s="3999">
        <v>0</v>
      </c>
      <c r="AD72" s="3999"/>
      <c r="AE72" s="3999"/>
      <c r="AF72" s="3999"/>
      <c r="AG72" s="3999"/>
      <c r="AH72" s="3999"/>
      <c r="AI72" s="3999"/>
      <c r="AJ72" s="3999"/>
      <c r="AK72" s="3999"/>
      <c r="AL72" s="966" t="s">
        <v>40</v>
      </c>
      <c r="AM72" s="73" t="s">
        <v>39</v>
      </c>
      <c r="AN72" s="3999">
        <v>0</v>
      </c>
      <c r="AO72" s="3999"/>
      <c r="AP72" s="3999"/>
      <c r="AQ72" s="3999"/>
      <c r="AR72" s="3999"/>
      <c r="AS72" s="3999"/>
      <c r="AT72" s="3999"/>
      <c r="AU72" s="3999"/>
      <c r="AV72" s="3999"/>
      <c r="AW72" s="75" t="s">
        <v>40</v>
      </c>
    </row>
    <row r="73" spans="2:49" ht="21.75" customHeight="1">
      <c r="B73" s="4020" t="s">
        <v>380</v>
      </c>
      <c r="C73" s="4021"/>
      <c r="D73" s="4021"/>
      <c r="E73" s="4021"/>
      <c r="F73" s="4021"/>
      <c r="G73" s="4021"/>
      <c r="H73" s="4021"/>
      <c r="I73" s="4021"/>
      <c r="J73" s="4021"/>
      <c r="K73" s="4021"/>
      <c r="L73" s="4021"/>
      <c r="M73" s="4021"/>
      <c r="N73" s="4021"/>
      <c r="O73" s="4021"/>
      <c r="P73" s="4021"/>
      <c r="Q73" s="4021"/>
      <c r="R73" s="4021"/>
      <c r="S73" s="4021"/>
      <c r="T73" s="4021"/>
      <c r="U73" s="4021"/>
      <c r="V73" s="4021"/>
      <c r="W73" s="4022"/>
      <c r="X73" s="4010">
        <v>8124</v>
      </c>
      <c r="Y73" s="4011"/>
      <c r="Z73" s="4011"/>
      <c r="AA73" s="4012"/>
      <c r="AB73" s="73" t="s">
        <v>39</v>
      </c>
      <c r="AC73" s="3999">
        <v>69102</v>
      </c>
      <c r="AD73" s="3999"/>
      <c r="AE73" s="3999"/>
      <c r="AF73" s="3999"/>
      <c r="AG73" s="3999"/>
      <c r="AH73" s="3999"/>
      <c r="AI73" s="3999"/>
      <c r="AJ73" s="3999"/>
      <c r="AK73" s="3999"/>
      <c r="AL73" s="966" t="s">
        <v>40</v>
      </c>
      <c r="AM73" s="73" t="s">
        <v>39</v>
      </c>
      <c r="AN73" s="3999">
        <v>0</v>
      </c>
      <c r="AO73" s="3999"/>
      <c r="AP73" s="3999"/>
      <c r="AQ73" s="3999"/>
      <c r="AR73" s="3999"/>
      <c r="AS73" s="3999"/>
      <c r="AT73" s="3999"/>
      <c r="AU73" s="3999"/>
      <c r="AV73" s="3999"/>
      <c r="AW73" s="75" t="s">
        <v>40</v>
      </c>
    </row>
    <row r="74" spans="2:49" ht="12.75" customHeight="1">
      <c r="B74" s="4023" t="s">
        <v>381</v>
      </c>
      <c r="C74" s="4021"/>
      <c r="D74" s="4021"/>
      <c r="E74" s="4021"/>
      <c r="F74" s="4021"/>
      <c r="G74" s="4021"/>
      <c r="H74" s="4021"/>
      <c r="I74" s="4021"/>
      <c r="J74" s="4021"/>
      <c r="K74" s="4021"/>
      <c r="L74" s="4021"/>
      <c r="M74" s="4021"/>
      <c r="N74" s="4021"/>
      <c r="O74" s="4021"/>
      <c r="P74" s="4021"/>
      <c r="Q74" s="4021"/>
      <c r="R74" s="4021"/>
      <c r="S74" s="4021"/>
      <c r="T74" s="4021"/>
      <c r="U74" s="4021"/>
      <c r="V74" s="4021"/>
      <c r="W74" s="4022"/>
      <c r="X74" s="4010">
        <v>8125</v>
      </c>
      <c r="Y74" s="4011"/>
      <c r="Z74" s="4011"/>
      <c r="AA74" s="4012"/>
      <c r="AB74" s="73" t="s">
        <v>39</v>
      </c>
      <c r="AC74" s="3999">
        <v>0</v>
      </c>
      <c r="AD74" s="3999"/>
      <c r="AE74" s="3999"/>
      <c r="AF74" s="3999"/>
      <c r="AG74" s="3999"/>
      <c r="AH74" s="3999"/>
      <c r="AI74" s="3999"/>
      <c r="AJ74" s="3999"/>
      <c r="AK74" s="3999"/>
      <c r="AL74" s="966" t="s">
        <v>40</v>
      </c>
      <c r="AM74" s="73" t="s">
        <v>39</v>
      </c>
      <c r="AN74" s="3999">
        <v>0</v>
      </c>
      <c r="AO74" s="3999"/>
      <c r="AP74" s="3999"/>
      <c r="AQ74" s="3999"/>
      <c r="AR74" s="3999"/>
      <c r="AS74" s="3999"/>
      <c r="AT74" s="3999"/>
      <c r="AU74" s="3999"/>
      <c r="AV74" s="3999"/>
      <c r="AW74" s="75" t="s">
        <v>40</v>
      </c>
    </row>
    <row r="75" spans="2:49" ht="12.75" customHeight="1">
      <c r="B75" s="4023" t="s">
        <v>382</v>
      </c>
      <c r="C75" s="4021"/>
      <c r="D75" s="4021"/>
      <c r="E75" s="4021"/>
      <c r="F75" s="4021"/>
      <c r="G75" s="4021"/>
      <c r="H75" s="4021"/>
      <c r="I75" s="4021"/>
      <c r="J75" s="4021"/>
      <c r="K75" s="4021"/>
      <c r="L75" s="4021"/>
      <c r="M75" s="4021"/>
      <c r="N75" s="4021"/>
      <c r="O75" s="4021"/>
      <c r="P75" s="4021"/>
      <c r="Q75" s="4021"/>
      <c r="R75" s="4021"/>
      <c r="S75" s="4021"/>
      <c r="T75" s="4021"/>
      <c r="U75" s="4021"/>
      <c r="V75" s="4021"/>
      <c r="W75" s="4022"/>
      <c r="X75" s="4010">
        <v>8126</v>
      </c>
      <c r="Y75" s="4011"/>
      <c r="Z75" s="4011"/>
      <c r="AA75" s="4012"/>
      <c r="AB75" s="73" t="s">
        <v>39</v>
      </c>
      <c r="AC75" s="3999">
        <v>0</v>
      </c>
      <c r="AD75" s="3999"/>
      <c r="AE75" s="3999"/>
      <c r="AF75" s="3999"/>
      <c r="AG75" s="3999"/>
      <c r="AH75" s="3999"/>
      <c r="AI75" s="3999"/>
      <c r="AJ75" s="3999"/>
      <c r="AK75" s="3999"/>
      <c r="AL75" s="966" t="s">
        <v>40</v>
      </c>
      <c r="AM75" s="73" t="s">
        <v>39</v>
      </c>
      <c r="AN75" s="3999">
        <v>0</v>
      </c>
      <c r="AO75" s="3999"/>
      <c r="AP75" s="3999"/>
      <c r="AQ75" s="3999"/>
      <c r="AR75" s="3999"/>
      <c r="AS75" s="3999"/>
      <c r="AT75" s="3999"/>
      <c r="AU75" s="3999"/>
      <c r="AV75" s="3999"/>
      <c r="AW75" s="75" t="s">
        <v>40</v>
      </c>
    </row>
    <row r="76" spans="2:49" ht="12.75" customHeight="1">
      <c r="B76" s="4023" t="s">
        <v>383</v>
      </c>
      <c r="C76" s="4021"/>
      <c r="D76" s="4021"/>
      <c r="E76" s="4021"/>
      <c r="F76" s="4021"/>
      <c r="G76" s="4021"/>
      <c r="H76" s="4021"/>
      <c r="I76" s="4021"/>
      <c r="J76" s="4021"/>
      <c r="K76" s="4021"/>
      <c r="L76" s="4021"/>
      <c r="M76" s="4021"/>
      <c r="N76" s="4021"/>
      <c r="O76" s="4021"/>
      <c r="P76" s="4021"/>
      <c r="Q76" s="4021"/>
      <c r="R76" s="4021"/>
      <c r="S76" s="4021"/>
      <c r="T76" s="4021"/>
      <c r="U76" s="4021"/>
      <c r="V76" s="4021"/>
      <c r="W76" s="4022"/>
      <c r="X76" s="4010">
        <v>8127</v>
      </c>
      <c r="Y76" s="4011"/>
      <c r="Z76" s="4011"/>
      <c r="AA76" s="4012"/>
      <c r="AB76" s="73" t="s">
        <v>39</v>
      </c>
      <c r="AC76" s="3999">
        <v>36128</v>
      </c>
      <c r="AD76" s="3999"/>
      <c r="AE76" s="3999"/>
      <c r="AF76" s="3999"/>
      <c r="AG76" s="3999"/>
      <c r="AH76" s="3999"/>
      <c r="AI76" s="3999"/>
      <c r="AJ76" s="3999"/>
      <c r="AK76" s="3999"/>
      <c r="AL76" s="966" t="s">
        <v>40</v>
      </c>
      <c r="AM76" s="73" t="s">
        <v>39</v>
      </c>
      <c r="AN76" s="3999">
        <v>39980</v>
      </c>
      <c r="AO76" s="3999"/>
      <c r="AP76" s="3999"/>
      <c r="AQ76" s="3999"/>
      <c r="AR76" s="3999"/>
      <c r="AS76" s="3999"/>
      <c r="AT76" s="3999"/>
      <c r="AU76" s="3999"/>
      <c r="AV76" s="3999"/>
      <c r="AW76" s="75" t="s">
        <v>40</v>
      </c>
    </row>
    <row r="77" spans="2:49" ht="26.25" customHeight="1">
      <c r="B77" s="4020" t="s">
        <v>384</v>
      </c>
      <c r="C77" s="4021"/>
      <c r="D77" s="4021"/>
      <c r="E77" s="4021"/>
      <c r="F77" s="4021"/>
      <c r="G77" s="4021"/>
      <c r="H77" s="4021"/>
      <c r="I77" s="4021"/>
      <c r="J77" s="4021"/>
      <c r="K77" s="4021"/>
      <c r="L77" s="4021"/>
      <c r="M77" s="4021"/>
      <c r="N77" s="4021"/>
      <c r="O77" s="4021"/>
      <c r="P77" s="4021"/>
      <c r="Q77" s="4021"/>
      <c r="R77" s="4021"/>
      <c r="S77" s="4021"/>
      <c r="T77" s="4021"/>
      <c r="U77" s="4021"/>
      <c r="V77" s="4021"/>
      <c r="W77" s="4022"/>
      <c r="X77" s="4010">
        <v>8128</v>
      </c>
      <c r="Y77" s="4011"/>
      <c r="Z77" s="4011"/>
      <c r="AA77" s="4012"/>
      <c r="AB77" s="73" t="s">
        <v>39</v>
      </c>
      <c r="AC77" s="3999">
        <v>0</v>
      </c>
      <c r="AD77" s="3999"/>
      <c r="AE77" s="3999"/>
      <c r="AF77" s="3999"/>
      <c r="AG77" s="3999"/>
      <c r="AH77" s="3999"/>
      <c r="AI77" s="3999"/>
      <c r="AJ77" s="3999"/>
      <c r="AK77" s="3999"/>
      <c r="AL77" s="966" t="s">
        <v>40</v>
      </c>
      <c r="AM77" s="73" t="s">
        <v>39</v>
      </c>
      <c r="AN77" s="3999">
        <v>0</v>
      </c>
      <c r="AO77" s="3999"/>
      <c r="AP77" s="3999"/>
      <c r="AQ77" s="3999"/>
      <c r="AR77" s="3999"/>
      <c r="AS77" s="3999"/>
      <c r="AT77" s="3999"/>
      <c r="AU77" s="3999"/>
      <c r="AV77" s="3999"/>
      <c r="AW77" s="75" t="s">
        <v>40</v>
      </c>
    </row>
    <row r="78" spans="2:49" ht="12.75" customHeight="1">
      <c r="B78" s="4023" t="s">
        <v>385</v>
      </c>
      <c r="C78" s="4021"/>
      <c r="D78" s="4021"/>
      <c r="E78" s="4021"/>
      <c r="F78" s="4021"/>
      <c r="G78" s="4021"/>
      <c r="H78" s="4021"/>
      <c r="I78" s="4021"/>
      <c r="J78" s="4021"/>
      <c r="K78" s="4021"/>
      <c r="L78" s="4021"/>
      <c r="M78" s="4021"/>
      <c r="N78" s="4021"/>
      <c r="O78" s="4021"/>
      <c r="P78" s="4021"/>
      <c r="Q78" s="4021"/>
      <c r="R78" s="4021"/>
      <c r="S78" s="4021"/>
      <c r="T78" s="4021"/>
      <c r="U78" s="4021"/>
      <c r="V78" s="4021"/>
      <c r="W78" s="4022"/>
      <c r="X78" s="4010">
        <v>8129</v>
      </c>
      <c r="Y78" s="4011"/>
      <c r="Z78" s="4011"/>
      <c r="AA78" s="4012"/>
      <c r="AB78" s="73" t="s">
        <v>39</v>
      </c>
      <c r="AC78" s="3999">
        <v>5325</v>
      </c>
      <c r="AD78" s="3999"/>
      <c r="AE78" s="3999"/>
      <c r="AF78" s="3999"/>
      <c r="AG78" s="3999"/>
      <c r="AH78" s="3999"/>
      <c r="AI78" s="3999"/>
      <c r="AJ78" s="3999"/>
      <c r="AK78" s="3999"/>
      <c r="AL78" s="966" t="s">
        <v>40</v>
      </c>
      <c r="AM78" s="73" t="s">
        <v>39</v>
      </c>
      <c r="AN78" s="3999">
        <v>25961</v>
      </c>
      <c r="AO78" s="3999"/>
      <c r="AP78" s="3999"/>
      <c r="AQ78" s="3999"/>
      <c r="AR78" s="3999"/>
      <c r="AS78" s="3999"/>
      <c r="AT78" s="3999"/>
      <c r="AU78" s="3999"/>
      <c r="AV78" s="3999"/>
      <c r="AW78" s="75" t="s">
        <v>40</v>
      </c>
    </row>
    <row r="79" spans="2:49" ht="26.25" customHeight="1">
      <c r="B79" s="4013" t="s">
        <v>386</v>
      </c>
      <c r="C79" s="4016"/>
      <c r="D79" s="4016"/>
      <c r="E79" s="4016"/>
      <c r="F79" s="4016"/>
      <c r="G79" s="4016"/>
      <c r="H79" s="4016"/>
      <c r="I79" s="4016"/>
      <c r="J79" s="4016"/>
      <c r="K79" s="4016"/>
      <c r="L79" s="4016"/>
      <c r="M79" s="4016"/>
      <c r="N79" s="4016"/>
      <c r="O79" s="4016"/>
      <c r="P79" s="4016"/>
      <c r="Q79" s="4016"/>
      <c r="R79" s="4016"/>
      <c r="S79" s="4016"/>
      <c r="T79" s="4016"/>
      <c r="U79" s="4016"/>
      <c r="V79" s="4016"/>
      <c r="W79" s="4017"/>
      <c r="X79" s="4010">
        <v>8130</v>
      </c>
      <c r="Y79" s="4011"/>
      <c r="Z79" s="4011"/>
      <c r="AA79" s="4012"/>
      <c r="AB79" s="73" t="s">
        <v>39</v>
      </c>
      <c r="AC79" s="3999">
        <v>7912</v>
      </c>
      <c r="AD79" s="3999"/>
      <c r="AE79" s="3999"/>
      <c r="AF79" s="3999"/>
      <c r="AG79" s="3999"/>
      <c r="AH79" s="3999"/>
      <c r="AI79" s="3999"/>
      <c r="AJ79" s="3999"/>
      <c r="AK79" s="3999"/>
      <c r="AL79" s="966" t="s">
        <v>40</v>
      </c>
      <c r="AM79" s="73" t="s">
        <v>39</v>
      </c>
      <c r="AN79" s="3999">
        <v>15186</v>
      </c>
      <c r="AO79" s="3999"/>
      <c r="AP79" s="3999"/>
      <c r="AQ79" s="3999"/>
      <c r="AR79" s="3999"/>
      <c r="AS79" s="3999"/>
      <c r="AT79" s="3999"/>
      <c r="AU79" s="3999"/>
      <c r="AV79" s="3999"/>
      <c r="AW79" s="75" t="s">
        <v>40</v>
      </c>
    </row>
    <row r="80" spans="2:49" ht="12.75" customHeight="1">
      <c r="B80" s="4015" t="s">
        <v>387</v>
      </c>
      <c r="C80" s="4016"/>
      <c r="D80" s="4016"/>
      <c r="E80" s="4016"/>
      <c r="F80" s="4016"/>
      <c r="G80" s="4016"/>
      <c r="H80" s="4016"/>
      <c r="I80" s="4016"/>
      <c r="J80" s="4016"/>
      <c r="K80" s="4016"/>
      <c r="L80" s="4016"/>
      <c r="M80" s="4016"/>
      <c r="N80" s="4016"/>
      <c r="O80" s="4016"/>
      <c r="P80" s="4016"/>
      <c r="Q80" s="4016"/>
      <c r="R80" s="4016"/>
      <c r="S80" s="4016"/>
      <c r="T80" s="4016"/>
      <c r="U80" s="4016"/>
      <c r="V80" s="4016"/>
      <c r="W80" s="4017"/>
      <c r="X80" s="4010">
        <v>8131</v>
      </c>
      <c r="Y80" s="4011"/>
      <c r="Z80" s="4011"/>
      <c r="AA80" s="4012"/>
      <c r="AB80" s="73" t="s">
        <v>39</v>
      </c>
      <c r="AC80" s="3999">
        <v>7</v>
      </c>
      <c r="AD80" s="3999"/>
      <c r="AE80" s="3999"/>
      <c r="AF80" s="3999"/>
      <c r="AG80" s="3999"/>
      <c r="AH80" s="3999"/>
      <c r="AI80" s="3999"/>
      <c r="AJ80" s="3999"/>
      <c r="AK80" s="3999"/>
      <c r="AL80" s="966" t="s">
        <v>40</v>
      </c>
      <c r="AM80" s="73" t="s">
        <v>39</v>
      </c>
      <c r="AN80" s="3999">
        <v>0</v>
      </c>
      <c r="AO80" s="3999"/>
      <c r="AP80" s="3999"/>
      <c r="AQ80" s="3999"/>
      <c r="AR80" s="3999"/>
      <c r="AS80" s="3999"/>
      <c r="AT80" s="3999"/>
      <c r="AU80" s="3999"/>
      <c r="AV80" s="3999"/>
      <c r="AW80" s="75" t="s">
        <v>40</v>
      </c>
    </row>
    <row r="81" spans="1:52" ht="12.75" customHeight="1">
      <c r="B81" s="4015" t="s">
        <v>388</v>
      </c>
      <c r="C81" s="4016"/>
      <c r="D81" s="4016"/>
      <c r="E81" s="4016"/>
      <c r="F81" s="4016"/>
      <c r="G81" s="4016"/>
      <c r="H81" s="4016"/>
      <c r="I81" s="4016"/>
      <c r="J81" s="4016"/>
      <c r="K81" s="4016"/>
      <c r="L81" s="4016"/>
      <c r="M81" s="4016"/>
      <c r="N81" s="4016"/>
      <c r="O81" s="4016"/>
      <c r="P81" s="4016"/>
      <c r="Q81" s="4016"/>
      <c r="R81" s="4016"/>
      <c r="S81" s="4016"/>
      <c r="T81" s="4016"/>
      <c r="U81" s="4016"/>
      <c r="V81" s="4016"/>
      <c r="W81" s="4017"/>
      <c r="X81" s="4010">
        <v>8132</v>
      </c>
      <c r="Y81" s="4011"/>
      <c r="Z81" s="4011"/>
      <c r="AA81" s="4012"/>
      <c r="AB81" s="73" t="s">
        <v>39</v>
      </c>
      <c r="AC81" s="3999">
        <v>2638</v>
      </c>
      <c r="AD81" s="3999"/>
      <c r="AE81" s="3999"/>
      <c r="AF81" s="3999"/>
      <c r="AG81" s="3999"/>
      <c r="AH81" s="3999"/>
      <c r="AI81" s="3999"/>
      <c r="AJ81" s="3999"/>
      <c r="AK81" s="3999"/>
      <c r="AL81" s="966" t="s">
        <v>40</v>
      </c>
      <c r="AM81" s="73" t="s">
        <v>39</v>
      </c>
      <c r="AN81" s="3999">
        <v>859</v>
      </c>
      <c r="AO81" s="3999"/>
      <c r="AP81" s="3999"/>
      <c r="AQ81" s="3999"/>
      <c r="AR81" s="3999"/>
      <c r="AS81" s="3999"/>
      <c r="AT81" s="3999"/>
      <c r="AU81" s="3999"/>
      <c r="AV81" s="3999"/>
      <c r="AW81" s="75" t="s">
        <v>40</v>
      </c>
    </row>
    <row r="82" spans="1:52" ht="12.75" customHeight="1">
      <c r="B82" s="4015" t="s">
        <v>389</v>
      </c>
      <c r="C82" s="4016"/>
      <c r="D82" s="4016"/>
      <c r="E82" s="4016"/>
      <c r="F82" s="4016"/>
      <c r="G82" s="4016"/>
      <c r="H82" s="4016"/>
      <c r="I82" s="4016"/>
      <c r="J82" s="4016"/>
      <c r="K82" s="4016"/>
      <c r="L82" s="4016"/>
      <c r="M82" s="4016"/>
      <c r="N82" s="4016"/>
      <c r="O82" s="4016"/>
      <c r="P82" s="4016"/>
      <c r="Q82" s="4016"/>
      <c r="R82" s="4016"/>
      <c r="S82" s="4016"/>
      <c r="T82" s="4016"/>
      <c r="U82" s="4016"/>
      <c r="V82" s="4016"/>
      <c r="W82" s="4017"/>
      <c r="X82" s="4010">
        <v>8133</v>
      </c>
      <c r="Y82" s="4011"/>
      <c r="Z82" s="4011"/>
      <c r="AA82" s="4012"/>
      <c r="AB82" s="73" t="s">
        <v>39</v>
      </c>
      <c r="AC82" s="3999">
        <v>1032</v>
      </c>
      <c r="AD82" s="3999"/>
      <c r="AE82" s="3999"/>
      <c r="AF82" s="3999"/>
      <c r="AG82" s="3999"/>
      <c r="AH82" s="3999"/>
      <c r="AI82" s="3999"/>
      <c r="AJ82" s="3999"/>
      <c r="AK82" s="3999"/>
      <c r="AL82" s="966" t="s">
        <v>40</v>
      </c>
      <c r="AM82" s="73" t="s">
        <v>39</v>
      </c>
      <c r="AN82" s="3999">
        <v>229</v>
      </c>
      <c r="AO82" s="3999"/>
      <c r="AP82" s="3999"/>
      <c r="AQ82" s="3999"/>
      <c r="AR82" s="3999"/>
      <c r="AS82" s="3999"/>
      <c r="AT82" s="3999"/>
      <c r="AU82" s="3999"/>
      <c r="AV82" s="3999"/>
      <c r="AW82" s="75" t="s">
        <v>40</v>
      </c>
    </row>
    <row r="83" spans="1:52" ht="12.75" customHeight="1">
      <c r="B83" s="4015" t="s">
        <v>390</v>
      </c>
      <c r="C83" s="4016"/>
      <c r="D83" s="4016"/>
      <c r="E83" s="4016"/>
      <c r="F83" s="4016"/>
      <c r="G83" s="4016"/>
      <c r="H83" s="4016"/>
      <c r="I83" s="4016"/>
      <c r="J83" s="4016"/>
      <c r="K83" s="4016"/>
      <c r="L83" s="4016"/>
      <c r="M83" s="4016"/>
      <c r="N83" s="4016"/>
      <c r="O83" s="4016"/>
      <c r="P83" s="4016"/>
      <c r="Q83" s="4016"/>
      <c r="R83" s="4016"/>
      <c r="S83" s="4016"/>
      <c r="T83" s="4016"/>
      <c r="U83" s="4016"/>
      <c r="V83" s="4016"/>
      <c r="W83" s="4017"/>
      <c r="X83" s="4010">
        <v>8134</v>
      </c>
      <c r="Y83" s="4011"/>
      <c r="Z83" s="4011"/>
      <c r="AA83" s="4012"/>
      <c r="AB83" s="73" t="s">
        <v>39</v>
      </c>
      <c r="AC83" s="3999">
        <v>113</v>
      </c>
      <c r="AD83" s="3999"/>
      <c r="AE83" s="3999"/>
      <c r="AF83" s="3999"/>
      <c r="AG83" s="3999"/>
      <c r="AH83" s="3999"/>
      <c r="AI83" s="3999"/>
      <c r="AJ83" s="3999"/>
      <c r="AK83" s="3999"/>
      <c r="AL83" s="966" t="s">
        <v>40</v>
      </c>
      <c r="AM83" s="73" t="s">
        <v>39</v>
      </c>
      <c r="AN83" s="3999">
        <v>57</v>
      </c>
      <c r="AO83" s="3999"/>
      <c r="AP83" s="3999"/>
      <c r="AQ83" s="3999"/>
      <c r="AR83" s="3999"/>
      <c r="AS83" s="3999"/>
      <c r="AT83" s="3999"/>
      <c r="AU83" s="3999"/>
      <c r="AV83" s="3999"/>
      <c r="AW83" s="75" t="s">
        <v>40</v>
      </c>
    </row>
    <row r="84" spans="1:52" ht="12.75" customHeight="1">
      <c r="B84" s="4015" t="s">
        <v>391</v>
      </c>
      <c r="C84" s="4016"/>
      <c r="D84" s="4016"/>
      <c r="E84" s="4016"/>
      <c r="F84" s="4016"/>
      <c r="G84" s="4016"/>
      <c r="H84" s="4016"/>
      <c r="I84" s="4016"/>
      <c r="J84" s="4016"/>
      <c r="K84" s="4016"/>
      <c r="L84" s="4016"/>
      <c r="M84" s="4016"/>
      <c r="N84" s="4016"/>
      <c r="O84" s="4016"/>
      <c r="P84" s="4016"/>
      <c r="Q84" s="4016"/>
      <c r="R84" s="4016"/>
      <c r="S84" s="4016"/>
      <c r="T84" s="4016"/>
      <c r="U84" s="4016"/>
      <c r="V84" s="4016"/>
      <c r="W84" s="4017"/>
      <c r="X84" s="4010">
        <v>8135</v>
      </c>
      <c r="Y84" s="4011"/>
      <c r="Z84" s="4011"/>
      <c r="AA84" s="4012"/>
      <c r="AB84" s="73" t="s">
        <v>39</v>
      </c>
      <c r="AC84" s="3999">
        <v>0</v>
      </c>
      <c r="AD84" s="3999"/>
      <c r="AE84" s="3999"/>
      <c r="AF84" s="3999"/>
      <c r="AG84" s="3999"/>
      <c r="AH84" s="3999"/>
      <c r="AI84" s="3999"/>
      <c r="AJ84" s="3999"/>
      <c r="AK84" s="3999"/>
      <c r="AL84" s="966" t="s">
        <v>40</v>
      </c>
      <c r="AM84" s="73" t="s">
        <v>39</v>
      </c>
      <c r="AN84" s="3999">
        <v>0</v>
      </c>
      <c r="AO84" s="3999"/>
      <c r="AP84" s="3999"/>
      <c r="AQ84" s="3999"/>
      <c r="AR84" s="3999"/>
      <c r="AS84" s="3999"/>
      <c r="AT84" s="3999"/>
      <c r="AU84" s="3999"/>
      <c r="AV84" s="3999"/>
      <c r="AW84" s="75" t="s">
        <v>40</v>
      </c>
    </row>
    <row r="85" spans="1:52" ht="25.5" customHeight="1">
      <c r="B85" s="4013" t="s">
        <v>392</v>
      </c>
      <c r="C85" s="4018"/>
      <c r="D85" s="4018"/>
      <c r="E85" s="4018"/>
      <c r="F85" s="4018"/>
      <c r="G85" s="4018"/>
      <c r="H85" s="4018"/>
      <c r="I85" s="4018"/>
      <c r="J85" s="4018"/>
      <c r="K85" s="4018"/>
      <c r="L85" s="4018"/>
      <c r="M85" s="4018"/>
      <c r="N85" s="4018"/>
      <c r="O85" s="4018"/>
      <c r="P85" s="4018"/>
      <c r="Q85" s="4018"/>
      <c r="R85" s="4018"/>
      <c r="S85" s="4018"/>
      <c r="T85" s="4018"/>
      <c r="U85" s="4018"/>
      <c r="V85" s="4018"/>
      <c r="W85" s="4019"/>
      <c r="X85" s="4010">
        <v>8136</v>
      </c>
      <c r="Y85" s="4011"/>
      <c r="Z85" s="4011"/>
      <c r="AA85" s="4012"/>
      <c r="AB85" s="73" t="s">
        <v>39</v>
      </c>
      <c r="AC85" s="3999">
        <v>667769</v>
      </c>
      <c r="AD85" s="3999"/>
      <c r="AE85" s="3999"/>
      <c r="AF85" s="3999"/>
      <c r="AG85" s="3999"/>
      <c r="AH85" s="3999"/>
      <c r="AI85" s="3999"/>
      <c r="AJ85" s="3999"/>
      <c r="AK85" s="3999"/>
      <c r="AL85" s="966" t="s">
        <v>40</v>
      </c>
      <c r="AM85" s="73" t="s">
        <v>39</v>
      </c>
      <c r="AN85" s="3999">
        <v>607800</v>
      </c>
      <c r="AO85" s="3999"/>
      <c r="AP85" s="3999"/>
      <c r="AQ85" s="3999"/>
      <c r="AR85" s="3999"/>
      <c r="AS85" s="3999"/>
      <c r="AT85" s="3999"/>
      <c r="AU85" s="3999"/>
      <c r="AV85" s="3999"/>
      <c r="AW85" s="75" t="s">
        <v>40</v>
      </c>
    </row>
    <row r="86" spans="1:52" ht="25.5" customHeight="1">
      <c r="B86" s="4013" t="s">
        <v>393</v>
      </c>
      <c r="C86" s="3207"/>
      <c r="D86" s="3207"/>
      <c r="E86" s="3207"/>
      <c r="F86" s="3207"/>
      <c r="G86" s="3207"/>
      <c r="H86" s="3207"/>
      <c r="I86" s="3207"/>
      <c r="J86" s="3207"/>
      <c r="K86" s="3207"/>
      <c r="L86" s="3207"/>
      <c r="M86" s="3207"/>
      <c r="N86" s="3207"/>
      <c r="O86" s="3207"/>
      <c r="P86" s="3207"/>
      <c r="Q86" s="3207"/>
      <c r="R86" s="3207"/>
      <c r="S86" s="3207"/>
      <c r="T86" s="3207"/>
      <c r="U86" s="3207"/>
      <c r="V86" s="3207"/>
      <c r="W86" s="4014"/>
      <c r="X86" s="4010">
        <v>8137</v>
      </c>
      <c r="Y86" s="4011"/>
      <c r="Z86" s="4011"/>
      <c r="AA86" s="4012"/>
      <c r="AB86" s="73" t="s">
        <v>39</v>
      </c>
      <c r="AC86" s="3999">
        <v>60598</v>
      </c>
      <c r="AD86" s="3999"/>
      <c r="AE86" s="3999"/>
      <c r="AF86" s="3999"/>
      <c r="AG86" s="3999"/>
      <c r="AH86" s="3999"/>
      <c r="AI86" s="3999"/>
      <c r="AJ86" s="3999"/>
      <c r="AK86" s="3999"/>
      <c r="AL86" s="966" t="s">
        <v>40</v>
      </c>
      <c r="AM86" s="73" t="s">
        <v>39</v>
      </c>
      <c r="AN86" s="3999">
        <v>54909</v>
      </c>
      <c r="AO86" s="3999"/>
      <c r="AP86" s="3999"/>
      <c r="AQ86" s="3999"/>
      <c r="AR86" s="3999"/>
      <c r="AS86" s="3999"/>
      <c r="AT86" s="3999"/>
      <c r="AU86" s="3999"/>
      <c r="AV86" s="3999"/>
      <c r="AW86" s="75" t="s">
        <v>40</v>
      </c>
    </row>
    <row r="87" spans="1:52" ht="12.75" customHeight="1">
      <c r="B87" s="4001" t="s">
        <v>394</v>
      </c>
      <c r="C87" s="4002"/>
      <c r="D87" s="4002"/>
      <c r="E87" s="4002"/>
      <c r="F87" s="4002"/>
      <c r="G87" s="4002"/>
      <c r="H87" s="4002"/>
      <c r="I87" s="4002"/>
      <c r="J87" s="4002"/>
      <c r="K87" s="4002"/>
      <c r="L87" s="4002"/>
      <c r="M87" s="4002"/>
      <c r="N87" s="4002"/>
      <c r="O87" s="4002"/>
      <c r="P87" s="4002"/>
      <c r="Q87" s="4002"/>
      <c r="R87" s="4002"/>
      <c r="S87" s="4002"/>
      <c r="T87" s="4002"/>
      <c r="U87" s="4002"/>
      <c r="V87" s="4002"/>
      <c r="W87" s="4003"/>
      <c r="X87" s="4010">
        <v>8138</v>
      </c>
      <c r="Y87" s="4011"/>
      <c r="Z87" s="4011"/>
      <c r="AA87" s="4012"/>
      <c r="AB87" s="73" t="s">
        <v>39</v>
      </c>
      <c r="AC87" s="3999">
        <v>7999</v>
      </c>
      <c r="AD87" s="3999"/>
      <c r="AE87" s="3999"/>
      <c r="AF87" s="3999"/>
      <c r="AG87" s="3999"/>
      <c r="AH87" s="3999"/>
      <c r="AI87" s="3999"/>
      <c r="AJ87" s="3999"/>
      <c r="AK87" s="3999"/>
      <c r="AL87" s="966" t="s">
        <v>40</v>
      </c>
      <c r="AM87" s="73" t="s">
        <v>39</v>
      </c>
      <c r="AN87" s="3999">
        <v>5490</v>
      </c>
      <c r="AO87" s="3999"/>
      <c r="AP87" s="3999"/>
      <c r="AQ87" s="3999"/>
      <c r="AR87" s="3999"/>
      <c r="AS87" s="3999"/>
      <c r="AT87" s="3999"/>
      <c r="AU87" s="3999"/>
      <c r="AV87" s="3999"/>
      <c r="AW87" s="75" t="s">
        <v>40</v>
      </c>
    </row>
    <row r="88" spans="1:52" ht="12.75" customHeight="1">
      <c r="B88" s="4001" t="s">
        <v>395</v>
      </c>
      <c r="C88" s="4002"/>
      <c r="D88" s="4002"/>
      <c r="E88" s="4002"/>
      <c r="F88" s="4002"/>
      <c r="G88" s="4002"/>
      <c r="H88" s="4002"/>
      <c r="I88" s="4002"/>
      <c r="J88" s="4002"/>
      <c r="K88" s="4002"/>
      <c r="L88" s="4002"/>
      <c r="M88" s="4002"/>
      <c r="N88" s="4002"/>
      <c r="O88" s="4002"/>
      <c r="P88" s="4002"/>
      <c r="Q88" s="4002"/>
      <c r="R88" s="4002"/>
      <c r="S88" s="4002"/>
      <c r="T88" s="4002"/>
      <c r="U88" s="4002"/>
      <c r="V88" s="4002"/>
      <c r="W88" s="4003"/>
      <c r="X88" s="3242">
        <v>8139</v>
      </c>
      <c r="Y88" s="3243"/>
      <c r="Z88" s="3243"/>
      <c r="AA88" s="3244"/>
      <c r="AB88" s="4132" t="s">
        <v>39</v>
      </c>
      <c r="AC88" s="4065">
        <v>13306</v>
      </c>
      <c r="AD88" s="4065"/>
      <c r="AE88" s="4065"/>
      <c r="AF88" s="4065"/>
      <c r="AG88" s="4065"/>
      <c r="AH88" s="4065"/>
      <c r="AI88" s="4065"/>
      <c r="AJ88" s="4065"/>
      <c r="AK88" s="4065"/>
      <c r="AL88" s="4134" t="s">
        <v>40</v>
      </c>
      <c r="AM88" s="4132" t="s">
        <v>39</v>
      </c>
      <c r="AN88" s="4065">
        <v>17197</v>
      </c>
      <c r="AO88" s="4065"/>
      <c r="AP88" s="4065"/>
      <c r="AQ88" s="4065"/>
      <c r="AR88" s="4065"/>
      <c r="AS88" s="4065"/>
      <c r="AT88" s="4065"/>
      <c r="AU88" s="4065"/>
      <c r="AV88" s="4065"/>
      <c r="AW88" s="1655" t="s">
        <v>40</v>
      </c>
    </row>
    <row r="89" spans="1:52" ht="12.75" customHeight="1">
      <c r="B89" s="4007" t="s">
        <v>396</v>
      </c>
      <c r="C89" s="4008"/>
      <c r="D89" s="4008"/>
      <c r="E89" s="4008"/>
      <c r="F89" s="4008"/>
      <c r="G89" s="4008"/>
      <c r="H89" s="4008"/>
      <c r="I89" s="4008"/>
      <c r="J89" s="4008"/>
      <c r="K89" s="4008"/>
      <c r="L89" s="4008"/>
      <c r="M89" s="4008"/>
      <c r="N89" s="4008"/>
      <c r="O89" s="4008"/>
      <c r="P89" s="4008"/>
      <c r="Q89" s="4008"/>
      <c r="R89" s="4008"/>
      <c r="S89" s="4008"/>
      <c r="T89" s="4008"/>
      <c r="U89" s="4008"/>
      <c r="V89" s="4008"/>
      <c r="W89" s="4009"/>
      <c r="X89" s="4004"/>
      <c r="Y89" s="4005"/>
      <c r="Z89" s="4005"/>
      <c r="AA89" s="4006"/>
      <c r="AB89" s="4133"/>
      <c r="AC89" s="4088"/>
      <c r="AD89" s="4088"/>
      <c r="AE89" s="4088"/>
      <c r="AF89" s="4088"/>
      <c r="AG89" s="4088"/>
      <c r="AH89" s="4088"/>
      <c r="AI89" s="4088"/>
      <c r="AJ89" s="4088"/>
      <c r="AK89" s="4088"/>
      <c r="AL89" s="4135"/>
      <c r="AM89" s="4133"/>
      <c r="AN89" s="4088"/>
      <c r="AO89" s="4088"/>
      <c r="AP89" s="4088"/>
      <c r="AQ89" s="4088"/>
      <c r="AR89" s="4088"/>
      <c r="AS89" s="4088"/>
      <c r="AT89" s="4088"/>
      <c r="AU89" s="4088"/>
      <c r="AV89" s="4088"/>
      <c r="AW89" s="1656"/>
    </row>
    <row r="90" spans="1:52" ht="12.75" customHeight="1">
      <c r="B90" s="3990" t="s">
        <v>397</v>
      </c>
      <c r="C90" s="3991"/>
      <c r="D90" s="3991"/>
      <c r="E90" s="3991"/>
      <c r="F90" s="3991"/>
      <c r="G90" s="3991"/>
      <c r="H90" s="3991"/>
      <c r="I90" s="3991"/>
      <c r="J90" s="3991"/>
      <c r="K90" s="3991"/>
      <c r="L90" s="3991"/>
      <c r="M90" s="3991"/>
      <c r="N90" s="3991"/>
      <c r="O90" s="3991"/>
      <c r="P90" s="3991"/>
      <c r="Q90" s="3991"/>
      <c r="R90" s="3991"/>
      <c r="S90" s="3991"/>
      <c r="T90" s="3991"/>
      <c r="U90" s="3991"/>
      <c r="V90" s="3991"/>
      <c r="W90" s="3992"/>
      <c r="X90" s="3244">
        <v>8140</v>
      </c>
      <c r="Y90" s="3993"/>
      <c r="Z90" s="3993"/>
      <c r="AA90" s="3993"/>
      <c r="AB90" s="73" t="s">
        <v>39</v>
      </c>
      <c r="AC90" s="3999">
        <v>0</v>
      </c>
      <c r="AD90" s="3999"/>
      <c r="AE90" s="3999"/>
      <c r="AF90" s="3999"/>
      <c r="AG90" s="3999"/>
      <c r="AH90" s="3999"/>
      <c r="AI90" s="3999"/>
      <c r="AJ90" s="3999"/>
      <c r="AK90" s="3999"/>
      <c r="AL90" s="966" t="s">
        <v>40</v>
      </c>
      <c r="AM90" s="73" t="s">
        <v>39</v>
      </c>
      <c r="AN90" s="3999">
        <v>10000</v>
      </c>
      <c r="AO90" s="3999"/>
      <c r="AP90" s="3999"/>
      <c r="AQ90" s="3999"/>
      <c r="AR90" s="3999"/>
      <c r="AS90" s="3999"/>
      <c r="AT90" s="3999"/>
      <c r="AU90" s="3999"/>
      <c r="AV90" s="3999"/>
      <c r="AW90" s="75" t="s">
        <v>40</v>
      </c>
    </row>
    <row r="91" spans="1:52" ht="13.5" thickBot="1">
      <c r="B91" s="3994" t="s">
        <v>86</v>
      </c>
      <c r="C91" s="3995"/>
      <c r="D91" s="3995"/>
      <c r="E91" s="3995"/>
      <c r="F91" s="3995"/>
      <c r="G91" s="3995"/>
      <c r="H91" s="3995"/>
      <c r="I91" s="3995"/>
      <c r="J91" s="3995"/>
      <c r="K91" s="3995"/>
      <c r="L91" s="3995"/>
      <c r="M91" s="3995"/>
      <c r="N91" s="3995"/>
      <c r="O91" s="3995"/>
      <c r="P91" s="3995"/>
      <c r="Q91" s="3995"/>
      <c r="R91" s="3995"/>
      <c r="S91" s="3995"/>
      <c r="T91" s="3995"/>
      <c r="U91" s="3995"/>
      <c r="V91" s="3995"/>
      <c r="W91" s="3996"/>
      <c r="X91" s="3997">
        <v>8141</v>
      </c>
      <c r="Y91" s="3998"/>
      <c r="Z91" s="3998"/>
      <c r="AA91" s="3998"/>
      <c r="AB91" s="76" t="s">
        <v>39</v>
      </c>
      <c r="AC91" s="4000">
        <v>418235</v>
      </c>
      <c r="AD91" s="4000"/>
      <c r="AE91" s="4000"/>
      <c r="AF91" s="4000"/>
      <c r="AG91" s="4000"/>
      <c r="AH91" s="4000"/>
      <c r="AI91" s="4000"/>
      <c r="AJ91" s="4000"/>
      <c r="AK91" s="4000"/>
      <c r="AL91" s="967" t="s">
        <v>40</v>
      </c>
      <c r="AM91" s="76" t="s">
        <v>39</v>
      </c>
      <c r="AN91" s="4000">
        <v>629665</v>
      </c>
      <c r="AO91" s="4000"/>
      <c r="AP91" s="4000"/>
      <c r="AQ91" s="4000"/>
      <c r="AR91" s="4000"/>
      <c r="AS91" s="4000"/>
      <c r="AT91" s="4000"/>
      <c r="AU91" s="4000"/>
      <c r="AV91" s="4000"/>
      <c r="AW91" s="78" t="s">
        <v>40</v>
      </c>
    </row>
    <row r="92" spans="1:5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>
      <c r="B94" s="83" t="s">
        <v>398</v>
      </c>
      <c r="C94" s="83"/>
      <c r="D94" s="83"/>
      <c r="E94" s="83"/>
      <c r="F94" s="83"/>
      <c r="G94" s="2025"/>
      <c r="H94" s="2025"/>
      <c r="I94" s="2025"/>
      <c r="J94" s="2025"/>
      <c r="K94" s="2025"/>
      <c r="L94" s="83"/>
      <c r="M94" s="2173" t="s">
        <v>1557</v>
      </c>
      <c r="N94" s="2173"/>
      <c r="O94" s="2173"/>
      <c r="P94" s="2173"/>
      <c r="Q94" s="2173"/>
      <c r="R94" s="2173"/>
      <c r="S94" s="2173"/>
      <c r="T94" s="2173"/>
      <c r="U94" s="2173"/>
      <c r="V94" s="2173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025"/>
      <c r="AK94" s="2025"/>
      <c r="AL94" s="2025"/>
      <c r="AM94" s="2025"/>
      <c r="AN94" s="2025"/>
      <c r="AO94" s="83"/>
      <c r="AP94" s="2173" t="s">
        <v>1558</v>
      </c>
      <c r="AQ94" s="2173"/>
      <c r="AR94" s="2173"/>
      <c r="AS94" s="2173"/>
      <c r="AT94" s="2173"/>
      <c r="AU94" s="2173"/>
      <c r="AV94" s="2173"/>
      <c r="AW94" s="2173"/>
      <c r="AX94" s="2173"/>
      <c r="AY94" s="2173"/>
    </row>
    <row r="95" spans="1:52">
      <c r="B95" s="548"/>
      <c r="C95" s="548"/>
      <c r="D95" s="548"/>
      <c r="E95" s="548"/>
      <c r="F95" s="548"/>
      <c r="G95" s="3989" t="s">
        <v>400</v>
      </c>
      <c r="H95" s="3989"/>
      <c r="I95" s="3989"/>
      <c r="J95" s="3989"/>
      <c r="K95" s="3989"/>
      <c r="L95" s="548"/>
      <c r="M95" s="3989" t="s">
        <v>401</v>
      </c>
      <c r="N95" s="3989"/>
      <c r="O95" s="3989"/>
      <c r="P95" s="3989"/>
      <c r="Q95" s="3989"/>
      <c r="R95" s="3989"/>
      <c r="S95" s="3989"/>
      <c r="T95" s="3989"/>
      <c r="U95" s="3989"/>
      <c r="V95" s="3989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3989" t="s">
        <v>400</v>
      </c>
      <c r="AK95" s="3989"/>
      <c r="AL95" s="3989"/>
      <c r="AM95" s="3989"/>
      <c r="AN95" s="3989"/>
      <c r="AO95" s="548"/>
      <c r="AP95" s="3989" t="s">
        <v>401</v>
      </c>
      <c r="AQ95" s="3989"/>
      <c r="AR95" s="3989"/>
      <c r="AS95" s="3989"/>
      <c r="AT95" s="3989"/>
      <c r="AU95" s="3989"/>
      <c r="AV95" s="3989"/>
      <c r="AW95" s="3989"/>
      <c r="AX95" s="3989"/>
      <c r="AY95" s="3989"/>
      <c r="AZ95" s="86"/>
    </row>
    <row r="96" spans="1:5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>
      <c r="B97" s="90" t="s">
        <v>402</v>
      </c>
      <c r="C97" s="2173">
        <v>29</v>
      </c>
      <c r="D97" s="2173"/>
      <c r="E97" s="83" t="s">
        <v>403</v>
      </c>
      <c r="F97" s="2173" t="s">
        <v>1576</v>
      </c>
      <c r="G97" s="2173"/>
      <c r="H97" s="2173"/>
      <c r="I97" s="2173"/>
      <c r="J97" s="2173"/>
      <c r="K97" s="2173"/>
      <c r="L97" s="2173"/>
      <c r="M97" s="2173"/>
      <c r="N97" s="3988" t="s">
        <v>404</v>
      </c>
      <c r="O97" s="3988"/>
      <c r="P97" s="2174" t="s">
        <v>1524</v>
      </c>
      <c r="Q97" s="2174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>
      <c r="A100" s="609"/>
      <c r="D100" s="1604" t="s">
        <v>509</v>
      </c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1604"/>
      <c r="O100" s="1604"/>
      <c r="P100" s="1604"/>
      <c r="Q100" s="1604"/>
      <c r="R100" s="1604"/>
      <c r="S100" s="1604"/>
      <c r="T100" s="1604"/>
      <c r="U100" s="1604"/>
      <c r="V100" s="1604"/>
      <c r="W100" s="1604"/>
      <c r="X100" s="1604"/>
      <c r="Y100" s="1604"/>
      <c r="Z100" s="1604"/>
      <c r="AA100" s="1604"/>
      <c r="AB100" s="1604"/>
      <c r="AC100" s="1604"/>
      <c r="AD100" s="1604"/>
      <c r="AE100" s="1604"/>
      <c r="AF100" s="1604"/>
      <c r="AG100" s="1604"/>
      <c r="AH100" s="1604"/>
      <c r="AI100" s="1604"/>
      <c r="AJ100" s="1604"/>
      <c r="AK100" s="1604"/>
      <c r="AL100" s="1604"/>
      <c r="AM100" s="1604"/>
      <c r="AN100" s="1604"/>
      <c r="AO100" s="1604"/>
      <c r="AP100" s="1604"/>
      <c r="AQ100" s="1604"/>
      <c r="AR100" s="1604"/>
      <c r="AS100" s="1604"/>
      <c r="AT100" s="1604"/>
      <c r="AU100" s="1604"/>
      <c r="AV100" s="1604"/>
      <c r="AW100" s="1604"/>
    </row>
    <row r="101" spans="1:51" s="96" customFormat="1" ht="11.25">
      <c r="A101" s="609"/>
      <c r="D101" s="1604" t="s">
        <v>441</v>
      </c>
      <c r="E101" s="1604"/>
      <c r="F101" s="1604"/>
      <c r="G101" s="1604"/>
      <c r="H101" s="1604"/>
      <c r="I101" s="1604"/>
      <c r="J101" s="1604"/>
      <c r="K101" s="1604"/>
      <c r="L101" s="1604"/>
      <c r="M101" s="1604"/>
      <c r="N101" s="1604"/>
      <c r="O101" s="1604"/>
      <c r="P101" s="1604"/>
      <c r="Q101" s="1604"/>
      <c r="R101" s="1604"/>
      <c r="S101" s="1604"/>
      <c r="T101" s="1604"/>
      <c r="U101" s="1604"/>
      <c r="V101" s="1604"/>
      <c r="W101" s="1604"/>
      <c r="X101" s="1604"/>
      <c r="Y101" s="1604"/>
      <c r="Z101" s="1604"/>
      <c r="AA101" s="1604"/>
      <c r="AB101" s="1604"/>
      <c r="AC101" s="1604"/>
      <c r="AD101" s="1604"/>
      <c r="AE101" s="1604"/>
      <c r="AF101" s="1604"/>
      <c r="AG101" s="1604"/>
      <c r="AH101" s="1604"/>
      <c r="AI101" s="1604"/>
      <c r="AJ101" s="1604"/>
      <c r="AK101" s="1604"/>
      <c r="AL101" s="1604"/>
      <c r="AM101" s="1604"/>
      <c r="AN101" s="1604"/>
      <c r="AO101" s="1604"/>
      <c r="AP101" s="1604"/>
      <c r="AQ101" s="1604"/>
      <c r="AR101" s="1604"/>
      <c r="AS101" s="1604"/>
      <c r="AT101" s="1604"/>
      <c r="AU101" s="1604"/>
      <c r="AV101" s="1604"/>
      <c r="AW101" s="1604"/>
    </row>
    <row r="102" spans="1:51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4130">
        <f>SUM(AB9:AL46)</f>
        <v>2531807</v>
      </c>
      <c r="AC103" s="2165"/>
      <c r="AD103" s="2165"/>
      <c r="AE103" s="2165"/>
      <c r="AF103" s="2165"/>
      <c r="AG103" s="2165"/>
      <c r="AH103" s="2165"/>
      <c r="AI103" s="2165"/>
      <c r="AJ103" s="2165"/>
      <c r="AK103" s="2165"/>
      <c r="AL103" s="4131"/>
      <c r="AM103" s="4130">
        <f>SUM(AM9:AW46)</f>
        <v>1961566</v>
      </c>
      <c r="AN103" s="2165"/>
      <c r="AO103" s="2165"/>
      <c r="AP103" s="2165"/>
      <c r="AQ103" s="2165"/>
      <c r="AR103" s="2165"/>
      <c r="AS103" s="2165"/>
      <c r="AT103" s="2165"/>
      <c r="AU103" s="2165"/>
      <c r="AV103" s="2165"/>
      <c r="AW103" s="4131"/>
    </row>
    <row r="104" spans="1:51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162">
        <f>SUM(AC49:AK91)</f>
        <v>4502186</v>
      </c>
      <c r="AD104" s="2162"/>
      <c r="AE104" s="2162"/>
      <c r="AF104" s="2162"/>
      <c r="AG104" s="2162"/>
      <c r="AH104" s="2162"/>
      <c r="AI104" s="2162"/>
      <c r="AJ104" s="2162"/>
      <c r="AK104" s="2162"/>
      <c r="AL104" s="101" t="s">
        <v>40</v>
      </c>
      <c r="AM104" s="100" t="s">
        <v>39</v>
      </c>
      <c r="AN104" s="2162">
        <f>SUM(AN49:AV91)</f>
        <v>3236159</v>
      </c>
      <c r="AO104" s="2162"/>
      <c r="AP104" s="2162"/>
      <c r="AQ104" s="2162"/>
      <c r="AR104" s="2162"/>
      <c r="AS104" s="2162"/>
      <c r="AT104" s="2162"/>
      <c r="AU104" s="2162"/>
      <c r="AV104" s="2162"/>
      <c r="AW104" s="101" t="s">
        <v>40</v>
      </c>
    </row>
    <row r="105" spans="1:51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>
      <c r="A2" s="632"/>
      <c r="C2" s="1699" t="s">
        <v>405</v>
      </c>
      <c r="D2" s="1699"/>
      <c r="E2" s="1699"/>
      <c r="F2" s="1699"/>
    </row>
    <row r="3" spans="1:7" ht="13.5" thickBot="1">
      <c r="C3" s="404"/>
      <c r="D3" s="404"/>
      <c r="E3" s="404"/>
      <c r="F3" s="404"/>
    </row>
    <row r="4" spans="1:7" ht="42.75" customHeight="1" thickBot="1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>
      <c r="A18" s="550" t="s">
        <v>1374</v>
      </c>
    </row>
    <row r="19" spans="1:158" s="52" customFormat="1" ht="11.25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/>
    <row r="4" spans="1:17" ht="25.5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>
      <c r="B3" s="995" t="s">
        <v>711</v>
      </c>
      <c r="C3" s="995"/>
      <c r="D3" s="995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  <c r="V3" s="995"/>
      <c r="W3" s="995"/>
      <c r="X3" s="995"/>
      <c r="Y3" s="995"/>
      <c r="Z3" s="995"/>
      <c r="AA3" s="995"/>
      <c r="AB3" s="995"/>
      <c r="AC3" s="995"/>
      <c r="AD3" s="995"/>
      <c r="AE3" s="995"/>
      <c r="AF3" s="995"/>
      <c r="AG3" s="995"/>
      <c r="AH3" s="995"/>
      <c r="AI3" s="995"/>
      <c r="AJ3" s="995"/>
      <c r="AK3" s="995"/>
      <c r="AL3" s="995"/>
      <c r="AM3" s="995"/>
      <c r="AN3" s="995"/>
      <c r="AO3" s="995"/>
      <c r="AP3" s="995"/>
      <c r="AQ3" s="995"/>
      <c r="AR3" s="995"/>
      <c r="AS3" s="995"/>
      <c r="AT3" s="995"/>
      <c r="AU3" s="995"/>
      <c r="AV3" s="995"/>
      <c r="AW3" s="995"/>
      <c r="AX3" s="995"/>
      <c r="AY3" s="995"/>
      <c r="AZ3" s="995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>
      <c r="B5" s="1535" t="s">
        <v>2</v>
      </c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6"/>
      <c r="AC5" s="1537"/>
      <c r="AD5" s="1537"/>
      <c r="AE5" s="1537"/>
      <c r="AF5" s="1537"/>
      <c r="AG5" s="1537"/>
      <c r="AH5" s="1537"/>
      <c r="AI5" s="1537"/>
      <c r="AJ5" s="1537"/>
      <c r="AK5" s="1537"/>
      <c r="AL5" s="1538"/>
      <c r="AM5" s="1536"/>
      <c r="AN5" s="1537"/>
      <c r="AO5" s="1537"/>
      <c r="AP5" s="1537"/>
      <c r="AQ5" s="1537"/>
      <c r="AR5" s="1537"/>
      <c r="AS5" s="1537"/>
      <c r="AT5" s="1537"/>
      <c r="AU5" s="1537"/>
      <c r="AV5" s="1537"/>
      <c r="AW5" s="1538"/>
      <c r="AX5" s="427"/>
      <c r="AY5" s="427"/>
      <c r="AZ5" s="52"/>
      <c r="BA5" s="1614" t="s">
        <v>1344</v>
      </c>
      <c r="BB5" s="1614"/>
    </row>
    <row r="6" spans="1:62">
      <c r="B6" s="1535" t="s">
        <v>9</v>
      </c>
      <c r="C6" s="1535"/>
      <c r="D6" s="1535"/>
      <c r="E6" s="1535"/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1535"/>
      <c r="Q6" s="1535"/>
      <c r="R6" s="1535"/>
      <c r="S6" s="1535"/>
      <c r="T6" s="1535"/>
      <c r="U6" s="1535"/>
      <c r="V6" s="1535"/>
      <c r="W6" s="1535"/>
      <c r="X6" s="1535" t="s">
        <v>10</v>
      </c>
      <c r="Y6" s="1535"/>
      <c r="Z6" s="1535"/>
      <c r="AA6" s="1535"/>
      <c r="AB6" s="1662"/>
      <c r="AC6" s="1663"/>
      <c r="AD6" s="1663"/>
      <c r="AE6" s="1663"/>
      <c r="AF6" s="1663"/>
      <c r="AG6" s="1663"/>
      <c r="AH6" s="1663"/>
      <c r="AI6" s="1663"/>
      <c r="AJ6" s="1663"/>
      <c r="AK6" s="1663"/>
      <c r="AL6" s="1664"/>
      <c r="AM6" s="1662"/>
      <c r="AN6" s="1663"/>
      <c r="AO6" s="1663"/>
      <c r="AP6" s="1663"/>
      <c r="AQ6" s="1663"/>
      <c r="AR6" s="1663"/>
      <c r="AS6" s="1663"/>
      <c r="AT6" s="1663"/>
      <c r="AU6" s="1663"/>
      <c r="AV6" s="1663"/>
      <c r="AW6" s="1664"/>
      <c r="AX6" s="538"/>
      <c r="AY6" s="538"/>
      <c r="AZ6" s="52"/>
      <c r="BA6" s="52"/>
    </row>
    <row r="7" spans="1:62" s="96" customFormat="1" ht="13.5" thickBot="1">
      <c r="A7" s="609"/>
      <c r="B7" s="1570">
        <v>1</v>
      </c>
      <c r="C7" s="1570"/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>
        <v>2</v>
      </c>
      <c r="Y7" s="1570"/>
      <c r="Z7" s="1570"/>
      <c r="AA7" s="1570"/>
      <c r="AB7" s="1570">
        <v>3</v>
      </c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>
        <v>4</v>
      </c>
      <c r="AN7" s="1570"/>
      <c r="AO7" s="1570"/>
      <c r="AP7" s="1570"/>
      <c r="AQ7" s="1570"/>
      <c r="AR7" s="1570"/>
      <c r="AS7" s="1570"/>
      <c r="AT7" s="1570"/>
      <c r="AU7" s="1570"/>
      <c r="AV7" s="1570"/>
      <c r="AW7" s="1570"/>
      <c r="AX7" s="475"/>
      <c r="AY7" s="475"/>
      <c r="AZ7" s="52"/>
      <c r="BA7" s="621"/>
      <c r="BB7" s="621"/>
    </row>
    <row r="8" spans="1:62">
      <c r="A8" s="608" t="s">
        <v>1373</v>
      </c>
      <c r="B8" s="1622" t="s">
        <v>710</v>
      </c>
      <c r="C8" s="1623"/>
      <c r="D8" s="1623"/>
      <c r="E8" s="1623"/>
      <c r="F8" s="1623"/>
      <c r="G8" s="1623"/>
      <c r="H8" s="1623"/>
      <c r="I8" s="1623"/>
      <c r="J8" s="1623"/>
      <c r="K8" s="1623"/>
      <c r="L8" s="1623"/>
      <c r="M8" s="1623"/>
      <c r="N8" s="1623"/>
      <c r="O8" s="1623"/>
      <c r="P8" s="1623"/>
      <c r="Q8" s="1623"/>
      <c r="R8" s="1623"/>
      <c r="S8" s="1623"/>
      <c r="T8" s="1623"/>
      <c r="U8" s="1623"/>
      <c r="V8" s="1623"/>
      <c r="W8" s="1623"/>
      <c r="X8" s="1032">
        <v>6610</v>
      </c>
      <c r="Y8" s="1033"/>
      <c r="Z8" s="1033"/>
      <c r="AA8" s="1624"/>
      <c r="AB8" s="1631">
        <f>Ф2!BT55</f>
        <v>5203492</v>
      </c>
      <c r="AC8" s="1632"/>
      <c r="AD8" s="1632"/>
      <c r="AE8" s="1632"/>
      <c r="AF8" s="1632"/>
      <c r="AG8" s="1632"/>
      <c r="AH8" s="1632"/>
      <c r="AI8" s="1632"/>
      <c r="AJ8" s="1632"/>
      <c r="AK8" s="1632"/>
      <c r="AL8" s="1633"/>
      <c r="AM8" s="1631">
        <f>Ф2!CN55</f>
        <v>4713423</v>
      </c>
      <c r="AN8" s="1632"/>
      <c r="AO8" s="1632"/>
      <c r="AP8" s="1632"/>
      <c r="AQ8" s="1632"/>
      <c r="AR8" s="1632"/>
      <c r="AS8" s="1632"/>
      <c r="AT8" s="1632"/>
      <c r="AU8" s="1632"/>
      <c r="AV8" s="1632"/>
      <c r="AW8" s="1637"/>
      <c r="AX8" s="370"/>
      <c r="AY8" s="370"/>
      <c r="AZ8" s="52"/>
      <c r="BA8" s="52"/>
    </row>
    <row r="9" spans="1:62">
      <c r="B9" s="1599" t="s">
        <v>709</v>
      </c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P9" s="1630"/>
      <c r="Q9" s="1630"/>
      <c r="R9" s="1630"/>
      <c r="S9" s="1630"/>
      <c r="T9" s="1630"/>
      <c r="U9" s="1630"/>
      <c r="V9" s="1630"/>
      <c r="W9" s="1630"/>
      <c r="X9" s="1555"/>
      <c r="Y9" s="1556"/>
      <c r="Z9" s="1556"/>
      <c r="AA9" s="1557"/>
      <c r="AB9" s="1634"/>
      <c r="AC9" s="1635"/>
      <c r="AD9" s="1635"/>
      <c r="AE9" s="1635"/>
      <c r="AF9" s="1635"/>
      <c r="AG9" s="1635"/>
      <c r="AH9" s="1635"/>
      <c r="AI9" s="1635"/>
      <c r="AJ9" s="1635"/>
      <c r="AK9" s="1635"/>
      <c r="AL9" s="1636"/>
      <c r="AM9" s="1634"/>
      <c r="AN9" s="1635"/>
      <c r="AO9" s="1635"/>
      <c r="AP9" s="1635"/>
      <c r="AQ9" s="1635"/>
      <c r="AR9" s="1635"/>
      <c r="AS9" s="1635"/>
      <c r="AT9" s="1635"/>
      <c r="AU9" s="1635"/>
      <c r="AV9" s="1635"/>
      <c r="AW9" s="1638"/>
      <c r="AX9" s="370"/>
      <c r="AY9" s="370"/>
      <c r="AZ9" s="52"/>
      <c r="BA9" s="235"/>
    </row>
    <row r="10" spans="1:62" ht="13.5">
      <c r="B10" s="1572" t="s">
        <v>938</v>
      </c>
      <c r="C10" s="1625"/>
      <c r="D10" s="1625"/>
      <c r="E10" s="1625"/>
      <c r="F10" s="1625"/>
      <c r="G10" s="1625"/>
      <c r="H10" s="1625"/>
      <c r="I10" s="1625"/>
      <c r="J10" s="1625"/>
      <c r="K10" s="1625"/>
      <c r="L10" s="1625"/>
      <c r="M10" s="1625"/>
      <c r="N10" s="1625"/>
      <c r="O10" s="1625"/>
      <c r="P10" s="1625"/>
      <c r="Q10" s="1625"/>
      <c r="R10" s="1625"/>
      <c r="S10" s="1625"/>
      <c r="T10" s="1625"/>
      <c r="U10" s="1625"/>
      <c r="V10" s="1625"/>
      <c r="W10" s="1626"/>
      <c r="X10" s="1627">
        <v>6611</v>
      </c>
      <c r="Y10" s="1628"/>
      <c r="Z10" s="1628"/>
      <c r="AA10" s="1629"/>
      <c r="AB10" s="371" t="s">
        <v>39</v>
      </c>
      <c r="AC10" s="1639"/>
      <c r="AD10" s="1639"/>
      <c r="AE10" s="1639"/>
      <c r="AF10" s="1639"/>
      <c r="AG10" s="1639"/>
      <c r="AH10" s="1639"/>
      <c r="AI10" s="1639"/>
      <c r="AJ10" s="1639"/>
      <c r="AK10" s="1639"/>
      <c r="AL10" s="372" t="s">
        <v>40</v>
      </c>
      <c r="AM10" s="371" t="s">
        <v>39</v>
      </c>
      <c r="AN10" s="1639"/>
      <c r="AO10" s="1639"/>
      <c r="AP10" s="1639"/>
      <c r="AQ10" s="1639"/>
      <c r="AR10" s="1639"/>
      <c r="AS10" s="1639"/>
      <c r="AT10" s="1639"/>
      <c r="AU10" s="1639"/>
      <c r="AV10" s="1639"/>
      <c r="AW10" s="373" t="s">
        <v>40</v>
      </c>
      <c r="AX10" s="374"/>
      <c r="AY10" s="374"/>
      <c r="AZ10" s="52"/>
      <c r="BA10" s="52"/>
    </row>
    <row r="11" spans="1:62">
      <c r="B11" s="1680" t="s">
        <v>708</v>
      </c>
      <c r="C11" s="1681"/>
      <c r="D11" s="1681"/>
      <c r="E11" s="1681"/>
      <c r="F11" s="1681"/>
      <c r="G11" s="1681"/>
      <c r="H11" s="1681"/>
      <c r="I11" s="1681"/>
      <c r="J11" s="1681"/>
      <c r="K11" s="1681"/>
      <c r="L11" s="1681"/>
      <c r="M11" s="1681"/>
      <c r="N11" s="1681"/>
      <c r="O11" s="1681"/>
      <c r="P11" s="1681"/>
      <c r="Q11" s="1681"/>
      <c r="R11" s="1681"/>
      <c r="S11" s="1681"/>
      <c r="T11" s="1681"/>
      <c r="U11" s="1681"/>
      <c r="V11" s="1681"/>
      <c r="W11" s="1681"/>
      <c r="X11" s="1640">
        <v>6612</v>
      </c>
      <c r="Y11" s="1641"/>
      <c r="Z11" s="1641"/>
      <c r="AA11" s="1642"/>
      <c r="AB11" s="1588">
        <v>5203492</v>
      </c>
      <c r="AC11" s="1589"/>
      <c r="AD11" s="1589"/>
      <c r="AE11" s="1589"/>
      <c r="AF11" s="1589"/>
      <c r="AG11" s="1589"/>
      <c r="AH11" s="1589"/>
      <c r="AI11" s="1589"/>
      <c r="AJ11" s="1589"/>
      <c r="AK11" s="1589"/>
      <c r="AL11" s="1590"/>
      <c r="AM11" s="1588">
        <v>4713423</v>
      </c>
      <c r="AN11" s="1589"/>
      <c r="AO11" s="1589"/>
      <c r="AP11" s="1589"/>
      <c r="AQ11" s="1589"/>
      <c r="AR11" s="1589"/>
      <c r="AS11" s="1589"/>
      <c r="AT11" s="1589"/>
      <c r="AU11" s="1589"/>
      <c r="AV11" s="1589"/>
      <c r="AW11" s="1619"/>
      <c r="AX11" s="370"/>
      <c r="AY11" s="370"/>
      <c r="AZ11" s="52"/>
      <c r="BA11" s="52"/>
    </row>
    <row r="12" spans="1:62">
      <c r="B12" s="1671" t="s">
        <v>707</v>
      </c>
      <c r="C12" s="1672"/>
      <c r="D12" s="1672"/>
      <c r="E12" s="1672"/>
      <c r="F12" s="1672"/>
      <c r="G12" s="1672"/>
      <c r="H12" s="1672"/>
      <c r="I12" s="1672"/>
      <c r="J12" s="1672"/>
      <c r="K12" s="1672"/>
      <c r="L12" s="1672"/>
      <c r="M12" s="1672"/>
      <c r="N12" s="1672"/>
      <c r="O12" s="1672"/>
      <c r="P12" s="1672"/>
      <c r="Q12" s="1672"/>
      <c r="R12" s="1672"/>
      <c r="S12" s="1672"/>
      <c r="T12" s="1672"/>
      <c r="U12" s="1672"/>
      <c r="V12" s="1672"/>
      <c r="W12" s="1672"/>
      <c r="X12" s="1640">
        <v>6613</v>
      </c>
      <c r="Y12" s="1641"/>
      <c r="Z12" s="1641"/>
      <c r="AA12" s="1642"/>
      <c r="AB12" s="1588">
        <v>42217941468</v>
      </c>
      <c r="AC12" s="1589"/>
      <c r="AD12" s="1589"/>
      <c r="AE12" s="1589"/>
      <c r="AF12" s="1589"/>
      <c r="AG12" s="1589"/>
      <c r="AH12" s="1589"/>
      <c r="AI12" s="1589"/>
      <c r="AJ12" s="1589"/>
      <c r="AK12" s="1589"/>
      <c r="AL12" s="1590"/>
      <c r="AM12" s="1588">
        <v>42217941468</v>
      </c>
      <c r="AN12" s="1589"/>
      <c r="AO12" s="1589"/>
      <c r="AP12" s="1589"/>
      <c r="AQ12" s="1589"/>
      <c r="AR12" s="1589"/>
      <c r="AS12" s="1589"/>
      <c r="AT12" s="1589"/>
      <c r="AU12" s="1589"/>
      <c r="AV12" s="1589"/>
      <c r="AW12" s="1619"/>
      <c r="AX12" s="370"/>
      <c r="AY12" s="370"/>
      <c r="AZ12" s="52"/>
      <c r="BA12" s="52"/>
    </row>
    <row r="13" spans="1:62">
      <c r="B13" s="1680" t="s">
        <v>706</v>
      </c>
      <c r="C13" s="1681"/>
      <c r="D13" s="1681"/>
      <c r="E13" s="1681"/>
      <c r="F13" s="1681"/>
      <c r="G13" s="1681"/>
      <c r="H13" s="1681"/>
      <c r="I13" s="1681"/>
      <c r="J13" s="1681"/>
      <c r="K13" s="1681"/>
      <c r="L13" s="1681"/>
      <c r="M13" s="1681"/>
      <c r="N13" s="1681"/>
      <c r="O13" s="1681"/>
      <c r="P13" s="1681"/>
      <c r="Q13" s="1681"/>
      <c r="R13" s="1681"/>
      <c r="S13" s="1681"/>
      <c r="T13" s="1681"/>
      <c r="U13" s="1681"/>
      <c r="V13" s="1681"/>
      <c r="W13" s="1681"/>
      <c r="X13" s="1673"/>
      <c r="Y13" s="1674"/>
      <c r="Z13" s="1674"/>
      <c r="AA13" s="1675"/>
      <c r="AB13" s="1676"/>
      <c r="AC13" s="1677"/>
      <c r="AD13" s="1677"/>
      <c r="AE13" s="1677"/>
      <c r="AF13" s="1677"/>
      <c r="AG13" s="1677"/>
      <c r="AH13" s="1677"/>
      <c r="AI13" s="1677"/>
      <c r="AJ13" s="1677"/>
      <c r="AK13" s="1677"/>
      <c r="AL13" s="1678"/>
      <c r="AM13" s="1676"/>
      <c r="AN13" s="1677"/>
      <c r="AO13" s="1677"/>
      <c r="AP13" s="1677"/>
      <c r="AQ13" s="1677"/>
      <c r="AR13" s="1677"/>
      <c r="AS13" s="1677"/>
      <c r="AT13" s="1677"/>
      <c r="AU13" s="1677"/>
      <c r="AV13" s="1677"/>
      <c r="AW13" s="1679"/>
      <c r="AX13" s="370"/>
      <c r="AY13" s="370"/>
      <c r="AZ13" s="52"/>
      <c r="BA13" s="52"/>
    </row>
    <row r="14" spans="1:62">
      <c r="B14" s="1558" t="s">
        <v>705</v>
      </c>
      <c r="C14" s="1559"/>
      <c r="D14" s="1559"/>
      <c r="E14" s="1559"/>
      <c r="F14" s="1559"/>
      <c r="G14" s="1559"/>
      <c r="H14" s="1559"/>
      <c r="I14" s="1559"/>
      <c r="J14" s="1559"/>
      <c r="K14" s="1559"/>
      <c r="L14" s="1559"/>
      <c r="M14" s="1559"/>
      <c r="N14" s="1559"/>
      <c r="O14" s="1559"/>
      <c r="P14" s="1559"/>
      <c r="Q14" s="1559"/>
      <c r="R14" s="1559"/>
      <c r="S14" s="1559"/>
      <c r="T14" s="1559"/>
      <c r="U14" s="1559"/>
      <c r="V14" s="1559"/>
      <c r="W14" s="1559"/>
      <c r="X14" s="1646"/>
      <c r="Y14" s="1647"/>
      <c r="Z14" s="1647"/>
      <c r="AA14" s="1648"/>
      <c r="AB14" s="1591"/>
      <c r="AC14" s="1592"/>
      <c r="AD14" s="1592"/>
      <c r="AE14" s="1592"/>
      <c r="AF14" s="1592"/>
      <c r="AG14" s="1592"/>
      <c r="AH14" s="1592"/>
      <c r="AI14" s="1592"/>
      <c r="AJ14" s="1592"/>
      <c r="AK14" s="1592"/>
      <c r="AL14" s="1593"/>
      <c r="AM14" s="1591"/>
      <c r="AN14" s="1592"/>
      <c r="AO14" s="1592"/>
      <c r="AP14" s="1592"/>
      <c r="AQ14" s="1592"/>
      <c r="AR14" s="1592"/>
      <c r="AS14" s="1592"/>
      <c r="AT14" s="1592"/>
      <c r="AU14" s="1592"/>
      <c r="AV14" s="1592"/>
      <c r="AW14" s="1620"/>
      <c r="AX14" s="370"/>
      <c r="AY14" s="370"/>
      <c r="AZ14" s="52"/>
      <c r="BA14" s="52"/>
    </row>
    <row r="15" spans="1:62">
      <c r="B15" s="1668" t="s">
        <v>1385</v>
      </c>
      <c r="C15" s="1669"/>
      <c r="D15" s="1669"/>
      <c r="E15" s="1669"/>
      <c r="F15" s="1669"/>
      <c r="G15" s="1669"/>
      <c r="H15" s="1669"/>
      <c r="I15" s="1669"/>
      <c r="J15" s="1669"/>
      <c r="K15" s="1669"/>
      <c r="L15" s="1669"/>
      <c r="M15" s="1669"/>
      <c r="N15" s="1669"/>
      <c r="O15" s="1669"/>
      <c r="P15" s="1669"/>
      <c r="Q15" s="1669"/>
      <c r="R15" s="1669"/>
      <c r="S15" s="1669"/>
      <c r="T15" s="1669"/>
      <c r="U15" s="1669"/>
      <c r="V15" s="1669"/>
      <c r="W15" s="1669"/>
      <c r="X15" s="1640">
        <v>6620</v>
      </c>
      <c r="Y15" s="1641"/>
      <c r="Z15" s="1641"/>
      <c r="AA15" s="1642"/>
      <c r="AB15" s="1665">
        <f>Ф2!BT66</f>
        <v>0.1232</v>
      </c>
      <c r="AC15" s="1666"/>
      <c r="AD15" s="1666"/>
      <c r="AE15" s="1666"/>
      <c r="AF15" s="1666"/>
      <c r="AG15" s="1666"/>
      <c r="AH15" s="1666"/>
      <c r="AI15" s="1666"/>
      <c r="AJ15" s="1666"/>
      <c r="AK15" s="1666"/>
      <c r="AL15" s="1667"/>
      <c r="AM15" s="1665">
        <f>Ф2!CN66</f>
        <v>0.1116</v>
      </c>
      <c r="AN15" s="1666"/>
      <c r="AO15" s="1666"/>
      <c r="AP15" s="1666"/>
      <c r="AQ15" s="1666"/>
      <c r="AR15" s="1666"/>
      <c r="AS15" s="1666"/>
      <c r="AT15" s="1666"/>
      <c r="AU15" s="1666"/>
      <c r="AV15" s="1666"/>
      <c r="AW15" s="1670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>
      <c r="B16" s="1643" t="s">
        <v>704</v>
      </c>
      <c r="C16" s="1644"/>
      <c r="D16" s="1644"/>
      <c r="E16" s="1644"/>
      <c r="F16" s="1644"/>
      <c r="G16" s="1644"/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4"/>
      <c r="X16" s="1640">
        <v>6621</v>
      </c>
      <c r="Y16" s="1641"/>
      <c r="Z16" s="1641"/>
      <c r="AA16" s="1642"/>
      <c r="AB16" s="1588">
        <v>0.1232</v>
      </c>
      <c r="AC16" s="1589"/>
      <c r="AD16" s="1589"/>
      <c r="AE16" s="1589"/>
      <c r="AF16" s="1589"/>
      <c r="AG16" s="1589"/>
      <c r="AH16" s="1589"/>
      <c r="AI16" s="1589"/>
      <c r="AJ16" s="1589"/>
      <c r="AK16" s="1589"/>
      <c r="AL16" s="1590"/>
      <c r="AM16" s="1588">
        <v>1.3260000000000001</v>
      </c>
      <c r="AN16" s="1589"/>
      <c r="AO16" s="1589"/>
      <c r="AP16" s="1589"/>
      <c r="AQ16" s="1589"/>
      <c r="AR16" s="1589"/>
      <c r="AS16" s="1589"/>
      <c r="AT16" s="1589"/>
      <c r="AU16" s="1589"/>
      <c r="AV16" s="1589"/>
      <c r="AW16" s="1619"/>
      <c r="AX16" s="376"/>
      <c r="AY16" s="376"/>
      <c r="AZ16" s="52"/>
      <c r="BA16" s="52"/>
    </row>
    <row r="17" spans="2:51">
      <c r="B17" s="1558" t="s">
        <v>703</v>
      </c>
      <c r="C17" s="1559"/>
      <c r="D17" s="1559"/>
      <c r="E17" s="1559"/>
      <c r="F17" s="1559"/>
      <c r="G17" s="1559"/>
      <c r="H17" s="1559"/>
      <c r="I17" s="1559"/>
      <c r="J17" s="1559"/>
      <c r="K17" s="1559"/>
      <c r="L17" s="1559"/>
      <c r="M17" s="1559"/>
      <c r="N17" s="1559"/>
      <c r="O17" s="1559"/>
      <c r="P17" s="1559"/>
      <c r="Q17" s="1559"/>
      <c r="R17" s="1559"/>
      <c r="S17" s="1559"/>
      <c r="T17" s="1559"/>
      <c r="U17" s="1559"/>
      <c r="V17" s="1559"/>
      <c r="W17" s="1559"/>
      <c r="X17" s="1646"/>
      <c r="Y17" s="1647"/>
      <c r="Z17" s="1647"/>
      <c r="AA17" s="1648"/>
      <c r="AB17" s="1591"/>
      <c r="AC17" s="1592"/>
      <c r="AD17" s="1592"/>
      <c r="AE17" s="1592"/>
      <c r="AF17" s="1592"/>
      <c r="AG17" s="1592"/>
      <c r="AH17" s="1592"/>
      <c r="AI17" s="1592"/>
      <c r="AJ17" s="1592"/>
      <c r="AK17" s="1592"/>
      <c r="AL17" s="1593"/>
      <c r="AM17" s="1591"/>
      <c r="AN17" s="1592"/>
      <c r="AO17" s="1592"/>
      <c r="AP17" s="1592"/>
      <c r="AQ17" s="1592"/>
      <c r="AR17" s="1592"/>
      <c r="AS17" s="1592"/>
      <c r="AT17" s="1592"/>
      <c r="AU17" s="1592"/>
      <c r="AV17" s="1592"/>
      <c r="AW17" s="1620"/>
      <c r="AX17" s="376"/>
      <c r="AY17" s="376"/>
    </row>
    <row r="18" spans="2:51">
      <c r="B18" s="1622" t="s">
        <v>702</v>
      </c>
      <c r="C18" s="1623"/>
      <c r="D18" s="1623"/>
      <c r="E18" s="1623"/>
      <c r="F18" s="1623"/>
      <c r="G18" s="1623"/>
      <c r="H18" s="1623"/>
      <c r="I18" s="1623"/>
      <c r="J18" s="1623"/>
      <c r="K18" s="1623"/>
      <c r="L18" s="1623"/>
      <c r="M18" s="1623"/>
      <c r="N18" s="1623"/>
      <c r="O18" s="1623"/>
      <c r="P18" s="1623"/>
      <c r="Q18" s="1623"/>
      <c r="R18" s="1623"/>
      <c r="S18" s="1623"/>
      <c r="T18" s="1623"/>
      <c r="U18" s="1623"/>
      <c r="V18" s="1623"/>
      <c r="W18" s="1623"/>
      <c r="X18" s="1640">
        <v>6630</v>
      </c>
      <c r="Y18" s="1641"/>
      <c r="Z18" s="1641"/>
      <c r="AA18" s="1642"/>
      <c r="AB18" s="1649" t="s">
        <v>291</v>
      </c>
      <c r="AC18" s="1650"/>
      <c r="AD18" s="1650"/>
      <c r="AE18" s="1650"/>
      <c r="AF18" s="1650"/>
      <c r="AG18" s="1650"/>
      <c r="AH18" s="1650"/>
      <c r="AI18" s="1650"/>
      <c r="AJ18" s="1650"/>
      <c r="AK18" s="1650"/>
      <c r="AL18" s="1651"/>
      <c r="AM18" s="1649" t="s">
        <v>291</v>
      </c>
      <c r="AN18" s="1650"/>
      <c r="AO18" s="1650"/>
      <c r="AP18" s="1650"/>
      <c r="AQ18" s="1650"/>
      <c r="AR18" s="1650"/>
      <c r="AS18" s="1650"/>
      <c r="AT18" s="1650"/>
      <c r="AU18" s="1650"/>
      <c r="AV18" s="1650"/>
      <c r="AW18" s="1655"/>
      <c r="AX18" s="475"/>
      <c r="AY18" s="475"/>
    </row>
    <row r="19" spans="2:51">
      <c r="B19" s="1599" t="s">
        <v>690</v>
      </c>
      <c r="C19" s="1630"/>
      <c r="D19" s="1630"/>
      <c r="E19" s="1630"/>
      <c r="F19" s="1630"/>
      <c r="G19" s="1630"/>
      <c r="H19" s="1630"/>
      <c r="I19" s="1630"/>
      <c r="J19" s="1630"/>
      <c r="K19" s="1630"/>
      <c r="L19" s="1630"/>
      <c r="M19" s="1630"/>
      <c r="N19" s="1630"/>
      <c r="O19" s="1630"/>
      <c r="P19" s="1630"/>
      <c r="Q19" s="1630"/>
      <c r="R19" s="1630"/>
      <c r="S19" s="1630"/>
      <c r="T19" s="1630"/>
      <c r="U19" s="1630"/>
      <c r="V19" s="1630"/>
      <c r="W19" s="1630"/>
      <c r="X19" s="1646"/>
      <c r="Y19" s="1647"/>
      <c r="Z19" s="1647"/>
      <c r="AA19" s="1648"/>
      <c r="AB19" s="1652"/>
      <c r="AC19" s="1653"/>
      <c r="AD19" s="1653"/>
      <c r="AE19" s="1653"/>
      <c r="AF19" s="1653"/>
      <c r="AG19" s="1653"/>
      <c r="AH19" s="1653"/>
      <c r="AI19" s="1653"/>
      <c r="AJ19" s="1653"/>
      <c r="AK19" s="1653"/>
      <c r="AL19" s="1654"/>
      <c r="AM19" s="1652"/>
      <c r="AN19" s="1653"/>
      <c r="AO19" s="1653"/>
      <c r="AP19" s="1653"/>
      <c r="AQ19" s="1653"/>
      <c r="AR19" s="1653"/>
      <c r="AS19" s="1653"/>
      <c r="AT19" s="1653"/>
      <c r="AU19" s="1653"/>
      <c r="AV19" s="1653"/>
      <c r="AW19" s="1656"/>
      <c r="AX19" s="475"/>
      <c r="AY19" s="475"/>
    </row>
    <row r="20" spans="2:51" ht="12.75" customHeight="1">
      <c r="B20" s="1643" t="s">
        <v>701</v>
      </c>
      <c r="C20" s="1644"/>
      <c r="D20" s="1644"/>
      <c r="E20" s="1644"/>
      <c r="F20" s="1644"/>
      <c r="G20" s="1644"/>
      <c r="H20" s="1644"/>
      <c r="I20" s="1644"/>
      <c r="J20" s="1644"/>
      <c r="K20" s="1644"/>
      <c r="L20" s="1644"/>
      <c r="M20" s="1644"/>
      <c r="N20" s="1644"/>
      <c r="O20" s="1644"/>
      <c r="P20" s="1644"/>
      <c r="Q20" s="1644"/>
      <c r="R20" s="1644"/>
      <c r="S20" s="1644"/>
      <c r="T20" s="1644"/>
      <c r="U20" s="1644"/>
      <c r="V20" s="1644"/>
      <c r="W20" s="1645"/>
      <c r="X20" s="1640">
        <v>6631</v>
      </c>
      <c r="Y20" s="1641"/>
      <c r="Z20" s="1641"/>
      <c r="AA20" s="1642"/>
      <c r="AB20" s="1649" t="s">
        <v>291</v>
      </c>
      <c r="AC20" s="1650"/>
      <c r="AD20" s="1650"/>
      <c r="AE20" s="1650"/>
      <c r="AF20" s="1650"/>
      <c r="AG20" s="1650"/>
      <c r="AH20" s="1650"/>
      <c r="AI20" s="1650"/>
      <c r="AJ20" s="1650"/>
      <c r="AK20" s="1650"/>
      <c r="AL20" s="1651"/>
      <c r="AM20" s="1649" t="s">
        <v>291</v>
      </c>
      <c r="AN20" s="1650"/>
      <c r="AO20" s="1650"/>
      <c r="AP20" s="1650"/>
      <c r="AQ20" s="1650"/>
      <c r="AR20" s="1650"/>
      <c r="AS20" s="1650"/>
      <c r="AT20" s="1650"/>
      <c r="AU20" s="1650"/>
      <c r="AV20" s="1650"/>
      <c r="AW20" s="1655"/>
      <c r="AX20" s="475"/>
      <c r="AY20" s="475"/>
    </row>
    <row r="21" spans="2:51">
      <c r="B21" s="1558" t="s">
        <v>700</v>
      </c>
      <c r="C21" s="1559"/>
      <c r="D21" s="1559"/>
      <c r="E21" s="1559"/>
      <c r="F21" s="1559"/>
      <c r="G21" s="1559"/>
      <c r="H21" s="1559"/>
      <c r="I21" s="1559"/>
      <c r="J21" s="1559"/>
      <c r="K21" s="1559"/>
      <c r="L21" s="1559"/>
      <c r="M21" s="1559"/>
      <c r="N21" s="1559"/>
      <c r="O21" s="1559"/>
      <c r="P21" s="1559"/>
      <c r="Q21" s="1559"/>
      <c r="R21" s="1559"/>
      <c r="S21" s="1559"/>
      <c r="T21" s="1559"/>
      <c r="U21" s="1559"/>
      <c r="V21" s="1559"/>
      <c r="W21" s="1657"/>
      <c r="X21" s="1646"/>
      <c r="Y21" s="1647"/>
      <c r="Z21" s="1647"/>
      <c r="AA21" s="1648"/>
      <c r="AB21" s="1652"/>
      <c r="AC21" s="1653"/>
      <c r="AD21" s="1653"/>
      <c r="AE21" s="1653"/>
      <c r="AF21" s="1653"/>
      <c r="AG21" s="1653"/>
      <c r="AH21" s="1653"/>
      <c r="AI21" s="1653"/>
      <c r="AJ21" s="1653"/>
      <c r="AK21" s="1653"/>
      <c r="AL21" s="1654"/>
      <c r="AM21" s="1652"/>
      <c r="AN21" s="1653"/>
      <c r="AO21" s="1653"/>
      <c r="AP21" s="1653"/>
      <c r="AQ21" s="1653"/>
      <c r="AR21" s="1653"/>
      <c r="AS21" s="1653"/>
      <c r="AT21" s="1653"/>
      <c r="AU21" s="1653"/>
      <c r="AV21" s="1653"/>
      <c r="AW21" s="1656"/>
      <c r="AX21" s="475"/>
      <c r="AY21" s="475"/>
    </row>
    <row r="22" spans="2:51" ht="12.75" customHeight="1">
      <c r="B22" s="1658" t="s">
        <v>694</v>
      </c>
      <c r="C22" s="1659"/>
      <c r="D22" s="1659"/>
      <c r="E22" s="1659"/>
      <c r="F22" s="1659"/>
      <c r="G22" s="1659"/>
      <c r="H22" s="1659"/>
      <c r="I22" s="1659"/>
      <c r="J22" s="1659"/>
      <c r="K22" s="1659"/>
      <c r="L22" s="1659"/>
      <c r="M22" s="1659"/>
      <c r="N22" s="1659"/>
      <c r="O22" s="1659"/>
      <c r="P22" s="1659"/>
      <c r="Q22" s="1659"/>
      <c r="R22" s="1659"/>
      <c r="S22" s="1659"/>
      <c r="T22" s="1659"/>
      <c r="U22" s="1659"/>
      <c r="V22" s="1659"/>
      <c r="W22" s="1660"/>
      <c r="X22" s="1627">
        <v>66311</v>
      </c>
      <c r="Y22" s="1628"/>
      <c r="Z22" s="1628"/>
      <c r="AA22" s="1629"/>
      <c r="AB22" s="1542"/>
      <c r="AC22" s="1543"/>
      <c r="AD22" s="1543"/>
      <c r="AE22" s="1543"/>
      <c r="AF22" s="1543"/>
      <c r="AG22" s="1543"/>
      <c r="AH22" s="1543"/>
      <c r="AI22" s="1543"/>
      <c r="AJ22" s="1543"/>
      <c r="AK22" s="1543"/>
      <c r="AL22" s="1544"/>
      <c r="AM22" s="1542"/>
      <c r="AN22" s="1543"/>
      <c r="AO22" s="1543"/>
      <c r="AP22" s="1543"/>
      <c r="AQ22" s="1543"/>
      <c r="AR22" s="1543"/>
      <c r="AS22" s="1543"/>
      <c r="AT22" s="1543"/>
      <c r="AU22" s="1543"/>
      <c r="AV22" s="1543"/>
      <c r="AW22" s="1661"/>
      <c r="AX22" s="376"/>
      <c r="AY22" s="376"/>
    </row>
    <row r="23" spans="2:51" ht="12.75" customHeight="1">
      <c r="B23" s="1658" t="s">
        <v>693</v>
      </c>
      <c r="C23" s="1659"/>
      <c r="D23" s="1659"/>
      <c r="E23" s="1659"/>
      <c r="F23" s="1659"/>
      <c r="G23" s="1659"/>
      <c r="H23" s="1659"/>
      <c r="I23" s="1659"/>
      <c r="J23" s="1659"/>
      <c r="K23" s="1659"/>
      <c r="L23" s="1659"/>
      <c r="M23" s="1659"/>
      <c r="N23" s="1659"/>
      <c r="O23" s="1659"/>
      <c r="P23" s="1659"/>
      <c r="Q23" s="1659"/>
      <c r="R23" s="1659"/>
      <c r="S23" s="1659"/>
      <c r="T23" s="1659"/>
      <c r="U23" s="1659"/>
      <c r="V23" s="1659"/>
      <c r="W23" s="1660"/>
      <c r="X23" s="1627">
        <v>66312</v>
      </c>
      <c r="Y23" s="1628"/>
      <c r="Z23" s="1628"/>
      <c r="AA23" s="1629"/>
      <c r="AB23" s="1542"/>
      <c r="AC23" s="1543"/>
      <c r="AD23" s="1543"/>
      <c r="AE23" s="1543"/>
      <c r="AF23" s="1543"/>
      <c r="AG23" s="1543"/>
      <c r="AH23" s="1543"/>
      <c r="AI23" s="1543"/>
      <c r="AJ23" s="1543"/>
      <c r="AK23" s="1543"/>
      <c r="AL23" s="1544"/>
      <c r="AM23" s="1542"/>
      <c r="AN23" s="1543"/>
      <c r="AO23" s="1543"/>
      <c r="AP23" s="1543"/>
      <c r="AQ23" s="1543"/>
      <c r="AR23" s="1543"/>
      <c r="AS23" s="1543"/>
      <c r="AT23" s="1543"/>
      <c r="AU23" s="1543"/>
      <c r="AV23" s="1543"/>
      <c r="AW23" s="1661"/>
      <c r="AX23" s="376"/>
      <c r="AY23" s="376"/>
    </row>
    <row r="24" spans="2:51">
      <c r="B24" s="1643" t="s">
        <v>699</v>
      </c>
      <c r="C24" s="1644"/>
      <c r="D24" s="1644"/>
      <c r="E24" s="1644"/>
      <c r="F24" s="1644"/>
      <c r="G24" s="1644"/>
      <c r="H24" s="1644"/>
      <c r="I24" s="1644"/>
      <c r="J24" s="1644"/>
      <c r="K24" s="1644"/>
      <c r="L24" s="1644"/>
      <c r="M24" s="1644"/>
      <c r="N24" s="1644"/>
      <c r="O24" s="1644"/>
      <c r="P24" s="1644"/>
      <c r="Q24" s="1644"/>
      <c r="R24" s="1644"/>
      <c r="S24" s="1644"/>
      <c r="T24" s="1644"/>
      <c r="U24" s="1644"/>
      <c r="V24" s="1644"/>
      <c r="W24" s="1644"/>
      <c r="X24" s="1640">
        <v>6632</v>
      </c>
      <c r="Y24" s="1641"/>
      <c r="Z24" s="1641"/>
      <c r="AA24" s="1642"/>
      <c r="AB24" s="1649" t="s">
        <v>291</v>
      </c>
      <c r="AC24" s="1650"/>
      <c r="AD24" s="1650"/>
      <c r="AE24" s="1650"/>
      <c r="AF24" s="1650"/>
      <c r="AG24" s="1650"/>
      <c r="AH24" s="1650"/>
      <c r="AI24" s="1650"/>
      <c r="AJ24" s="1650"/>
      <c r="AK24" s="1650"/>
      <c r="AL24" s="1651"/>
      <c r="AM24" s="1649" t="s">
        <v>291</v>
      </c>
      <c r="AN24" s="1650"/>
      <c r="AO24" s="1650"/>
      <c r="AP24" s="1650"/>
      <c r="AQ24" s="1650"/>
      <c r="AR24" s="1650"/>
      <c r="AS24" s="1650"/>
      <c r="AT24" s="1650"/>
      <c r="AU24" s="1650"/>
      <c r="AV24" s="1650"/>
      <c r="AW24" s="1655"/>
      <c r="AX24" s="475"/>
      <c r="AY24" s="475"/>
    </row>
    <row r="25" spans="2:51">
      <c r="B25" s="1558" t="s">
        <v>698</v>
      </c>
      <c r="C25" s="1559"/>
      <c r="D25" s="1559"/>
      <c r="E25" s="1559"/>
      <c r="F25" s="1559"/>
      <c r="G25" s="1559"/>
      <c r="H25" s="1559"/>
      <c r="I25" s="1559"/>
      <c r="J25" s="1559"/>
      <c r="K25" s="1559"/>
      <c r="L25" s="1559"/>
      <c r="M25" s="1559"/>
      <c r="N25" s="1559"/>
      <c r="O25" s="1559"/>
      <c r="P25" s="1559"/>
      <c r="Q25" s="1559"/>
      <c r="R25" s="1559"/>
      <c r="S25" s="1559"/>
      <c r="T25" s="1559"/>
      <c r="U25" s="1559"/>
      <c r="V25" s="1559"/>
      <c r="W25" s="1559"/>
      <c r="X25" s="1646"/>
      <c r="Y25" s="1647"/>
      <c r="Z25" s="1647"/>
      <c r="AA25" s="1648"/>
      <c r="AB25" s="1652"/>
      <c r="AC25" s="1653"/>
      <c r="AD25" s="1653"/>
      <c r="AE25" s="1653"/>
      <c r="AF25" s="1653"/>
      <c r="AG25" s="1653"/>
      <c r="AH25" s="1653"/>
      <c r="AI25" s="1653"/>
      <c r="AJ25" s="1653"/>
      <c r="AK25" s="1653"/>
      <c r="AL25" s="1654"/>
      <c r="AM25" s="1652"/>
      <c r="AN25" s="1653"/>
      <c r="AO25" s="1653"/>
      <c r="AP25" s="1653"/>
      <c r="AQ25" s="1653"/>
      <c r="AR25" s="1653"/>
      <c r="AS25" s="1653"/>
      <c r="AT25" s="1653"/>
      <c r="AU25" s="1653"/>
      <c r="AV25" s="1653"/>
      <c r="AW25" s="1656"/>
      <c r="AX25" s="475"/>
      <c r="AY25" s="475"/>
    </row>
    <row r="26" spans="2:51">
      <c r="B26" s="1658" t="s">
        <v>694</v>
      </c>
      <c r="C26" s="1659"/>
      <c r="D26" s="1659"/>
      <c r="E26" s="1659"/>
      <c r="F26" s="1659"/>
      <c r="G26" s="1659"/>
      <c r="H26" s="1659"/>
      <c r="I26" s="1659"/>
      <c r="J26" s="1659"/>
      <c r="K26" s="1659"/>
      <c r="L26" s="1659"/>
      <c r="M26" s="1659"/>
      <c r="N26" s="1659"/>
      <c r="O26" s="1659"/>
      <c r="P26" s="1659"/>
      <c r="Q26" s="1659"/>
      <c r="R26" s="1659"/>
      <c r="S26" s="1659"/>
      <c r="T26" s="1659"/>
      <c r="U26" s="1659"/>
      <c r="V26" s="1659"/>
      <c r="W26" s="1659"/>
      <c r="X26" s="1640">
        <v>66321</v>
      </c>
      <c r="Y26" s="1641"/>
      <c r="Z26" s="1641"/>
      <c r="AA26" s="1642"/>
      <c r="AB26" s="1588"/>
      <c r="AC26" s="1589"/>
      <c r="AD26" s="1589"/>
      <c r="AE26" s="1589"/>
      <c r="AF26" s="1589"/>
      <c r="AG26" s="1589"/>
      <c r="AH26" s="1589"/>
      <c r="AI26" s="1589"/>
      <c r="AJ26" s="1589"/>
      <c r="AK26" s="1589"/>
      <c r="AL26" s="1590"/>
      <c r="AM26" s="1588"/>
      <c r="AN26" s="1589"/>
      <c r="AO26" s="1589"/>
      <c r="AP26" s="1589"/>
      <c r="AQ26" s="1589"/>
      <c r="AR26" s="1589"/>
      <c r="AS26" s="1589"/>
      <c r="AT26" s="1589"/>
      <c r="AU26" s="1589"/>
      <c r="AV26" s="1589"/>
      <c r="AW26" s="1619"/>
      <c r="AX26" s="376"/>
      <c r="AY26" s="376"/>
    </row>
    <row r="27" spans="2:51">
      <c r="B27" s="1658" t="s">
        <v>693</v>
      </c>
      <c r="C27" s="1659"/>
      <c r="D27" s="1659"/>
      <c r="E27" s="1659"/>
      <c r="F27" s="1659"/>
      <c r="G27" s="1659"/>
      <c r="H27" s="1659"/>
      <c r="I27" s="1659"/>
      <c r="J27" s="1659"/>
      <c r="K27" s="1659"/>
      <c r="L27" s="1659"/>
      <c r="M27" s="1659"/>
      <c r="N27" s="1659"/>
      <c r="O27" s="1659"/>
      <c r="P27" s="1659"/>
      <c r="Q27" s="1659"/>
      <c r="R27" s="1659"/>
      <c r="S27" s="1659"/>
      <c r="T27" s="1659"/>
      <c r="U27" s="1659"/>
      <c r="V27" s="1659"/>
      <c r="W27" s="1659"/>
      <c r="X27" s="1627">
        <v>66322</v>
      </c>
      <c r="Y27" s="1628"/>
      <c r="Z27" s="1628"/>
      <c r="AA27" s="1629"/>
      <c r="AB27" s="1542"/>
      <c r="AC27" s="1543"/>
      <c r="AD27" s="1543"/>
      <c r="AE27" s="1543"/>
      <c r="AF27" s="1543"/>
      <c r="AG27" s="1543"/>
      <c r="AH27" s="1543"/>
      <c r="AI27" s="1543"/>
      <c r="AJ27" s="1543"/>
      <c r="AK27" s="1543"/>
      <c r="AL27" s="1544"/>
      <c r="AM27" s="1542"/>
      <c r="AN27" s="1543"/>
      <c r="AO27" s="1543"/>
      <c r="AP27" s="1543"/>
      <c r="AQ27" s="1543"/>
      <c r="AR27" s="1543"/>
      <c r="AS27" s="1543"/>
      <c r="AT27" s="1543"/>
      <c r="AU27" s="1543"/>
      <c r="AV27" s="1543"/>
      <c r="AW27" s="1661"/>
      <c r="AX27" s="376"/>
      <c r="AY27" s="376"/>
    </row>
    <row r="28" spans="2:51">
      <c r="B28" s="1643" t="s">
        <v>697</v>
      </c>
      <c r="C28" s="1644"/>
      <c r="D28" s="1644"/>
      <c r="E28" s="1644"/>
      <c r="F28" s="1644"/>
      <c r="G28" s="1644"/>
      <c r="H28" s="1644"/>
      <c r="I28" s="1644"/>
      <c r="J28" s="1644"/>
      <c r="K28" s="1644"/>
      <c r="L28" s="1644"/>
      <c r="M28" s="1644"/>
      <c r="N28" s="1644"/>
      <c r="O28" s="1644"/>
      <c r="P28" s="1644"/>
      <c r="Q28" s="1644"/>
      <c r="R28" s="1644"/>
      <c r="S28" s="1644"/>
      <c r="T28" s="1644"/>
      <c r="U28" s="1644"/>
      <c r="V28" s="1644"/>
      <c r="W28" s="1644"/>
      <c r="X28" s="1640">
        <v>6633</v>
      </c>
      <c r="Y28" s="1641"/>
      <c r="Z28" s="1641"/>
      <c r="AA28" s="1642"/>
      <c r="AB28" s="1649" t="s">
        <v>291</v>
      </c>
      <c r="AC28" s="1650"/>
      <c r="AD28" s="1650"/>
      <c r="AE28" s="1650"/>
      <c r="AF28" s="1650"/>
      <c r="AG28" s="1650"/>
      <c r="AH28" s="1650"/>
      <c r="AI28" s="1650"/>
      <c r="AJ28" s="1650"/>
      <c r="AK28" s="1650"/>
      <c r="AL28" s="1651"/>
      <c r="AM28" s="1649" t="s">
        <v>291</v>
      </c>
      <c r="AN28" s="1650"/>
      <c r="AO28" s="1650"/>
      <c r="AP28" s="1650"/>
      <c r="AQ28" s="1650"/>
      <c r="AR28" s="1650"/>
      <c r="AS28" s="1650"/>
      <c r="AT28" s="1650"/>
      <c r="AU28" s="1650"/>
      <c r="AV28" s="1650"/>
      <c r="AW28" s="1655"/>
      <c r="AX28" s="475"/>
      <c r="AY28" s="475"/>
    </row>
    <row r="29" spans="2:51">
      <c r="B29" s="1558" t="s">
        <v>696</v>
      </c>
      <c r="C29" s="1559"/>
      <c r="D29" s="1559"/>
      <c r="E29" s="1559"/>
      <c r="F29" s="1559"/>
      <c r="G29" s="1559"/>
      <c r="H29" s="1559"/>
      <c r="I29" s="1559"/>
      <c r="J29" s="1559"/>
      <c r="K29" s="1559"/>
      <c r="L29" s="1559"/>
      <c r="M29" s="1559"/>
      <c r="N29" s="1559"/>
      <c r="O29" s="1559"/>
      <c r="P29" s="1559"/>
      <c r="Q29" s="1559"/>
      <c r="R29" s="1559"/>
      <c r="S29" s="1559"/>
      <c r="T29" s="1559"/>
      <c r="U29" s="1559"/>
      <c r="V29" s="1559"/>
      <c r="W29" s="1559"/>
      <c r="X29" s="1646"/>
      <c r="Y29" s="1647"/>
      <c r="Z29" s="1647"/>
      <c r="AA29" s="1648"/>
      <c r="AB29" s="1652"/>
      <c r="AC29" s="1653"/>
      <c r="AD29" s="1653"/>
      <c r="AE29" s="1653"/>
      <c r="AF29" s="1653"/>
      <c r="AG29" s="1653"/>
      <c r="AH29" s="1653"/>
      <c r="AI29" s="1653"/>
      <c r="AJ29" s="1653"/>
      <c r="AK29" s="1653"/>
      <c r="AL29" s="1654"/>
      <c r="AM29" s="1652"/>
      <c r="AN29" s="1653"/>
      <c r="AO29" s="1653"/>
      <c r="AP29" s="1653"/>
      <c r="AQ29" s="1653"/>
      <c r="AR29" s="1653"/>
      <c r="AS29" s="1653"/>
      <c r="AT29" s="1653"/>
      <c r="AU29" s="1653"/>
      <c r="AV29" s="1653"/>
      <c r="AW29" s="1656"/>
      <c r="AX29" s="475"/>
      <c r="AY29" s="475"/>
    </row>
    <row r="30" spans="2:51">
      <c r="B30" s="1658" t="s">
        <v>695</v>
      </c>
      <c r="C30" s="1659"/>
      <c r="D30" s="1659"/>
      <c r="E30" s="1659"/>
      <c r="F30" s="1659"/>
      <c r="G30" s="1659"/>
      <c r="H30" s="1659"/>
      <c r="I30" s="1659"/>
      <c r="J30" s="1659"/>
      <c r="K30" s="1659"/>
      <c r="L30" s="1659"/>
      <c r="M30" s="1659"/>
      <c r="N30" s="1659"/>
      <c r="O30" s="1659"/>
      <c r="P30" s="1659"/>
      <c r="Q30" s="1659"/>
      <c r="R30" s="1659"/>
      <c r="S30" s="1659"/>
      <c r="T30" s="1659"/>
      <c r="U30" s="1659"/>
      <c r="V30" s="1659"/>
      <c r="W30" s="1659"/>
      <c r="X30" s="1627">
        <v>66331</v>
      </c>
      <c r="Y30" s="1628"/>
      <c r="Z30" s="1628"/>
      <c r="AA30" s="1629"/>
      <c r="AB30" s="1542"/>
      <c r="AC30" s="1543"/>
      <c r="AD30" s="1543"/>
      <c r="AE30" s="1543"/>
      <c r="AF30" s="1543"/>
      <c r="AG30" s="1543"/>
      <c r="AH30" s="1543"/>
      <c r="AI30" s="1543"/>
      <c r="AJ30" s="1543"/>
      <c r="AK30" s="1543"/>
      <c r="AL30" s="1544"/>
      <c r="AM30" s="1542"/>
      <c r="AN30" s="1543"/>
      <c r="AO30" s="1543"/>
      <c r="AP30" s="1543"/>
      <c r="AQ30" s="1543"/>
      <c r="AR30" s="1543"/>
      <c r="AS30" s="1543"/>
      <c r="AT30" s="1543"/>
      <c r="AU30" s="1543"/>
      <c r="AV30" s="1543"/>
      <c r="AW30" s="1661"/>
      <c r="AX30" s="376"/>
      <c r="AY30" s="376"/>
    </row>
    <row r="31" spans="2:51">
      <c r="B31" s="1658" t="s">
        <v>694</v>
      </c>
      <c r="C31" s="1659"/>
      <c r="D31" s="1659"/>
      <c r="E31" s="1659"/>
      <c r="F31" s="1659"/>
      <c r="G31" s="1659"/>
      <c r="H31" s="1659"/>
      <c r="I31" s="1659"/>
      <c r="J31" s="1659"/>
      <c r="K31" s="1659"/>
      <c r="L31" s="1659"/>
      <c r="M31" s="1659"/>
      <c r="N31" s="1659"/>
      <c r="O31" s="1659"/>
      <c r="P31" s="1659"/>
      <c r="Q31" s="1659"/>
      <c r="R31" s="1659"/>
      <c r="S31" s="1659"/>
      <c r="T31" s="1659"/>
      <c r="U31" s="1659"/>
      <c r="V31" s="1659"/>
      <c r="W31" s="1659"/>
      <c r="X31" s="1627">
        <v>66332</v>
      </c>
      <c r="Y31" s="1628"/>
      <c r="Z31" s="1628"/>
      <c r="AA31" s="1629"/>
      <c r="AB31" s="1542"/>
      <c r="AC31" s="1543"/>
      <c r="AD31" s="1543"/>
      <c r="AE31" s="1543"/>
      <c r="AF31" s="1543"/>
      <c r="AG31" s="1543"/>
      <c r="AH31" s="1543"/>
      <c r="AI31" s="1543"/>
      <c r="AJ31" s="1543"/>
      <c r="AK31" s="1543"/>
      <c r="AL31" s="1544"/>
      <c r="AM31" s="1542"/>
      <c r="AN31" s="1543"/>
      <c r="AO31" s="1543"/>
      <c r="AP31" s="1543"/>
      <c r="AQ31" s="1543"/>
      <c r="AR31" s="1543"/>
      <c r="AS31" s="1543"/>
      <c r="AT31" s="1543"/>
      <c r="AU31" s="1543"/>
      <c r="AV31" s="1543"/>
      <c r="AW31" s="1661"/>
      <c r="AX31" s="376"/>
      <c r="AY31" s="376"/>
    </row>
    <row r="32" spans="2:51">
      <c r="B32" s="1658" t="s">
        <v>693</v>
      </c>
      <c r="C32" s="1659"/>
      <c r="D32" s="1659"/>
      <c r="E32" s="1659"/>
      <c r="F32" s="1659"/>
      <c r="G32" s="1659"/>
      <c r="H32" s="1659"/>
      <c r="I32" s="1659"/>
      <c r="J32" s="1659"/>
      <c r="K32" s="1659"/>
      <c r="L32" s="1659"/>
      <c r="M32" s="1659"/>
      <c r="N32" s="1659"/>
      <c r="O32" s="1659"/>
      <c r="P32" s="1659"/>
      <c r="Q32" s="1659"/>
      <c r="R32" s="1659"/>
      <c r="S32" s="1659"/>
      <c r="T32" s="1659"/>
      <c r="U32" s="1659"/>
      <c r="V32" s="1659"/>
      <c r="W32" s="1659"/>
      <c r="X32" s="1627">
        <v>66333</v>
      </c>
      <c r="Y32" s="1628"/>
      <c r="Z32" s="1628"/>
      <c r="AA32" s="1629"/>
      <c r="AB32" s="1542"/>
      <c r="AC32" s="1543"/>
      <c r="AD32" s="1543"/>
      <c r="AE32" s="1543"/>
      <c r="AF32" s="1543"/>
      <c r="AG32" s="1543"/>
      <c r="AH32" s="1543"/>
      <c r="AI32" s="1543"/>
      <c r="AJ32" s="1543"/>
      <c r="AK32" s="1543"/>
      <c r="AL32" s="1544"/>
      <c r="AM32" s="1542"/>
      <c r="AN32" s="1543"/>
      <c r="AO32" s="1543"/>
      <c r="AP32" s="1543"/>
      <c r="AQ32" s="1543"/>
      <c r="AR32" s="1543"/>
      <c r="AS32" s="1543"/>
      <c r="AT32" s="1543"/>
      <c r="AU32" s="1543"/>
      <c r="AV32" s="1543"/>
      <c r="AW32" s="1661"/>
      <c r="AX32" s="376"/>
      <c r="AY32" s="376"/>
    </row>
    <row r="33" spans="1:54">
      <c r="B33" s="1668" t="s">
        <v>1387</v>
      </c>
      <c r="C33" s="1669"/>
      <c r="D33" s="1669"/>
      <c r="E33" s="1669"/>
      <c r="F33" s="1669"/>
      <c r="G33" s="1669"/>
      <c r="H33" s="1669"/>
      <c r="I33" s="1669"/>
      <c r="J33" s="1669"/>
      <c r="K33" s="1669"/>
      <c r="L33" s="1669"/>
      <c r="M33" s="1669"/>
      <c r="N33" s="1669"/>
      <c r="O33" s="1669"/>
      <c r="P33" s="1669"/>
      <c r="Q33" s="1669"/>
      <c r="R33" s="1669"/>
      <c r="S33" s="1669"/>
      <c r="T33" s="1669"/>
      <c r="U33" s="1669"/>
      <c r="V33" s="1669"/>
      <c r="W33" s="1669"/>
      <c r="X33" s="1640">
        <v>6640</v>
      </c>
      <c r="Y33" s="1641"/>
      <c r="Z33" s="1641"/>
      <c r="AA33" s="1642"/>
      <c r="AB33" s="1665">
        <f>Ф2!BT67</f>
        <v>0</v>
      </c>
      <c r="AC33" s="1666"/>
      <c r="AD33" s="1666"/>
      <c r="AE33" s="1666"/>
      <c r="AF33" s="1666"/>
      <c r="AG33" s="1666"/>
      <c r="AH33" s="1666"/>
      <c r="AI33" s="1666"/>
      <c r="AJ33" s="1666"/>
      <c r="AK33" s="1666"/>
      <c r="AL33" s="1667"/>
      <c r="AM33" s="1665">
        <f>Ф2!CN67</f>
        <v>0</v>
      </c>
      <c r="AN33" s="1666"/>
      <c r="AO33" s="1666"/>
      <c r="AP33" s="1666"/>
      <c r="AQ33" s="1666"/>
      <c r="AR33" s="1666"/>
      <c r="AS33" s="1666"/>
      <c r="AT33" s="1666"/>
      <c r="AU33" s="1666"/>
      <c r="AV33" s="1666"/>
      <c r="AW33" s="1670"/>
      <c r="AX33" s="370"/>
      <c r="AY33" s="370"/>
      <c r="AZ33" s="52"/>
      <c r="BA33" s="52"/>
    </row>
    <row r="34" spans="1:54">
      <c r="B34" s="1572" t="s">
        <v>692</v>
      </c>
      <c r="C34" s="1625"/>
      <c r="D34" s="1625"/>
      <c r="E34" s="1625"/>
      <c r="F34" s="1625"/>
      <c r="G34" s="1625"/>
      <c r="H34" s="1625"/>
      <c r="I34" s="1625"/>
      <c r="J34" s="1625"/>
      <c r="K34" s="1625"/>
      <c r="L34" s="1625"/>
      <c r="M34" s="1625"/>
      <c r="N34" s="1625"/>
      <c r="O34" s="1625"/>
      <c r="P34" s="1625"/>
      <c r="Q34" s="1625"/>
      <c r="R34" s="1625"/>
      <c r="S34" s="1625"/>
      <c r="T34" s="1625"/>
      <c r="U34" s="1625"/>
      <c r="V34" s="1625"/>
      <c r="W34" s="1625"/>
      <c r="X34" s="1640">
        <v>6641</v>
      </c>
      <c r="Y34" s="1641"/>
      <c r="Z34" s="1641"/>
      <c r="AA34" s="1642"/>
      <c r="AB34" s="1588"/>
      <c r="AC34" s="1589"/>
      <c r="AD34" s="1589"/>
      <c r="AE34" s="1589"/>
      <c r="AF34" s="1589"/>
      <c r="AG34" s="1589"/>
      <c r="AH34" s="1589"/>
      <c r="AI34" s="1589"/>
      <c r="AJ34" s="1589"/>
      <c r="AK34" s="1589"/>
      <c r="AL34" s="1590"/>
      <c r="AM34" s="1588"/>
      <c r="AN34" s="1589"/>
      <c r="AO34" s="1589"/>
      <c r="AP34" s="1589"/>
      <c r="AQ34" s="1589"/>
      <c r="AR34" s="1589"/>
      <c r="AS34" s="1589"/>
      <c r="AT34" s="1589"/>
      <c r="AU34" s="1589"/>
      <c r="AV34" s="1589"/>
      <c r="AW34" s="1619"/>
      <c r="AX34" s="376"/>
      <c r="AY34" s="376"/>
      <c r="AZ34" s="52"/>
      <c r="BA34" s="52"/>
    </row>
    <row r="35" spans="1:54">
      <c r="B35" s="1643" t="s">
        <v>691</v>
      </c>
      <c r="C35" s="1644"/>
      <c r="D35" s="1644"/>
      <c r="E35" s="1644"/>
      <c r="F35" s="1644"/>
      <c r="G35" s="1644"/>
      <c r="H35" s="1644"/>
      <c r="I35" s="1644"/>
      <c r="J35" s="1644"/>
      <c r="K35" s="1644"/>
      <c r="L35" s="1644"/>
      <c r="M35" s="1644"/>
      <c r="N35" s="1644"/>
      <c r="O35" s="1644"/>
      <c r="P35" s="1644"/>
      <c r="Q35" s="1644"/>
      <c r="R35" s="1644"/>
      <c r="S35" s="1644"/>
      <c r="T35" s="1644"/>
      <c r="U35" s="1644"/>
      <c r="V35" s="1644"/>
      <c r="W35" s="1644"/>
      <c r="X35" s="1640">
        <v>6642</v>
      </c>
      <c r="Y35" s="1641"/>
      <c r="Z35" s="1641"/>
      <c r="AA35" s="1642"/>
      <c r="AB35" s="1688"/>
      <c r="AC35" s="1689"/>
      <c r="AD35" s="1689"/>
      <c r="AE35" s="1689"/>
      <c r="AF35" s="1689"/>
      <c r="AG35" s="1689"/>
      <c r="AH35" s="1689"/>
      <c r="AI35" s="1689"/>
      <c r="AJ35" s="1689"/>
      <c r="AK35" s="1689"/>
      <c r="AL35" s="1690"/>
      <c r="AM35" s="1688"/>
      <c r="AN35" s="1689"/>
      <c r="AO35" s="1689"/>
      <c r="AP35" s="1689"/>
      <c r="AQ35" s="1689"/>
      <c r="AR35" s="1689"/>
      <c r="AS35" s="1689"/>
      <c r="AT35" s="1689"/>
      <c r="AU35" s="1689"/>
      <c r="AV35" s="1689"/>
      <c r="AW35" s="1694"/>
      <c r="AX35" s="475"/>
      <c r="AY35" s="475"/>
      <c r="AZ35" s="52"/>
      <c r="BA35" s="52"/>
    </row>
    <row r="36" spans="1:54" ht="13.5" thickBot="1">
      <c r="B36" s="1558" t="s">
        <v>690</v>
      </c>
      <c r="C36" s="1559"/>
      <c r="D36" s="1559"/>
      <c r="E36" s="1559"/>
      <c r="F36" s="1559"/>
      <c r="G36" s="1559"/>
      <c r="H36" s="1559"/>
      <c r="I36" s="1559"/>
      <c r="J36" s="1559"/>
      <c r="K36" s="1559"/>
      <c r="L36" s="1559"/>
      <c r="M36" s="1559"/>
      <c r="N36" s="1559"/>
      <c r="O36" s="1559"/>
      <c r="P36" s="1559"/>
      <c r="Q36" s="1559"/>
      <c r="R36" s="1559"/>
      <c r="S36" s="1559"/>
      <c r="T36" s="1559"/>
      <c r="U36" s="1559"/>
      <c r="V36" s="1559"/>
      <c r="W36" s="1559"/>
      <c r="X36" s="1685"/>
      <c r="Y36" s="1686"/>
      <c r="Z36" s="1686"/>
      <c r="AA36" s="1687"/>
      <c r="AB36" s="1691"/>
      <c r="AC36" s="1692"/>
      <c r="AD36" s="1692"/>
      <c r="AE36" s="1692"/>
      <c r="AF36" s="1692"/>
      <c r="AG36" s="1692"/>
      <c r="AH36" s="1692"/>
      <c r="AI36" s="1692"/>
      <c r="AJ36" s="1692"/>
      <c r="AK36" s="1692"/>
      <c r="AL36" s="1693"/>
      <c r="AM36" s="1691"/>
      <c r="AN36" s="1692"/>
      <c r="AO36" s="1692"/>
      <c r="AP36" s="1692"/>
      <c r="AQ36" s="1692"/>
      <c r="AR36" s="1692"/>
      <c r="AS36" s="1692"/>
      <c r="AT36" s="1692"/>
      <c r="AU36" s="1692"/>
      <c r="AV36" s="1692"/>
      <c r="AW36" s="1695"/>
      <c r="AX36" s="475"/>
      <c r="AY36" s="475"/>
      <c r="AZ36" s="52"/>
      <c r="BA36" s="52"/>
    </row>
    <row r="37" spans="1:54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>
      <c r="B39" s="140" t="s">
        <v>398</v>
      </c>
      <c r="C39" s="140"/>
      <c r="D39" s="140"/>
      <c r="E39" s="140"/>
      <c r="F39" s="140"/>
      <c r="G39" s="140"/>
      <c r="H39" s="140"/>
      <c r="I39" s="1684"/>
      <c r="J39" s="1684"/>
      <c r="K39" s="1684"/>
      <c r="L39" s="1684"/>
      <c r="M39" s="1684"/>
      <c r="N39" s="140"/>
      <c r="O39" s="1385" t="s">
        <v>1557</v>
      </c>
      <c r="P39" s="1385"/>
      <c r="Q39" s="1385"/>
      <c r="R39" s="1385"/>
      <c r="S39" s="1385"/>
      <c r="T39" s="1385"/>
      <c r="U39" s="1385"/>
      <c r="V39" s="1385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385"/>
      <c r="AJ39" s="1385"/>
      <c r="AK39" s="1385"/>
      <c r="AL39" s="1385"/>
      <c r="AM39" s="1385"/>
      <c r="AN39" s="1385"/>
      <c r="AO39" s="311"/>
      <c r="AP39" s="1385" t="s">
        <v>1558</v>
      </c>
      <c r="AQ39" s="1385"/>
      <c r="AR39" s="1385"/>
      <c r="AS39" s="1385"/>
      <c r="AT39" s="1385"/>
      <c r="AU39" s="1385"/>
      <c r="AV39" s="1385"/>
      <c r="AW39" s="1385"/>
      <c r="AX39" s="1385"/>
      <c r="AY39" s="1385"/>
      <c r="AZ39" s="1385"/>
      <c r="BA39" s="311"/>
      <c r="BB39" s="311"/>
    </row>
    <row r="40" spans="1:54">
      <c r="B40" s="143"/>
      <c r="C40" s="143"/>
      <c r="D40" s="143"/>
      <c r="E40" s="143"/>
      <c r="F40" s="143"/>
      <c r="G40" s="143"/>
      <c r="H40" s="143"/>
      <c r="I40" s="1697" t="s">
        <v>400</v>
      </c>
      <c r="J40" s="1697"/>
      <c r="K40" s="1697"/>
      <c r="L40" s="1697"/>
      <c r="M40" s="1697"/>
      <c r="N40" s="143"/>
      <c r="O40" s="1390" t="s">
        <v>401</v>
      </c>
      <c r="P40" s="1390"/>
      <c r="Q40" s="1390"/>
      <c r="R40" s="1390"/>
      <c r="S40" s="1390"/>
      <c r="T40" s="1390"/>
      <c r="U40" s="1390"/>
      <c r="V40" s="1390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21" t="s">
        <v>400</v>
      </c>
      <c r="AJ40" s="1621"/>
      <c r="AK40" s="1621"/>
      <c r="AL40" s="1621"/>
      <c r="AM40" s="1621"/>
      <c r="AN40" s="1621"/>
      <c r="AO40" s="142"/>
      <c r="AP40" s="1621" t="s">
        <v>401</v>
      </c>
      <c r="AQ40" s="1621"/>
      <c r="AR40" s="1621"/>
      <c r="AS40" s="1621"/>
      <c r="AT40" s="1621"/>
      <c r="AU40" s="1621"/>
      <c r="AV40" s="1621"/>
      <c r="AW40" s="1621"/>
      <c r="AX40" s="1621"/>
      <c r="AY40" s="1621"/>
      <c r="AZ40" s="1621"/>
      <c r="BA40" s="142"/>
      <c r="BB40" s="142"/>
    </row>
    <row r="41" spans="1:54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>
      <c r="B42" s="582" t="s">
        <v>402</v>
      </c>
      <c r="C42" s="1385">
        <v>29</v>
      </c>
      <c r="D42" s="1385"/>
      <c r="E42" s="140" t="s">
        <v>403</v>
      </c>
      <c r="F42" s="1385" t="s">
        <v>1576</v>
      </c>
      <c r="G42" s="1385"/>
      <c r="H42" s="1385"/>
      <c r="I42" s="1385"/>
      <c r="J42" s="1385"/>
      <c r="K42" s="1385"/>
      <c r="L42" s="1385"/>
      <c r="M42" s="1385"/>
      <c r="N42" s="1696" t="s">
        <v>404</v>
      </c>
      <c r="O42" s="1696"/>
      <c r="P42" s="1389" t="s">
        <v>1524</v>
      </c>
      <c r="Q42" s="1389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>
      <c r="A45" s="609"/>
      <c r="C45" s="1604" t="s">
        <v>441</v>
      </c>
      <c r="D45" s="1604"/>
      <c r="E45" s="1604"/>
      <c r="F45" s="1604"/>
      <c r="G45" s="1604"/>
      <c r="H45" s="1604"/>
      <c r="I45" s="1604"/>
      <c r="J45" s="1604"/>
      <c r="K45" s="1604"/>
      <c r="L45" s="1604"/>
      <c r="M45" s="1604"/>
      <c r="N45" s="1604"/>
      <c r="O45" s="1604"/>
      <c r="P45" s="1604"/>
      <c r="Q45" s="1604"/>
      <c r="R45" s="1604"/>
      <c r="S45" s="1604"/>
      <c r="T45" s="1604"/>
      <c r="U45" s="1604"/>
      <c r="V45" s="1604"/>
      <c r="W45" s="1604"/>
      <c r="X45" s="1604"/>
      <c r="Y45" s="1604"/>
      <c r="Z45" s="1604"/>
      <c r="AA45" s="1604"/>
      <c r="AB45" s="1604"/>
      <c r="AC45" s="1604"/>
      <c r="AD45" s="1604"/>
      <c r="AE45" s="1604"/>
      <c r="AF45" s="1604"/>
      <c r="AG45" s="1604"/>
      <c r="AH45" s="1604"/>
      <c r="AI45" s="1604"/>
      <c r="AJ45" s="1604"/>
      <c r="AK45" s="1604"/>
      <c r="AL45" s="1604"/>
      <c r="AM45" s="1604"/>
      <c r="AN45" s="1604"/>
      <c r="AO45" s="1604"/>
      <c r="AP45" s="1604"/>
      <c r="AQ45" s="1604"/>
      <c r="AR45" s="1604"/>
      <c r="AS45" s="1604"/>
      <c r="AT45" s="1604"/>
      <c r="AU45" s="1604"/>
      <c r="AV45" s="1604"/>
    </row>
    <row r="46" spans="1:54" s="67" customFormat="1" ht="33" customHeight="1">
      <c r="A46" s="622"/>
      <c r="C46" s="1682" t="s">
        <v>939</v>
      </c>
      <c r="D46" s="1683"/>
      <c r="E46" s="1683"/>
      <c r="F46" s="1683"/>
      <c r="G46" s="1683"/>
      <c r="H46" s="1683"/>
      <c r="I46" s="1683"/>
      <c r="J46" s="1683"/>
      <c r="K46" s="1683"/>
      <c r="L46" s="1683"/>
      <c r="M46" s="1683"/>
      <c r="N46" s="1683"/>
      <c r="O46" s="1683"/>
      <c r="P46" s="1683"/>
      <c r="Q46" s="1683"/>
      <c r="R46" s="1683"/>
      <c r="S46" s="1683"/>
      <c r="T46" s="1683"/>
      <c r="U46" s="1683"/>
      <c r="V46" s="1683"/>
      <c r="W46" s="1683"/>
      <c r="X46" s="1683"/>
      <c r="Y46" s="1683"/>
      <c r="Z46" s="1683"/>
      <c r="AA46" s="1683"/>
      <c r="AB46" s="1683"/>
      <c r="AC46" s="1683"/>
      <c r="AD46" s="1683"/>
      <c r="AE46" s="1683"/>
      <c r="AF46" s="1683"/>
      <c r="AG46" s="1683"/>
      <c r="AH46" s="1683"/>
      <c r="AI46" s="1683"/>
      <c r="AJ46" s="1683"/>
      <c r="AK46" s="1683"/>
      <c r="AL46" s="1683"/>
      <c r="AM46" s="1683"/>
      <c r="AN46" s="1683"/>
      <c r="AO46" s="1683"/>
      <c r="AP46" s="1683"/>
      <c r="AQ46" s="1683"/>
      <c r="AR46" s="1683"/>
      <c r="AS46" s="1683"/>
      <c r="AT46" s="1683"/>
      <c r="AU46" s="1683"/>
      <c r="AV46" s="1683"/>
    </row>
  </sheetData>
  <sheetProtection password="CF7A" sheet="1" objects="1" scenarios="1" formatCells="0" formatColumns="0" autoFilter="0"/>
  <mergeCells count="114"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rgb="FFFFFF00"/>
  </sheetPr>
  <dimension ref="A1:BB59"/>
  <sheetViews>
    <sheetView topLeftCell="B1" zoomScale="85" zoomScaleNormal="85" zoomScaleSheetLayoutView="100" workbookViewId="0">
      <selection activeCell="I42" sqref="I42"/>
    </sheetView>
  </sheetViews>
  <sheetFormatPr defaultRowHeight="12.75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/>
    <row r="2" spans="1:15" ht="15" customHeight="1">
      <c r="B2" s="1699" t="s">
        <v>689</v>
      </c>
      <c r="C2" s="1699"/>
      <c r="D2" s="1699"/>
      <c r="E2" s="1699"/>
      <c r="F2" s="1699"/>
      <c r="G2" s="1699"/>
      <c r="H2" s="1699"/>
      <c r="I2" s="1699"/>
    </row>
    <row r="3" spans="1:15" ht="15" customHeight="1" thickBot="1">
      <c r="B3" s="442"/>
      <c r="C3" s="442"/>
      <c r="D3" s="442"/>
      <c r="E3" s="442"/>
      <c r="F3" s="442"/>
      <c r="G3" s="442"/>
      <c r="H3" s="442"/>
      <c r="I3" s="442"/>
      <c r="K3" s="1614" t="s">
        <v>1344</v>
      </c>
      <c r="L3" s="1614"/>
    </row>
    <row r="4" spans="1:15" ht="24" customHeight="1">
      <c r="B4" s="348" t="s">
        <v>2</v>
      </c>
      <c r="C4" s="445" t="s">
        <v>10</v>
      </c>
      <c r="D4" s="1703"/>
      <c r="E4" s="1704"/>
      <c r="F4" s="1726"/>
      <c r="G4" s="1703"/>
      <c r="H4" s="1704"/>
      <c r="I4" s="1705"/>
      <c r="K4" s="45"/>
      <c r="L4" s="207"/>
    </row>
    <row r="5" spans="1:15" s="96" customFormat="1" ht="13.5" customHeight="1" thickBot="1">
      <c r="A5" s="609"/>
      <c r="B5" s="349">
        <v>1</v>
      </c>
      <c r="C5" s="350">
        <v>2</v>
      </c>
      <c r="D5" s="1706">
        <v>3</v>
      </c>
      <c r="E5" s="1707"/>
      <c r="F5" s="1727"/>
      <c r="G5" s="1706">
        <v>4</v>
      </c>
      <c r="H5" s="1707"/>
      <c r="I5" s="1708"/>
      <c r="K5" s="285"/>
      <c r="L5" s="285"/>
      <c r="M5" s="347"/>
    </row>
    <row r="6" spans="1:15" ht="29.25" customHeight="1">
      <c r="A6" s="608" t="s">
        <v>1373</v>
      </c>
      <c r="B6" s="351" t="s">
        <v>688</v>
      </c>
      <c r="C6" s="352">
        <v>6710</v>
      </c>
      <c r="D6" s="1700">
        <f>Ф2!BT49</f>
        <v>7437522</v>
      </c>
      <c r="E6" s="1701"/>
      <c r="F6" s="1702"/>
      <c r="G6" s="1700">
        <f>Ф2!CN49</f>
        <v>5596070</v>
      </c>
      <c r="H6" s="1701"/>
      <c r="I6" s="1716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>
      <c r="B7" s="354" t="s">
        <v>687</v>
      </c>
      <c r="C7" s="1698">
        <v>67101</v>
      </c>
      <c r="D7" s="1717">
        <v>7437522</v>
      </c>
      <c r="E7" s="1718"/>
      <c r="F7" s="1728"/>
      <c r="G7" s="1717">
        <v>5596070</v>
      </c>
      <c r="H7" s="1718"/>
      <c r="I7" s="1719"/>
      <c r="K7" s="243"/>
    </row>
    <row r="8" spans="1:15" ht="15" customHeight="1">
      <c r="B8" s="355">
        <v>0.2</v>
      </c>
      <c r="C8" s="1698"/>
      <c r="D8" s="1720"/>
      <c r="E8" s="1721"/>
      <c r="F8" s="1729"/>
      <c r="G8" s="1720"/>
      <c r="H8" s="1721"/>
      <c r="I8" s="1722"/>
      <c r="K8" s="243"/>
    </row>
    <row r="9" spans="1:15" ht="15" customHeight="1">
      <c r="B9" s="356" t="s">
        <v>686</v>
      </c>
      <c r="C9" s="441">
        <v>67102</v>
      </c>
      <c r="D9" s="1712"/>
      <c r="E9" s="1713"/>
      <c r="F9" s="1714"/>
      <c r="G9" s="1712"/>
      <c r="H9" s="1713"/>
      <c r="I9" s="1715"/>
    </row>
    <row r="10" spans="1:15" ht="15" customHeight="1">
      <c r="B10" s="357" t="s">
        <v>685</v>
      </c>
      <c r="C10" s="441">
        <v>67103</v>
      </c>
      <c r="D10" s="1712"/>
      <c r="E10" s="1713"/>
      <c r="F10" s="1714"/>
      <c r="G10" s="1712"/>
      <c r="H10" s="1713"/>
      <c r="I10" s="1715"/>
    </row>
    <row r="11" spans="1:15" ht="15" customHeight="1">
      <c r="B11" s="358" t="s">
        <v>684</v>
      </c>
      <c r="C11" s="441">
        <v>6711</v>
      </c>
      <c r="D11" s="1712">
        <v>4235630</v>
      </c>
      <c r="E11" s="1713"/>
      <c r="F11" s="1714"/>
      <c r="G11" s="1712">
        <v>1014100</v>
      </c>
      <c r="H11" s="1713"/>
      <c r="I11" s="1715"/>
    </row>
    <row r="12" spans="1:15" ht="24" customHeight="1">
      <c r="B12" s="357" t="s">
        <v>1378</v>
      </c>
      <c r="C12" s="441">
        <v>67111</v>
      </c>
      <c r="D12" s="1712">
        <v>-3726220</v>
      </c>
      <c r="E12" s="1713"/>
      <c r="F12" s="1714"/>
      <c r="G12" s="1712">
        <v>-2096985</v>
      </c>
      <c r="H12" s="1713"/>
      <c r="I12" s="1715"/>
    </row>
    <row r="13" spans="1:15" ht="15" customHeight="1">
      <c r="B13" s="358" t="s">
        <v>683</v>
      </c>
      <c r="C13" s="441">
        <v>6712</v>
      </c>
      <c r="D13" s="1712">
        <v>63815</v>
      </c>
      <c r="E13" s="1713"/>
      <c r="F13" s="1714"/>
      <c r="G13" s="1712">
        <v>561175</v>
      </c>
      <c r="H13" s="1713"/>
      <c r="I13" s="1715"/>
    </row>
    <row r="14" spans="1:15" ht="15" customHeight="1">
      <c r="B14" s="358" t="s">
        <v>682</v>
      </c>
      <c r="C14" s="441">
        <v>6713</v>
      </c>
      <c r="D14" s="1712">
        <v>-3172065</v>
      </c>
      <c r="E14" s="1713"/>
      <c r="F14" s="1714"/>
      <c r="G14" s="1712">
        <v>-1814155</v>
      </c>
      <c r="H14" s="1713"/>
      <c r="I14" s="1715"/>
    </row>
    <row r="15" spans="1:15" ht="15" customHeight="1">
      <c r="B15" s="358" t="s">
        <v>681</v>
      </c>
      <c r="C15" s="441">
        <v>6714</v>
      </c>
      <c r="D15" s="1709">
        <f>D6+D11+D13+D14</f>
        <v>8564902</v>
      </c>
      <c r="E15" s="1710"/>
      <c r="F15" s="1711"/>
      <c r="G15" s="1709">
        <f>G6+G11+G13+G14</f>
        <v>5357190</v>
      </c>
      <c r="H15" s="1710"/>
      <c r="I15" s="1737"/>
    </row>
    <row r="16" spans="1:15" ht="15" customHeight="1">
      <c r="B16" s="359" t="s">
        <v>680</v>
      </c>
      <c r="C16" s="441">
        <v>6720</v>
      </c>
      <c r="D16" s="1709">
        <f>D17+D25</f>
        <v>2326490.4000000004</v>
      </c>
      <c r="E16" s="1710"/>
      <c r="F16" s="1711"/>
      <c r="G16" s="1709">
        <f>G17+G25</f>
        <v>2013949</v>
      </c>
      <c r="H16" s="1710"/>
      <c r="I16" s="1737"/>
    </row>
    <row r="17" spans="1:14" ht="15" customHeight="1">
      <c r="B17" s="358" t="s">
        <v>679</v>
      </c>
      <c r="C17" s="441">
        <v>6721</v>
      </c>
      <c r="D17" s="1709">
        <f>D6*0.2</f>
        <v>1487504.4000000001</v>
      </c>
      <c r="E17" s="1710"/>
      <c r="F17" s="1711"/>
      <c r="G17" s="1709">
        <f>G6*0.2</f>
        <v>1119214</v>
      </c>
      <c r="H17" s="1710"/>
      <c r="I17" s="1737"/>
    </row>
    <row r="18" spans="1:14" ht="15" customHeight="1">
      <c r="B18" s="358" t="s">
        <v>678</v>
      </c>
      <c r="C18" s="441">
        <v>6722</v>
      </c>
      <c r="D18" s="1709">
        <f>Ф2!BT51</f>
        <v>847126</v>
      </c>
      <c r="E18" s="1710"/>
      <c r="F18" s="1711"/>
      <c r="G18" s="1709">
        <f>Ф2!CN51</f>
        <v>202820</v>
      </c>
      <c r="H18" s="1710"/>
      <c r="I18" s="1737"/>
    </row>
    <row r="19" spans="1:14" ht="24" customHeight="1">
      <c r="B19" s="357" t="s">
        <v>1379</v>
      </c>
      <c r="C19" s="441">
        <v>67221</v>
      </c>
      <c r="D19" s="1712">
        <v>-745244</v>
      </c>
      <c r="E19" s="1713"/>
      <c r="F19" s="1714"/>
      <c r="G19" s="1712">
        <v>-419397</v>
      </c>
      <c r="H19" s="1713"/>
      <c r="I19" s="1715"/>
    </row>
    <row r="20" spans="1:14" ht="15" customHeight="1">
      <c r="B20" s="360" t="s">
        <v>677</v>
      </c>
      <c r="C20" s="441">
        <v>6723</v>
      </c>
      <c r="D20" s="1709">
        <f>D21+D23</f>
        <v>-621650</v>
      </c>
      <c r="E20" s="1710"/>
      <c r="F20" s="1711"/>
      <c r="G20" s="1709">
        <f>G21+G23</f>
        <v>-250596</v>
      </c>
      <c r="H20" s="1710"/>
      <c r="I20" s="1737"/>
    </row>
    <row r="21" spans="1:14" ht="15" customHeight="1">
      <c r="B21" s="354" t="s">
        <v>17</v>
      </c>
      <c r="C21" s="1698">
        <v>67231</v>
      </c>
      <c r="D21" s="1730">
        <f>Ф2!BT53</f>
        <v>12763</v>
      </c>
      <c r="E21" s="1731"/>
      <c r="F21" s="1732"/>
      <c r="G21" s="1730">
        <f>Ф2!CN53</f>
        <v>112235</v>
      </c>
      <c r="H21" s="1731"/>
      <c r="I21" s="1738"/>
    </row>
    <row r="22" spans="1:14" ht="15" customHeight="1">
      <c r="B22" s="355" t="s">
        <v>676</v>
      </c>
      <c r="C22" s="1698"/>
      <c r="D22" s="1733"/>
      <c r="E22" s="1734"/>
      <c r="F22" s="1735"/>
      <c r="G22" s="1733"/>
      <c r="H22" s="1734"/>
      <c r="I22" s="1739"/>
      <c r="K22" s="530"/>
      <c r="L22" s="530"/>
    </row>
    <row r="23" spans="1:14" ht="24" customHeight="1">
      <c r="B23" s="355" t="s">
        <v>675</v>
      </c>
      <c r="C23" s="441">
        <v>67232</v>
      </c>
      <c r="D23" s="1709">
        <f>Ф2!BT52</f>
        <v>-634413</v>
      </c>
      <c r="E23" s="1710"/>
      <c r="F23" s="1711"/>
      <c r="G23" s="1709">
        <f>Ф2!CN52</f>
        <v>-362831</v>
      </c>
      <c r="H23" s="1710"/>
      <c r="I23" s="1737"/>
      <c r="K23" s="243"/>
      <c r="L23" s="243"/>
      <c r="M23" s="530"/>
      <c r="N23" s="530"/>
    </row>
    <row r="24" spans="1:14" ht="15" customHeight="1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>
      <c r="B25" s="358" t="s">
        <v>673</v>
      </c>
      <c r="C25" s="441">
        <v>6725</v>
      </c>
      <c r="D25" s="1712">
        <v>838986</v>
      </c>
      <c r="E25" s="1713"/>
      <c r="F25" s="1714"/>
      <c r="G25" s="1712">
        <v>894735</v>
      </c>
      <c r="H25" s="1713"/>
      <c r="I25" s="1715"/>
      <c r="K25" s="530"/>
      <c r="L25" s="530"/>
      <c r="M25" s="530"/>
      <c r="N25" s="530"/>
    </row>
    <row r="26" spans="1:14" ht="15" customHeight="1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>
      <c r="A28" s="608" t="s">
        <v>1374</v>
      </c>
      <c r="B28" s="366" t="s">
        <v>670</v>
      </c>
      <c r="C28" s="367">
        <v>6740</v>
      </c>
      <c r="D28" s="1723">
        <f>Ф2!BT55</f>
        <v>5203492</v>
      </c>
      <c r="E28" s="1724"/>
      <c r="F28" s="1725"/>
      <c r="G28" s="1723">
        <f>Ф2!CN55</f>
        <v>4713423</v>
      </c>
      <c r="H28" s="1724"/>
      <c r="I28" s="1736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>
      <c r="B31" s="627" t="s">
        <v>398</v>
      </c>
      <c r="C31" s="345"/>
      <c r="D31" s="624"/>
      <c r="G31" s="1276" t="s">
        <v>1557</v>
      </c>
      <c r="H31" s="1276"/>
      <c r="I31" s="1276"/>
      <c r="K31" s="530"/>
      <c r="L31" s="530"/>
      <c r="M31" s="530"/>
      <c r="N31" s="530"/>
    </row>
    <row r="32" spans="1:14" ht="15" customHeight="1">
      <c r="B32" s="623"/>
      <c r="C32" s="581" t="s">
        <v>400</v>
      </c>
      <c r="D32" s="254"/>
      <c r="G32" s="1621" t="s">
        <v>401</v>
      </c>
      <c r="H32" s="1621"/>
      <c r="I32" s="1621"/>
      <c r="K32" s="530"/>
      <c r="L32" s="530"/>
      <c r="M32" s="530"/>
      <c r="N32" s="530"/>
    </row>
    <row r="33" spans="1:54">
      <c r="K33" s="530"/>
      <c r="L33" s="530"/>
      <c r="M33" s="530"/>
      <c r="N33" s="530"/>
    </row>
    <row r="34" spans="1:54" ht="15" customHeight="1">
      <c r="B34" s="628" t="s">
        <v>399</v>
      </c>
      <c r="C34" s="345"/>
      <c r="D34" s="624"/>
      <c r="G34" s="1276" t="s">
        <v>1558</v>
      </c>
      <c r="H34" s="1276"/>
      <c r="I34" s="1276"/>
      <c r="K34" s="530"/>
      <c r="L34" s="530"/>
      <c r="M34" s="530"/>
      <c r="N34" s="530"/>
    </row>
    <row r="35" spans="1:54">
      <c r="C35" s="581" t="s">
        <v>400</v>
      </c>
      <c r="D35" s="254"/>
      <c r="G35" s="1621" t="s">
        <v>401</v>
      </c>
      <c r="H35" s="1621"/>
      <c r="I35" s="1621"/>
      <c r="K35" s="530"/>
      <c r="L35" s="530"/>
      <c r="M35" s="530"/>
      <c r="N35" s="530"/>
    </row>
    <row r="36" spans="1:54">
      <c r="K36" s="530"/>
      <c r="L36" s="530"/>
      <c r="M36" s="530"/>
      <c r="N36" s="530"/>
    </row>
    <row r="37" spans="1:54">
      <c r="C37" s="346"/>
      <c r="E37" s="207"/>
      <c r="F37" s="207"/>
      <c r="G37" s="207"/>
      <c r="H37" s="1740"/>
      <c r="I37" s="1740"/>
      <c r="K37" s="243"/>
      <c r="L37" s="243"/>
      <c r="M37" s="530"/>
      <c r="N37" s="530"/>
    </row>
    <row r="38" spans="1:54">
      <c r="K38" s="436"/>
      <c r="L38" s="436"/>
      <c r="M38" s="374"/>
      <c r="N38" s="530"/>
    </row>
    <row r="39" spans="1:54" s="96" customFormat="1" ht="15" customHeight="1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>
      <c r="K41" s="368"/>
      <c r="L41" s="368"/>
      <c r="M41" s="368"/>
    </row>
    <row r="42" spans="1:54">
      <c r="K42" s="368"/>
      <c r="L42" s="368"/>
      <c r="M42" s="368"/>
    </row>
    <row r="43" spans="1:54">
      <c r="K43" s="368"/>
      <c r="L43" s="368"/>
      <c r="M43" s="368"/>
    </row>
    <row r="44" spans="1:54">
      <c r="M44" s="368"/>
    </row>
    <row r="45" spans="1:54">
      <c r="K45" s="96"/>
      <c r="L45" s="96"/>
    </row>
    <row r="46" spans="1:54">
      <c r="M46" s="96"/>
    </row>
    <row r="49" spans="11:13">
      <c r="K49" s="52"/>
    </row>
    <row r="52" spans="11:13">
      <c r="K52" s="164"/>
    </row>
    <row r="53" spans="11:13">
      <c r="K53" s="583"/>
    </row>
    <row r="57" spans="11:13">
      <c r="K57" s="96"/>
      <c r="L57" s="96"/>
    </row>
    <row r="58" spans="11:13">
      <c r="K58" s="96"/>
      <c r="L58" s="96"/>
      <c r="M58" s="96"/>
    </row>
    <row r="59" spans="11:13">
      <c r="M59" s="96"/>
    </row>
  </sheetData>
  <sheetProtection password="CF7A" sheet="1" objects="1" scenarios="1" formatCells="0" formatColumns="0" autoFilter="0"/>
  <mergeCells count="49">
    <mergeCell ref="G32:I32"/>
    <mergeCell ref="G31:I31"/>
    <mergeCell ref="G34:I34"/>
    <mergeCell ref="G35:I35"/>
    <mergeCell ref="H37:I37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rgb="FFFFFF00"/>
  </sheetPr>
  <dimension ref="A1:FZ71"/>
  <sheetViews>
    <sheetView topLeftCell="B1" zoomScaleSheetLayoutView="75" workbookViewId="0">
      <selection activeCell="ET4" sqref="ET4"/>
    </sheetView>
  </sheetViews>
  <sheetFormatPr defaultColWidth="0.85546875" defaultRowHeight="12.75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>
      <c r="A1" s="629"/>
      <c r="FJ1" s="631" t="s">
        <v>1005</v>
      </c>
    </row>
    <row r="2" spans="1:166" s="49" customFormat="1" ht="15">
      <c r="A2" s="632"/>
      <c r="B2" s="995" t="s">
        <v>669</v>
      </c>
      <c r="C2" s="995"/>
      <c r="D2" s="995"/>
      <c r="E2" s="995"/>
      <c r="F2" s="995"/>
      <c r="G2" s="995"/>
      <c r="H2" s="995"/>
      <c r="I2" s="995"/>
      <c r="J2" s="995"/>
      <c r="K2" s="995"/>
      <c r="L2" s="995"/>
      <c r="M2" s="995"/>
      <c r="N2" s="995"/>
      <c r="O2" s="995"/>
      <c r="P2" s="995"/>
      <c r="Q2" s="995"/>
      <c r="R2" s="995"/>
      <c r="S2" s="995"/>
      <c r="T2" s="995"/>
      <c r="U2" s="995"/>
      <c r="V2" s="995"/>
      <c r="W2" s="995"/>
      <c r="X2" s="995"/>
      <c r="Y2" s="995"/>
      <c r="Z2" s="995"/>
      <c r="AA2" s="995"/>
      <c r="AB2" s="995"/>
      <c r="AC2" s="995"/>
      <c r="AD2" s="995"/>
      <c r="AE2" s="995"/>
      <c r="AF2" s="995"/>
      <c r="AG2" s="995"/>
      <c r="AH2" s="995"/>
      <c r="AI2" s="995"/>
      <c r="AJ2" s="995"/>
      <c r="AK2" s="995"/>
      <c r="AL2" s="995"/>
      <c r="AM2" s="995"/>
      <c r="AN2" s="995"/>
      <c r="AO2" s="995"/>
      <c r="AP2" s="995"/>
      <c r="AQ2" s="995"/>
      <c r="AR2" s="995"/>
      <c r="AS2" s="995"/>
      <c r="AT2" s="995"/>
      <c r="AU2" s="995"/>
      <c r="AV2" s="995"/>
      <c r="AW2" s="995"/>
      <c r="AX2" s="995"/>
      <c r="AY2" s="995"/>
      <c r="AZ2" s="995"/>
      <c r="BA2" s="995"/>
      <c r="BB2" s="995"/>
      <c r="BC2" s="995"/>
      <c r="BD2" s="995"/>
      <c r="BE2" s="995"/>
      <c r="BF2" s="995"/>
      <c r="BG2" s="995"/>
      <c r="BH2" s="995"/>
      <c r="BI2" s="995"/>
      <c r="BJ2" s="995"/>
      <c r="BK2" s="995"/>
      <c r="BL2" s="995"/>
      <c r="BM2" s="995"/>
      <c r="BN2" s="995"/>
      <c r="BO2" s="995"/>
      <c r="BP2" s="995"/>
      <c r="BQ2" s="995"/>
      <c r="BR2" s="995"/>
      <c r="BS2" s="995"/>
      <c r="BT2" s="995"/>
      <c r="BU2" s="995"/>
      <c r="BV2" s="995"/>
      <c r="BW2" s="995"/>
      <c r="BX2" s="995"/>
      <c r="BY2" s="995"/>
      <c r="BZ2" s="995"/>
      <c r="CA2" s="995"/>
      <c r="CB2" s="995"/>
      <c r="CC2" s="995"/>
      <c r="CD2" s="995"/>
      <c r="CE2" s="995"/>
      <c r="CF2" s="995"/>
      <c r="CG2" s="995"/>
      <c r="CH2" s="995"/>
      <c r="CI2" s="995"/>
      <c r="CJ2" s="995"/>
      <c r="CK2" s="995"/>
      <c r="CL2" s="995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>
      <c r="A3" s="632"/>
      <c r="AA3" s="553"/>
      <c r="AB3" s="553"/>
      <c r="AC3" s="553"/>
      <c r="AD3" s="553"/>
      <c r="AK3" s="997" t="s">
        <v>37</v>
      </c>
      <c r="AL3" s="997"/>
      <c r="AM3" s="997"/>
      <c r="AN3" s="997"/>
      <c r="AO3" s="997"/>
      <c r="AP3" s="997"/>
      <c r="AQ3" s="997"/>
      <c r="AR3" s="998" t="s">
        <v>1350</v>
      </c>
      <c r="AS3" s="998"/>
      <c r="AT3" s="998"/>
      <c r="AU3" s="998"/>
      <c r="AV3" s="998"/>
      <c r="AW3" s="998"/>
      <c r="AX3" s="998"/>
      <c r="AY3" s="998"/>
      <c r="AZ3" s="553"/>
      <c r="BA3" s="553" t="s">
        <v>38</v>
      </c>
      <c r="BB3" s="553"/>
      <c r="BC3" s="633"/>
      <c r="CM3" s="1795" t="s">
        <v>541</v>
      </c>
      <c r="CN3" s="1795"/>
      <c r="CO3" s="1795"/>
      <c r="CP3" s="1795"/>
      <c r="CQ3" s="1795"/>
      <c r="CR3" s="1795"/>
      <c r="CS3" s="1795"/>
      <c r="CT3" s="1795"/>
      <c r="CU3" s="1795"/>
      <c r="CV3" s="1795"/>
      <c r="CW3" s="1795"/>
      <c r="CX3" s="1795"/>
      <c r="CY3" s="1795"/>
      <c r="CZ3" s="1795"/>
      <c r="DA3" s="1795"/>
      <c r="DB3" s="1795"/>
      <c r="DC3" s="1795"/>
      <c r="DD3" s="1795"/>
      <c r="DE3" s="1795"/>
      <c r="DF3" s="1795"/>
    </row>
    <row r="4" spans="1:166" s="49" customFormat="1" ht="14.1" customHeight="1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796" t="s">
        <v>668</v>
      </c>
      <c r="CN4" s="1797"/>
      <c r="CO4" s="1797"/>
      <c r="CP4" s="1797"/>
      <c r="CQ4" s="1797"/>
      <c r="CR4" s="1797"/>
      <c r="CS4" s="1797"/>
      <c r="CT4" s="1797"/>
      <c r="CU4" s="1797"/>
      <c r="CV4" s="1797"/>
      <c r="CW4" s="1797"/>
      <c r="CX4" s="1797"/>
      <c r="CY4" s="1797"/>
      <c r="CZ4" s="1797"/>
      <c r="DA4" s="1797"/>
      <c r="DB4" s="1797"/>
      <c r="DC4" s="1797"/>
      <c r="DD4" s="1797"/>
      <c r="DE4" s="1797"/>
      <c r="DF4" s="1798"/>
    </row>
    <row r="5" spans="1:166" s="49" customFormat="1" ht="14.1" customHeight="1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755" t="s">
        <v>1523</v>
      </c>
      <c r="CN5" s="1756"/>
      <c r="CO5" s="1756"/>
      <c r="CP5" s="1756"/>
      <c r="CQ5" s="1756"/>
      <c r="CR5" s="1756"/>
      <c r="CS5" s="1756" t="s">
        <v>1524</v>
      </c>
      <c r="CT5" s="1756"/>
      <c r="CU5" s="1756"/>
      <c r="CV5" s="1756"/>
      <c r="CW5" s="1756"/>
      <c r="CX5" s="1756"/>
      <c r="CY5" s="1756"/>
      <c r="CZ5" s="1756"/>
      <c r="DA5" s="1756" t="s">
        <v>1525</v>
      </c>
      <c r="DB5" s="1756"/>
      <c r="DC5" s="1756"/>
      <c r="DD5" s="1756"/>
      <c r="DE5" s="1756"/>
      <c r="DF5" s="1757"/>
    </row>
    <row r="6" spans="1:166" s="49" customFormat="1" ht="14.1" customHeight="1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84" t="s">
        <v>1579</v>
      </c>
      <c r="P6" s="1684"/>
      <c r="Q6" s="1684"/>
      <c r="R6" s="1684"/>
      <c r="S6" s="1684"/>
      <c r="T6" s="1684"/>
      <c r="U6" s="1684"/>
      <c r="V6" s="1684"/>
      <c r="W6" s="1684"/>
      <c r="X6" s="1684"/>
      <c r="Y6" s="1684"/>
      <c r="Z6" s="1684"/>
      <c r="AA6" s="1684"/>
      <c r="AB6" s="1684"/>
      <c r="AC6" s="1684"/>
      <c r="AD6" s="1684"/>
      <c r="AE6" s="1684"/>
      <c r="AF6" s="1684"/>
      <c r="AG6" s="1684"/>
      <c r="AH6" s="1684"/>
      <c r="AI6" s="1684"/>
      <c r="AJ6" s="1684"/>
      <c r="AK6" s="1684"/>
      <c r="AL6" s="1684"/>
      <c r="AM6" s="1684"/>
      <c r="AN6" s="1684"/>
      <c r="AO6" s="1684"/>
      <c r="AP6" s="1684"/>
      <c r="AQ6" s="1684"/>
      <c r="AR6" s="1684"/>
      <c r="AS6" s="1684"/>
      <c r="AT6" s="1684"/>
      <c r="AU6" s="1684"/>
      <c r="AV6" s="1684"/>
      <c r="AW6" s="1684"/>
      <c r="AX6" s="1684"/>
      <c r="AY6" s="1684"/>
      <c r="AZ6" s="1684"/>
      <c r="BA6" s="1684"/>
      <c r="BB6" s="1684"/>
      <c r="BC6" s="1684"/>
      <c r="BD6" s="1684"/>
      <c r="BE6" s="1684"/>
      <c r="BF6" s="1684"/>
      <c r="BG6" s="1684"/>
      <c r="BH6" s="1684"/>
      <c r="BI6" s="1684"/>
      <c r="BJ6" s="1684"/>
      <c r="BK6" s="1684"/>
      <c r="BL6" s="1684"/>
      <c r="BM6" s="1684"/>
      <c r="BN6" s="1684"/>
      <c r="BO6" s="1684"/>
      <c r="BP6" s="1684"/>
      <c r="BQ6" s="1684"/>
      <c r="BR6" s="1684"/>
      <c r="BS6" s="1684"/>
      <c r="BT6" s="1684"/>
      <c r="BU6" s="1684"/>
      <c r="BV6" s="1684"/>
      <c r="BW6" s="1684"/>
      <c r="BX6" s="1684"/>
      <c r="BY6" s="1684"/>
      <c r="BZ6" s="1684"/>
      <c r="CC6" s="583"/>
      <c r="CD6" s="583"/>
      <c r="CE6" s="583"/>
      <c r="CF6" s="583"/>
      <c r="CG6" s="583"/>
      <c r="CH6" s="583"/>
      <c r="CI6" s="583"/>
      <c r="CK6" s="582" t="s">
        <v>536</v>
      </c>
      <c r="CM6" s="1755" t="s">
        <v>1526</v>
      </c>
      <c r="CN6" s="1756"/>
      <c r="CO6" s="1756"/>
      <c r="CP6" s="1756"/>
      <c r="CQ6" s="1756"/>
      <c r="CR6" s="1756"/>
      <c r="CS6" s="1756"/>
      <c r="CT6" s="1756"/>
      <c r="CU6" s="1756"/>
      <c r="CV6" s="1756"/>
      <c r="CW6" s="1756"/>
      <c r="CX6" s="1756"/>
      <c r="CY6" s="1756"/>
      <c r="CZ6" s="1756"/>
      <c r="DA6" s="1756"/>
      <c r="DB6" s="1756"/>
      <c r="DC6" s="1756"/>
      <c r="DD6" s="1756"/>
      <c r="DE6" s="1756"/>
      <c r="DF6" s="1757"/>
    </row>
    <row r="7" spans="1:166" s="49" customFormat="1" ht="14.1" customHeight="1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755" t="s">
        <v>1527</v>
      </c>
      <c r="CN7" s="1756"/>
      <c r="CO7" s="1756"/>
      <c r="CP7" s="1756"/>
      <c r="CQ7" s="1756"/>
      <c r="CR7" s="1756"/>
      <c r="CS7" s="1756"/>
      <c r="CT7" s="1756"/>
      <c r="CU7" s="1756"/>
      <c r="CV7" s="1756"/>
      <c r="CW7" s="1756"/>
      <c r="CX7" s="1756"/>
      <c r="CY7" s="1756"/>
      <c r="CZ7" s="1756"/>
      <c r="DA7" s="1756"/>
      <c r="DB7" s="1756"/>
      <c r="DC7" s="1756"/>
      <c r="DD7" s="1756"/>
      <c r="DE7" s="1756"/>
      <c r="DF7" s="1757"/>
    </row>
    <row r="8" spans="1:166" s="49" customFormat="1" ht="24.75" customHeight="1">
      <c r="A8" s="632"/>
      <c r="B8" s="1766" t="s">
        <v>533</v>
      </c>
      <c r="C8" s="1766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684" t="s">
        <v>1520</v>
      </c>
      <c r="V8" s="1684"/>
      <c r="W8" s="1684"/>
      <c r="X8" s="1684"/>
      <c r="Y8" s="1684"/>
      <c r="Z8" s="1684"/>
      <c r="AA8" s="1684"/>
      <c r="AB8" s="1684"/>
      <c r="AC8" s="1684"/>
      <c r="AD8" s="1684"/>
      <c r="AE8" s="1684"/>
      <c r="AF8" s="1684"/>
      <c r="AG8" s="1684"/>
      <c r="AH8" s="1684"/>
      <c r="AI8" s="1684"/>
      <c r="AJ8" s="1684"/>
      <c r="AK8" s="1684"/>
      <c r="AL8" s="1684"/>
      <c r="AM8" s="1684"/>
      <c r="AN8" s="1684"/>
      <c r="AO8" s="1684"/>
      <c r="AP8" s="1684"/>
      <c r="AQ8" s="1684"/>
      <c r="AR8" s="1684"/>
      <c r="AS8" s="1684"/>
      <c r="AT8" s="1684"/>
      <c r="AU8" s="1684"/>
      <c r="AV8" s="1684"/>
      <c r="AW8" s="1684"/>
      <c r="AX8" s="1684"/>
      <c r="AY8" s="1684"/>
      <c r="AZ8" s="1684"/>
      <c r="BA8" s="1684"/>
      <c r="BB8" s="1684"/>
      <c r="BC8" s="1684"/>
      <c r="BD8" s="1684"/>
      <c r="BE8" s="1684"/>
      <c r="BF8" s="1684"/>
      <c r="BG8" s="1684"/>
      <c r="BH8" s="1684"/>
      <c r="BI8" s="1684"/>
      <c r="BJ8" s="1684"/>
      <c r="BK8" s="1684"/>
      <c r="BL8" s="1684"/>
      <c r="BM8" s="1684"/>
      <c r="BN8" s="1684"/>
      <c r="BO8" s="1684"/>
      <c r="BP8" s="1684"/>
      <c r="BQ8" s="1684"/>
      <c r="BR8" s="1684"/>
      <c r="BS8" s="1684"/>
      <c r="BT8" s="1684"/>
      <c r="BU8" s="1684"/>
      <c r="BV8" s="1684"/>
      <c r="BW8" s="1684"/>
      <c r="BX8" s="1684"/>
      <c r="BY8" s="1684"/>
      <c r="BZ8" s="1684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020" t="s">
        <v>1528</v>
      </c>
      <c r="CN8" s="1006"/>
      <c r="CO8" s="1006"/>
      <c r="CP8" s="1006"/>
      <c r="CQ8" s="1006"/>
      <c r="CR8" s="1006"/>
      <c r="CS8" s="1006"/>
      <c r="CT8" s="1006"/>
      <c r="CU8" s="1006"/>
      <c r="CV8" s="1006"/>
      <c r="CW8" s="1006"/>
      <c r="CX8" s="1006"/>
      <c r="CY8" s="1006"/>
      <c r="CZ8" s="1006"/>
      <c r="DA8" s="1006"/>
      <c r="DB8" s="1006"/>
      <c r="DC8" s="1006"/>
      <c r="DD8" s="1006"/>
      <c r="DE8" s="1006"/>
      <c r="DF8" s="1007"/>
    </row>
    <row r="9" spans="1:166" s="49" customFormat="1" ht="14.1" customHeight="1">
      <c r="A9" s="632"/>
      <c r="B9" s="1758" t="s">
        <v>531</v>
      </c>
      <c r="C9" s="1758"/>
      <c r="D9" s="1758"/>
      <c r="E9" s="1758"/>
      <c r="F9" s="1758"/>
      <c r="G9" s="1758"/>
      <c r="H9" s="1758"/>
      <c r="I9" s="1758"/>
      <c r="J9" s="1758"/>
      <c r="K9" s="1758"/>
      <c r="L9" s="1758"/>
      <c r="M9" s="1758"/>
      <c r="N9" s="1758"/>
      <c r="O9" s="1758"/>
      <c r="P9" s="1758"/>
      <c r="Q9" s="1758"/>
      <c r="R9" s="1758"/>
      <c r="S9" s="1758"/>
      <c r="T9" s="1758"/>
      <c r="U9" s="1758"/>
      <c r="V9" s="1758"/>
      <c r="W9" s="1758"/>
      <c r="X9" s="1758"/>
      <c r="Y9" s="1758"/>
      <c r="Z9" s="1758"/>
      <c r="AA9" s="1758"/>
      <c r="AB9" s="1758"/>
      <c r="AC9" s="1758"/>
      <c r="AD9" s="1758"/>
      <c r="AE9" s="1758"/>
      <c r="AF9" s="1758"/>
      <c r="AG9" s="1758"/>
      <c r="AH9" s="1758"/>
      <c r="AI9" s="1758"/>
      <c r="AJ9" s="1758"/>
      <c r="AK9" s="1758"/>
      <c r="AL9" s="1758"/>
      <c r="AM9" s="1758"/>
      <c r="AN9" s="1758"/>
      <c r="AO9" s="1758"/>
      <c r="AP9" s="1758"/>
      <c r="AQ9" s="1758"/>
      <c r="AR9" s="1758"/>
      <c r="AS9" s="1758"/>
      <c r="AT9" s="1758"/>
      <c r="AU9" s="1758"/>
      <c r="AV9" s="1758"/>
      <c r="AW9" s="1758"/>
      <c r="AX9" s="1758"/>
      <c r="AY9" s="1758"/>
      <c r="AZ9" s="1758"/>
      <c r="BA9" s="1758"/>
      <c r="BB9" s="1758"/>
      <c r="BC9" s="1758"/>
      <c r="BD9" s="1758"/>
      <c r="BE9" s="1758"/>
      <c r="BF9" s="1758"/>
      <c r="BG9" s="1684" t="s">
        <v>1521</v>
      </c>
      <c r="BH9" s="1684"/>
      <c r="BI9" s="1684"/>
      <c r="BJ9" s="1684"/>
      <c r="BK9" s="1684"/>
      <c r="BL9" s="1684"/>
      <c r="BM9" s="1684"/>
      <c r="BN9" s="1684"/>
      <c r="BO9" s="1684"/>
      <c r="BP9" s="1684"/>
      <c r="BQ9" s="1684"/>
      <c r="BR9" s="1684"/>
      <c r="BS9" s="1684"/>
      <c r="BT9" s="1684"/>
      <c r="BU9" s="1684"/>
      <c r="BV9" s="1684"/>
      <c r="BW9" s="1684"/>
      <c r="BX9" s="1684"/>
      <c r="BY9" s="1684"/>
      <c r="BZ9" s="1684"/>
      <c r="CA9" s="1684"/>
      <c r="CB9" s="1684"/>
      <c r="CC9" s="1684"/>
      <c r="CD9" s="1684"/>
      <c r="CE9" s="1684"/>
      <c r="CF9" s="1684"/>
      <c r="CG9" s="1684"/>
      <c r="CH9" s="1684"/>
      <c r="CI9" s="1684"/>
      <c r="CK9" s="583"/>
      <c r="CM9" s="1755" t="s">
        <v>1529</v>
      </c>
      <c r="CN9" s="1756"/>
      <c r="CO9" s="1756"/>
      <c r="CP9" s="1756"/>
      <c r="CQ9" s="1756"/>
      <c r="CR9" s="1756"/>
      <c r="CS9" s="1756"/>
      <c r="CT9" s="1756"/>
      <c r="CU9" s="1756"/>
      <c r="CV9" s="1756"/>
      <c r="CW9" s="1756" t="s">
        <v>1530</v>
      </c>
      <c r="CX9" s="1756"/>
      <c r="CY9" s="1756"/>
      <c r="CZ9" s="1756"/>
      <c r="DA9" s="1756"/>
      <c r="DB9" s="1756"/>
      <c r="DC9" s="1756"/>
      <c r="DD9" s="1756"/>
      <c r="DE9" s="1756"/>
      <c r="DF9" s="1757"/>
    </row>
    <row r="10" spans="1:166" s="49" customFormat="1" ht="14.1" customHeight="1">
      <c r="A10" s="632"/>
      <c r="B10" s="1684"/>
      <c r="C10" s="1684"/>
      <c r="D10" s="1684"/>
      <c r="E10" s="1684"/>
      <c r="F10" s="1684"/>
      <c r="G10" s="1684"/>
      <c r="H10" s="1684"/>
      <c r="I10" s="1684"/>
      <c r="J10" s="1684"/>
      <c r="K10" s="1684"/>
      <c r="L10" s="1684"/>
      <c r="M10" s="1684"/>
      <c r="N10" s="1684"/>
      <c r="O10" s="1684"/>
      <c r="P10" s="1684"/>
      <c r="Q10" s="1684"/>
      <c r="R10" s="1684"/>
      <c r="S10" s="1684"/>
      <c r="T10" s="1684"/>
      <c r="U10" s="1684"/>
      <c r="V10" s="1684"/>
      <c r="W10" s="1684"/>
      <c r="X10" s="1684"/>
      <c r="Y10" s="1684"/>
      <c r="Z10" s="1684"/>
      <c r="AA10" s="1684"/>
      <c r="AB10" s="1684"/>
      <c r="AC10" s="1684"/>
      <c r="AD10" s="1684"/>
      <c r="AE10" s="1684"/>
      <c r="AF10" s="1684"/>
      <c r="AG10" s="1684"/>
      <c r="AH10" s="1684"/>
      <c r="AI10" s="1684"/>
      <c r="AJ10" s="1684"/>
      <c r="AK10" s="1684"/>
      <c r="AL10" s="1684"/>
      <c r="AM10" s="1684"/>
      <c r="AN10" s="1684"/>
      <c r="AO10" s="1684"/>
      <c r="AP10" s="1684"/>
      <c r="AQ10" s="1684"/>
      <c r="AR10" s="1684"/>
      <c r="AS10" s="1684"/>
      <c r="AT10" s="1684"/>
      <c r="AU10" s="1684"/>
      <c r="AV10" s="1684"/>
      <c r="AW10" s="1684"/>
      <c r="AX10" s="1684"/>
      <c r="AY10" s="1684"/>
      <c r="AZ10" s="1684"/>
      <c r="BA10" s="1684"/>
      <c r="BB10" s="1684"/>
      <c r="BC10" s="1684"/>
      <c r="BD10" s="1684"/>
      <c r="BE10" s="1684"/>
      <c r="BF10" s="1684"/>
      <c r="BG10" s="1684"/>
      <c r="BH10" s="1684"/>
      <c r="BI10" s="1684"/>
      <c r="BJ10" s="1684"/>
      <c r="BK10" s="1684"/>
      <c r="BL10" s="1684"/>
      <c r="BM10" s="1684"/>
      <c r="BN10" s="1684"/>
      <c r="BO10" s="1684"/>
      <c r="BP10" s="1684"/>
      <c r="BQ10" s="1684"/>
      <c r="BR10" s="1684"/>
      <c r="BS10" s="1684"/>
      <c r="BT10" s="1684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755"/>
      <c r="CN10" s="1756"/>
      <c r="CO10" s="1756"/>
      <c r="CP10" s="1756"/>
      <c r="CQ10" s="1756"/>
      <c r="CR10" s="1756"/>
      <c r="CS10" s="1756"/>
      <c r="CT10" s="1756"/>
      <c r="CU10" s="1756"/>
      <c r="CV10" s="1756"/>
      <c r="CW10" s="1756"/>
      <c r="CX10" s="1756"/>
      <c r="CY10" s="1756"/>
      <c r="CZ10" s="1756"/>
      <c r="DA10" s="1756"/>
      <c r="DB10" s="1756"/>
      <c r="DC10" s="1756"/>
      <c r="DD10" s="1756"/>
      <c r="DE10" s="1756"/>
      <c r="DF10" s="1757"/>
    </row>
    <row r="11" spans="1:166" s="49" customFormat="1" ht="14.1" customHeight="1" thickBot="1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01">
        <v>384</v>
      </c>
      <c r="CN11" s="1802"/>
      <c r="CO11" s="1802"/>
      <c r="CP11" s="1802"/>
      <c r="CQ11" s="1802"/>
      <c r="CR11" s="1802"/>
      <c r="CS11" s="1802"/>
      <c r="CT11" s="1802"/>
      <c r="CU11" s="1802"/>
      <c r="CV11" s="1802"/>
      <c r="CW11" s="1802"/>
      <c r="CX11" s="1802"/>
      <c r="CY11" s="1802"/>
      <c r="CZ11" s="1802"/>
      <c r="DA11" s="1802"/>
      <c r="DB11" s="1802"/>
      <c r="DC11" s="1802"/>
      <c r="DD11" s="1802"/>
      <c r="DE11" s="1802"/>
      <c r="DF11" s="1803"/>
    </row>
    <row r="12" spans="1:166" s="49" customFormat="1" ht="14.1" customHeight="1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>
      <c r="A13" s="632"/>
      <c r="B13" s="1699" t="s">
        <v>666</v>
      </c>
      <c r="C13" s="1699"/>
      <c r="D13" s="1699"/>
      <c r="E13" s="1699"/>
      <c r="F13" s="1699"/>
      <c r="G13" s="1699"/>
      <c r="H13" s="1699"/>
      <c r="I13" s="1699"/>
      <c r="J13" s="1699"/>
      <c r="K13" s="1699"/>
      <c r="L13" s="1699"/>
      <c r="M13" s="1699"/>
      <c r="N13" s="1699"/>
      <c r="O13" s="1699"/>
      <c r="P13" s="1699"/>
      <c r="Q13" s="1699"/>
      <c r="R13" s="1699"/>
      <c r="S13" s="1699"/>
      <c r="T13" s="1699"/>
      <c r="U13" s="1699"/>
      <c r="V13" s="1699"/>
      <c r="W13" s="1699"/>
      <c r="X13" s="1699"/>
      <c r="Y13" s="1699"/>
      <c r="Z13" s="1699"/>
      <c r="AA13" s="1699"/>
      <c r="AB13" s="1699"/>
      <c r="AC13" s="1699"/>
      <c r="AD13" s="1699"/>
      <c r="AE13" s="1699"/>
      <c r="AF13" s="1699"/>
      <c r="AG13" s="1699"/>
      <c r="AH13" s="1699"/>
      <c r="AI13" s="1699"/>
      <c r="AJ13" s="1699"/>
      <c r="AK13" s="1699"/>
      <c r="AL13" s="1699"/>
      <c r="AM13" s="1699"/>
      <c r="AN13" s="1699"/>
      <c r="AO13" s="1699"/>
      <c r="AP13" s="1699"/>
      <c r="AQ13" s="1699"/>
      <c r="AR13" s="1699"/>
      <c r="AS13" s="1699"/>
      <c r="AT13" s="1699"/>
      <c r="AU13" s="1699"/>
      <c r="AV13" s="1699"/>
      <c r="AW13" s="1699"/>
      <c r="AX13" s="1699"/>
      <c r="AY13" s="1699"/>
      <c r="AZ13" s="1699"/>
      <c r="BA13" s="1699"/>
      <c r="BB13" s="1699"/>
      <c r="BC13" s="1699"/>
      <c r="BD13" s="1699"/>
      <c r="BE13" s="1699"/>
      <c r="BF13" s="1699"/>
      <c r="BG13" s="1699"/>
      <c r="BH13" s="1699"/>
      <c r="BI13" s="1699"/>
      <c r="BJ13" s="1699"/>
      <c r="BK13" s="1699"/>
      <c r="BL13" s="1699"/>
      <c r="BM13" s="1699"/>
      <c r="BN13" s="1699"/>
      <c r="BO13" s="1699"/>
      <c r="BP13" s="1699"/>
      <c r="BQ13" s="1699"/>
      <c r="BR13" s="1699"/>
      <c r="BS13" s="1699"/>
      <c r="BT13" s="1699"/>
      <c r="BU13" s="1699"/>
      <c r="BV13" s="1699"/>
      <c r="BW13" s="1699"/>
      <c r="BX13" s="1699"/>
      <c r="BY13" s="1699"/>
      <c r="BZ13" s="1699"/>
      <c r="CA13" s="1699"/>
      <c r="CB13" s="1699"/>
      <c r="CC13" s="1699"/>
      <c r="CD13" s="1699"/>
      <c r="CE13" s="1699"/>
      <c r="CF13" s="1699"/>
      <c r="CG13" s="1699"/>
      <c r="CH13" s="1699"/>
      <c r="CI13" s="1699"/>
      <c r="CJ13" s="1699"/>
      <c r="CK13" s="1699"/>
      <c r="CL13" s="1699"/>
      <c r="CM13" s="1699"/>
      <c r="CN13" s="1699"/>
      <c r="CO13" s="1699"/>
      <c r="CP13" s="1699"/>
      <c r="CQ13" s="1699"/>
      <c r="CR13" s="1699"/>
      <c r="CS13" s="1699"/>
      <c r="CT13" s="1699"/>
      <c r="CU13" s="1699"/>
      <c r="CV13" s="1699"/>
      <c r="CW13" s="1699"/>
      <c r="CX13" s="1699"/>
      <c r="CY13" s="1699"/>
      <c r="CZ13" s="1699"/>
      <c r="DA13" s="1699"/>
      <c r="DB13" s="1699"/>
      <c r="DC13" s="1699"/>
      <c r="DD13" s="1699"/>
      <c r="DE13" s="1699"/>
      <c r="DF13" s="1699"/>
      <c r="DG13" s="1699"/>
      <c r="DH13" s="1699"/>
      <c r="DI13" s="1699"/>
      <c r="DJ13" s="1699"/>
      <c r="DK13" s="1699"/>
      <c r="DL13" s="1699"/>
      <c r="DM13" s="1699"/>
      <c r="DN13" s="1699"/>
      <c r="DO13" s="1699"/>
      <c r="DP13" s="1699"/>
      <c r="DQ13" s="1699"/>
      <c r="DR13" s="1699"/>
      <c r="DS13" s="1699"/>
      <c r="DT13" s="1699"/>
      <c r="DU13" s="1699"/>
      <c r="DV13" s="1699"/>
      <c r="DW13" s="1699"/>
      <c r="DX13" s="1699"/>
      <c r="DY13" s="1699"/>
      <c r="DZ13" s="1699"/>
      <c r="EA13" s="1699"/>
      <c r="EB13" s="1699"/>
      <c r="EC13" s="1699"/>
      <c r="ED13" s="1699"/>
      <c r="EE13" s="1699"/>
      <c r="EF13" s="1699"/>
      <c r="EG13" s="1699"/>
      <c r="EH13" s="1699"/>
      <c r="EI13" s="1699"/>
      <c r="EJ13" s="1699"/>
      <c r="EK13" s="1699"/>
      <c r="EL13" s="1699"/>
      <c r="EM13" s="1699"/>
      <c r="EN13" s="1699"/>
      <c r="EO13" s="1699"/>
      <c r="EP13" s="1699"/>
      <c r="EQ13" s="1699"/>
      <c r="ER13" s="1699"/>
      <c r="ES13" s="1699"/>
      <c r="ET13" s="1699"/>
      <c r="EU13" s="1699"/>
      <c r="EV13" s="1699"/>
      <c r="EW13" s="1699"/>
      <c r="EX13" s="1699"/>
      <c r="EY13" s="1699"/>
      <c r="EZ13" s="1699"/>
      <c r="FA13" s="1699"/>
      <c r="FB13" s="1699"/>
      <c r="FC13" s="1699"/>
      <c r="FD13" s="1699"/>
      <c r="FE13" s="1699"/>
      <c r="FF13" s="1699"/>
      <c r="FG13" s="1699"/>
      <c r="FH13" s="1699"/>
      <c r="FI13" s="1699"/>
      <c r="FJ13" s="1699"/>
    </row>
    <row r="14" spans="1:166" s="141" customFormat="1" ht="12">
      <c r="A14" s="561"/>
      <c r="B14" s="1767" t="s">
        <v>26</v>
      </c>
      <c r="C14" s="1768"/>
      <c r="D14" s="1768"/>
      <c r="E14" s="1768"/>
      <c r="F14" s="1768"/>
      <c r="G14" s="1768"/>
      <c r="H14" s="1768"/>
      <c r="I14" s="1768"/>
      <c r="J14" s="1768"/>
      <c r="K14" s="1768"/>
      <c r="L14" s="1768"/>
      <c r="M14" s="1768"/>
      <c r="N14" s="1768"/>
      <c r="O14" s="1768"/>
      <c r="P14" s="1768"/>
      <c r="Q14" s="1768"/>
      <c r="R14" s="1768"/>
      <c r="S14" s="1768"/>
      <c r="T14" s="1768"/>
      <c r="U14" s="1768"/>
      <c r="V14" s="1768"/>
      <c r="W14" s="1768"/>
      <c r="X14" s="1768"/>
      <c r="Y14" s="1768"/>
      <c r="Z14" s="1768"/>
      <c r="AA14" s="1768"/>
      <c r="AB14" s="1768"/>
      <c r="AC14" s="1768"/>
      <c r="AD14" s="1768"/>
      <c r="AE14" s="1768"/>
      <c r="AF14" s="1768"/>
      <c r="AG14" s="1768"/>
      <c r="AH14" s="1768"/>
      <c r="AI14" s="1768"/>
      <c r="AJ14" s="1768"/>
      <c r="AK14" s="1768"/>
      <c r="AL14" s="1768"/>
      <c r="AM14" s="1768"/>
      <c r="AN14" s="1768"/>
      <c r="AO14" s="1768"/>
      <c r="AP14" s="1768"/>
      <c r="AQ14" s="1768"/>
      <c r="AR14" s="1768"/>
      <c r="AS14" s="1769"/>
      <c r="AT14" s="1770" t="s">
        <v>10</v>
      </c>
      <c r="AU14" s="1438"/>
      <c r="AV14" s="1438"/>
      <c r="AW14" s="1771"/>
      <c r="AX14" s="1563" t="s">
        <v>665</v>
      </c>
      <c r="AY14" s="1563"/>
      <c r="AZ14" s="1563"/>
      <c r="BA14" s="1563"/>
      <c r="BB14" s="1563"/>
      <c r="BC14" s="1563"/>
      <c r="BD14" s="1563"/>
      <c r="BE14" s="1563"/>
      <c r="BF14" s="1563"/>
      <c r="BG14" s="1563"/>
      <c r="BH14" s="1563"/>
      <c r="BI14" s="1563"/>
      <c r="BJ14" s="1563"/>
      <c r="BK14" s="1563"/>
      <c r="BL14" s="1563"/>
      <c r="BM14" s="1563"/>
      <c r="BN14" s="1563"/>
      <c r="BO14" s="1563"/>
      <c r="BP14" s="1563"/>
      <c r="BQ14" s="1752" t="s">
        <v>664</v>
      </c>
      <c r="BR14" s="1563"/>
      <c r="BS14" s="1563"/>
      <c r="BT14" s="1563"/>
      <c r="BU14" s="1563"/>
      <c r="BV14" s="1563"/>
      <c r="BW14" s="1563"/>
      <c r="BX14" s="1563"/>
      <c r="BY14" s="1563"/>
      <c r="BZ14" s="1563"/>
      <c r="CA14" s="1563"/>
      <c r="CB14" s="1563"/>
      <c r="CC14" s="1563"/>
      <c r="CD14" s="1563"/>
      <c r="CE14" s="1563"/>
      <c r="CF14" s="1563"/>
      <c r="CG14" s="1563"/>
      <c r="CH14" s="1563"/>
      <c r="CI14" s="1563"/>
      <c r="CJ14" s="1563"/>
      <c r="CK14" s="1752" t="s">
        <v>663</v>
      </c>
      <c r="CL14" s="1752"/>
      <c r="CM14" s="1752"/>
      <c r="CN14" s="1752"/>
      <c r="CO14" s="1752"/>
      <c r="CP14" s="1752"/>
      <c r="CQ14" s="1752"/>
      <c r="CR14" s="1752"/>
      <c r="CS14" s="1752"/>
      <c r="CT14" s="1752"/>
      <c r="CU14" s="1752"/>
      <c r="CV14" s="1752"/>
      <c r="CW14" s="1752"/>
      <c r="CX14" s="1752"/>
      <c r="CY14" s="1752"/>
      <c r="CZ14" s="1752"/>
      <c r="DA14" s="1752"/>
      <c r="DB14" s="1752"/>
      <c r="DC14" s="1752"/>
      <c r="DD14" s="1752" t="s">
        <v>662</v>
      </c>
      <c r="DE14" s="1752"/>
      <c r="DF14" s="1752"/>
      <c r="DG14" s="1752"/>
      <c r="DH14" s="1752"/>
      <c r="DI14" s="1752"/>
      <c r="DJ14" s="1752"/>
      <c r="DK14" s="1752"/>
      <c r="DL14" s="1752"/>
      <c r="DM14" s="1752"/>
      <c r="DN14" s="1752"/>
      <c r="DO14" s="1752"/>
      <c r="DP14" s="1752"/>
      <c r="DQ14" s="1752"/>
      <c r="DR14" s="1752"/>
      <c r="DS14" s="1752"/>
      <c r="DT14" s="1752"/>
      <c r="DU14" s="1752"/>
      <c r="DV14" s="1752"/>
      <c r="DW14" s="1778" t="s">
        <v>661</v>
      </c>
      <c r="DX14" s="1478"/>
      <c r="DY14" s="1478"/>
      <c r="DZ14" s="1478"/>
      <c r="EA14" s="1478"/>
      <c r="EB14" s="1478"/>
      <c r="EC14" s="1478"/>
      <c r="ED14" s="1478"/>
      <c r="EE14" s="1478"/>
      <c r="EF14" s="1478"/>
      <c r="EG14" s="1478"/>
      <c r="EH14" s="1478"/>
      <c r="EI14" s="1478"/>
      <c r="EJ14" s="1478"/>
      <c r="EK14" s="1478"/>
      <c r="EL14" s="1478"/>
      <c r="EM14" s="1478"/>
      <c r="EN14" s="1478"/>
      <c r="EO14" s="1478"/>
      <c r="EP14" s="1779"/>
      <c r="EQ14" s="1563" t="s">
        <v>207</v>
      </c>
      <c r="ER14" s="1563"/>
      <c r="ES14" s="1563"/>
      <c r="ET14" s="1563"/>
      <c r="EU14" s="1563"/>
      <c r="EV14" s="1563"/>
      <c r="EW14" s="1563"/>
      <c r="EX14" s="1563"/>
      <c r="EY14" s="1563"/>
      <c r="EZ14" s="1563"/>
      <c r="FA14" s="1563"/>
      <c r="FB14" s="1563"/>
      <c r="FC14" s="1563"/>
      <c r="FD14" s="1563"/>
      <c r="FE14" s="1563"/>
      <c r="FF14" s="1563"/>
      <c r="FG14" s="1563"/>
      <c r="FH14" s="1563"/>
      <c r="FI14" s="1563"/>
      <c r="FJ14" s="1741"/>
    </row>
    <row r="15" spans="1:166" s="141" customFormat="1" ht="12">
      <c r="A15" s="561"/>
      <c r="B15" s="1673"/>
      <c r="C15" s="1674"/>
      <c r="D15" s="1674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4"/>
      <c r="W15" s="1674"/>
      <c r="X15" s="1674"/>
      <c r="Y15" s="1674"/>
      <c r="Z15" s="1674"/>
      <c r="AA15" s="1674"/>
      <c r="AB15" s="1674"/>
      <c r="AC15" s="1674"/>
      <c r="AD15" s="1674"/>
      <c r="AE15" s="1674"/>
      <c r="AF15" s="1674"/>
      <c r="AG15" s="1674"/>
      <c r="AH15" s="1674"/>
      <c r="AI15" s="1674"/>
      <c r="AJ15" s="1674"/>
      <c r="AK15" s="1674"/>
      <c r="AL15" s="1674"/>
      <c r="AM15" s="1674"/>
      <c r="AN15" s="1674"/>
      <c r="AO15" s="1674"/>
      <c r="AP15" s="1674"/>
      <c r="AQ15" s="1674"/>
      <c r="AR15" s="1674"/>
      <c r="AS15" s="1675"/>
      <c r="AT15" s="1772"/>
      <c r="AU15" s="1441"/>
      <c r="AV15" s="1441"/>
      <c r="AW15" s="1773"/>
      <c r="AX15" s="1535"/>
      <c r="AY15" s="1535"/>
      <c r="AZ15" s="1535"/>
      <c r="BA15" s="1535"/>
      <c r="BB15" s="1535"/>
      <c r="BC15" s="1535"/>
      <c r="BD15" s="1535"/>
      <c r="BE15" s="1535"/>
      <c r="BF15" s="1535"/>
      <c r="BG15" s="1535"/>
      <c r="BH15" s="1535"/>
      <c r="BI15" s="1535"/>
      <c r="BJ15" s="1535"/>
      <c r="BK15" s="1535"/>
      <c r="BL15" s="1535"/>
      <c r="BM15" s="1535"/>
      <c r="BN15" s="1535"/>
      <c r="BO15" s="1535"/>
      <c r="BP15" s="1535"/>
      <c r="BQ15" s="1535"/>
      <c r="BR15" s="1535"/>
      <c r="BS15" s="1535"/>
      <c r="BT15" s="1535"/>
      <c r="BU15" s="1535"/>
      <c r="BV15" s="1535"/>
      <c r="BW15" s="1535"/>
      <c r="BX15" s="1535"/>
      <c r="BY15" s="1535"/>
      <c r="BZ15" s="1535"/>
      <c r="CA15" s="1535"/>
      <c r="CB15" s="1535"/>
      <c r="CC15" s="1535"/>
      <c r="CD15" s="1535"/>
      <c r="CE15" s="1535"/>
      <c r="CF15" s="1535"/>
      <c r="CG15" s="1535"/>
      <c r="CH15" s="1535"/>
      <c r="CI15" s="1535"/>
      <c r="CJ15" s="1535"/>
      <c r="CK15" s="1786"/>
      <c r="CL15" s="1786"/>
      <c r="CM15" s="1786"/>
      <c r="CN15" s="1786"/>
      <c r="CO15" s="1786"/>
      <c r="CP15" s="1786"/>
      <c r="CQ15" s="1786"/>
      <c r="CR15" s="1786"/>
      <c r="CS15" s="1786"/>
      <c r="CT15" s="1786"/>
      <c r="CU15" s="1786"/>
      <c r="CV15" s="1786"/>
      <c r="CW15" s="1786"/>
      <c r="CX15" s="1786"/>
      <c r="CY15" s="1786"/>
      <c r="CZ15" s="1786"/>
      <c r="DA15" s="1786"/>
      <c r="DB15" s="1786"/>
      <c r="DC15" s="1786"/>
      <c r="DD15" s="1786"/>
      <c r="DE15" s="1786"/>
      <c r="DF15" s="1786"/>
      <c r="DG15" s="1786"/>
      <c r="DH15" s="1786"/>
      <c r="DI15" s="1786"/>
      <c r="DJ15" s="1786"/>
      <c r="DK15" s="1786"/>
      <c r="DL15" s="1786"/>
      <c r="DM15" s="1786"/>
      <c r="DN15" s="1786"/>
      <c r="DO15" s="1786"/>
      <c r="DP15" s="1786"/>
      <c r="DQ15" s="1786"/>
      <c r="DR15" s="1786"/>
      <c r="DS15" s="1786"/>
      <c r="DT15" s="1786"/>
      <c r="DU15" s="1786"/>
      <c r="DV15" s="1786"/>
      <c r="DW15" s="1780"/>
      <c r="DX15" s="1480"/>
      <c r="DY15" s="1480"/>
      <c r="DZ15" s="1480"/>
      <c r="EA15" s="1480"/>
      <c r="EB15" s="1480"/>
      <c r="EC15" s="1480"/>
      <c r="ED15" s="1480"/>
      <c r="EE15" s="1480"/>
      <c r="EF15" s="1480"/>
      <c r="EG15" s="1480"/>
      <c r="EH15" s="1480"/>
      <c r="EI15" s="1480"/>
      <c r="EJ15" s="1480"/>
      <c r="EK15" s="1480"/>
      <c r="EL15" s="1480"/>
      <c r="EM15" s="1480"/>
      <c r="EN15" s="1480"/>
      <c r="EO15" s="1480"/>
      <c r="EP15" s="1781"/>
      <c r="EQ15" s="1535"/>
      <c r="ER15" s="1535"/>
      <c r="ES15" s="1535"/>
      <c r="ET15" s="1535"/>
      <c r="EU15" s="1535"/>
      <c r="EV15" s="1535"/>
      <c r="EW15" s="1535"/>
      <c r="EX15" s="1535"/>
      <c r="EY15" s="1535"/>
      <c r="EZ15" s="1535"/>
      <c r="FA15" s="1535"/>
      <c r="FB15" s="1535"/>
      <c r="FC15" s="1535"/>
      <c r="FD15" s="1535"/>
      <c r="FE15" s="1535"/>
      <c r="FF15" s="1535"/>
      <c r="FG15" s="1535"/>
      <c r="FH15" s="1535"/>
      <c r="FI15" s="1535"/>
      <c r="FJ15" s="1742"/>
    </row>
    <row r="16" spans="1:166" s="141" customFormat="1" ht="28.5" customHeight="1" thickBot="1">
      <c r="A16" s="561"/>
      <c r="B16" s="1685"/>
      <c r="C16" s="1686"/>
      <c r="D16" s="1686"/>
      <c r="E16" s="1686"/>
      <c r="F16" s="1686"/>
      <c r="G16" s="1686"/>
      <c r="H16" s="1686"/>
      <c r="I16" s="1686"/>
      <c r="J16" s="1686"/>
      <c r="K16" s="1686"/>
      <c r="L16" s="1686"/>
      <c r="M16" s="1686"/>
      <c r="N16" s="1686"/>
      <c r="O16" s="1686"/>
      <c r="P16" s="1686"/>
      <c r="Q16" s="1686"/>
      <c r="R16" s="1686"/>
      <c r="S16" s="1686"/>
      <c r="T16" s="1686"/>
      <c r="U16" s="1686"/>
      <c r="V16" s="1686"/>
      <c r="W16" s="1686"/>
      <c r="X16" s="1686"/>
      <c r="Y16" s="1686"/>
      <c r="Z16" s="1686"/>
      <c r="AA16" s="1686"/>
      <c r="AB16" s="1686"/>
      <c r="AC16" s="1686"/>
      <c r="AD16" s="1686"/>
      <c r="AE16" s="1686"/>
      <c r="AF16" s="1686"/>
      <c r="AG16" s="1686"/>
      <c r="AH16" s="1686"/>
      <c r="AI16" s="1686"/>
      <c r="AJ16" s="1686"/>
      <c r="AK16" s="1686"/>
      <c r="AL16" s="1686"/>
      <c r="AM16" s="1686"/>
      <c r="AN16" s="1686"/>
      <c r="AO16" s="1686"/>
      <c r="AP16" s="1686"/>
      <c r="AQ16" s="1686"/>
      <c r="AR16" s="1686"/>
      <c r="AS16" s="1687"/>
      <c r="AT16" s="1774"/>
      <c r="AU16" s="1444"/>
      <c r="AV16" s="1444"/>
      <c r="AW16" s="1775"/>
      <c r="AX16" s="1612"/>
      <c r="AY16" s="1612"/>
      <c r="AZ16" s="1612"/>
      <c r="BA16" s="1612"/>
      <c r="BB16" s="1612"/>
      <c r="BC16" s="1612"/>
      <c r="BD16" s="1612"/>
      <c r="BE16" s="1612"/>
      <c r="BF16" s="1612"/>
      <c r="BG16" s="1612"/>
      <c r="BH16" s="1612"/>
      <c r="BI16" s="1612"/>
      <c r="BJ16" s="1612"/>
      <c r="BK16" s="1612"/>
      <c r="BL16" s="1612"/>
      <c r="BM16" s="1612"/>
      <c r="BN16" s="1612"/>
      <c r="BO16" s="1612"/>
      <c r="BP16" s="1612"/>
      <c r="BQ16" s="1612"/>
      <c r="BR16" s="1612"/>
      <c r="BS16" s="1612"/>
      <c r="BT16" s="1612"/>
      <c r="BU16" s="1612"/>
      <c r="BV16" s="1612"/>
      <c r="BW16" s="1612"/>
      <c r="BX16" s="1612"/>
      <c r="BY16" s="1612"/>
      <c r="BZ16" s="1612"/>
      <c r="CA16" s="1612"/>
      <c r="CB16" s="1612"/>
      <c r="CC16" s="1612"/>
      <c r="CD16" s="1612"/>
      <c r="CE16" s="1612"/>
      <c r="CF16" s="1612"/>
      <c r="CG16" s="1612"/>
      <c r="CH16" s="1612"/>
      <c r="CI16" s="1612"/>
      <c r="CJ16" s="1612"/>
      <c r="CK16" s="1787"/>
      <c r="CL16" s="1787"/>
      <c r="CM16" s="1787"/>
      <c r="CN16" s="1787"/>
      <c r="CO16" s="1787"/>
      <c r="CP16" s="1787"/>
      <c r="CQ16" s="1787"/>
      <c r="CR16" s="1787"/>
      <c r="CS16" s="1787"/>
      <c r="CT16" s="1787"/>
      <c r="CU16" s="1787"/>
      <c r="CV16" s="1787"/>
      <c r="CW16" s="1787"/>
      <c r="CX16" s="1787"/>
      <c r="CY16" s="1787"/>
      <c r="CZ16" s="1787"/>
      <c r="DA16" s="1787"/>
      <c r="DB16" s="1787"/>
      <c r="DC16" s="1787"/>
      <c r="DD16" s="1787"/>
      <c r="DE16" s="1787"/>
      <c r="DF16" s="1787"/>
      <c r="DG16" s="1787"/>
      <c r="DH16" s="1787"/>
      <c r="DI16" s="1787"/>
      <c r="DJ16" s="1787"/>
      <c r="DK16" s="1787"/>
      <c r="DL16" s="1787"/>
      <c r="DM16" s="1787"/>
      <c r="DN16" s="1787"/>
      <c r="DO16" s="1787"/>
      <c r="DP16" s="1787"/>
      <c r="DQ16" s="1787"/>
      <c r="DR16" s="1787"/>
      <c r="DS16" s="1787"/>
      <c r="DT16" s="1787"/>
      <c r="DU16" s="1787"/>
      <c r="DV16" s="1787"/>
      <c r="DW16" s="1782"/>
      <c r="DX16" s="1482"/>
      <c r="DY16" s="1482"/>
      <c r="DZ16" s="1482"/>
      <c r="EA16" s="1482"/>
      <c r="EB16" s="1482"/>
      <c r="EC16" s="1482"/>
      <c r="ED16" s="1482"/>
      <c r="EE16" s="1482"/>
      <c r="EF16" s="1482"/>
      <c r="EG16" s="1482"/>
      <c r="EH16" s="1482"/>
      <c r="EI16" s="1482"/>
      <c r="EJ16" s="1482"/>
      <c r="EK16" s="1482"/>
      <c r="EL16" s="1482"/>
      <c r="EM16" s="1482"/>
      <c r="EN16" s="1482"/>
      <c r="EO16" s="1482"/>
      <c r="EP16" s="1783"/>
      <c r="EQ16" s="1612"/>
      <c r="ER16" s="1612"/>
      <c r="ES16" s="1612"/>
      <c r="ET16" s="1612"/>
      <c r="EU16" s="1612"/>
      <c r="EV16" s="1612"/>
      <c r="EW16" s="1612"/>
      <c r="EX16" s="1612"/>
      <c r="EY16" s="1612"/>
      <c r="EZ16" s="1612"/>
      <c r="FA16" s="1612"/>
      <c r="FB16" s="1612"/>
      <c r="FC16" s="1612"/>
      <c r="FD16" s="1612"/>
      <c r="FE16" s="1612"/>
      <c r="FF16" s="1612"/>
      <c r="FG16" s="1612"/>
      <c r="FH16" s="1612"/>
      <c r="FI16" s="1612"/>
      <c r="FJ16" s="1743"/>
    </row>
    <row r="17" spans="1:182" s="141" customFormat="1" ht="12">
      <c r="A17" s="561"/>
      <c r="B17" s="324"/>
      <c r="C17" s="1776" t="s">
        <v>645</v>
      </c>
      <c r="D17" s="1776"/>
      <c r="E17" s="1776"/>
      <c r="F17" s="1776"/>
      <c r="G17" s="1776"/>
      <c r="H17" s="1776"/>
      <c r="I17" s="1776"/>
      <c r="J17" s="1776"/>
      <c r="K17" s="1776"/>
      <c r="L17" s="1776"/>
      <c r="M17" s="1776"/>
      <c r="N17" s="1776"/>
      <c r="O17" s="1776"/>
      <c r="P17" s="1776"/>
      <c r="Q17" s="1776"/>
      <c r="R17" s="1776"/>
      <c r="S17" s="1776"/>
      <c r="T17" s="1776"/>
      <c r="U17" s="1776"/>
      <c r="V17" s="1776"/>
      <c r="W17" s="1776"/>
      <c r="X17" s="1776"/>
      <c r="Y17" s="1776"/>
      <c r="Z17" s="1776"/>
      <c r="AA17" s="1776"/>
      <c r="AB17" s="1776"/>
      <c r="AC17" s="1776"/>
      <c r="AD17" s="1776"/>
      <c r="AE17" s="1776"/>
      <c r="AF17" s="1776"/>
      <c r="AG17" s="1776"/>
      <c r="AH17" s="1776"/>
      <c r="AI17" s="1776"/>
      <c r="AJ17" s="1776"/>
      <c r="AK17" s="1776"/>
      <c r="AL17" s="1777" t="s">
        <v>1352</v>
      </c>
      <c r="AM17" s="1777"/>
      <c r="AN17" s="1777"/>
      <c r="AO17" s="314" t="s">
        <v>175</v>
      </c>
      <c r="AP17" s="314"/>
      <c r="AQ17" s="314"/>
      <c r="AR17" s="325" t="s">
        <v>435</v>
      </c>
      <c r="AS17" s="448"/>
      <c r="AT17" s="1759">
        <v>3100</v>
      </c>
      <c r="AU17" s="1759"/>
      <c r="AV17" s="1759"/>
      <c r="AW17" s="1759"/>
      <c r="AX17" s="1745">
        <f>Ф1!EN95</f>
        <v>4221794</v>
      </c>
      <c r="AY17" s="1745"/>
      <c r="AZ17" s="1745"/>
      <c r="BA17" s="1745"/>
      <c r="BB17" s="1745"/>
      <c r="BC17" s="1745"/>
      <c r="BD17" s="1745"/>
      <c r="BE17" s="1745"/>
      <c r="BF17" s="1745"/>
      <c r="BG17" s="1745"/>
      <c r="BH17" s="1745"/>
      <c r="BI17" s="1745"/>
      <c r="BJ17" s="1745"/>
      <c r="BK17" s="1745"/>
      <c r="BL17" s="1745"/>
      <c r="BM17" s="1745"/>
      <c r="BN17" s="1745"/>
      <c r="BO17" s="1745"/>
      <c r="BP17" s="1745"/>
      <c r="BQ17" s="1799" t="s">
        <v>39</v>
      </c>
      <c r="BR17" s="1800"/>
      <c r="BS17" s="1745">
        <f>Ф1!EP96</f>
        <v>0</v>
      </c>
      <c r="BT17" s="1745"/>
      <c r="BU17" s="1745"/>
      <c r="BV17" s="1745"/>
      <c r="BW17" s="1745"/>
      <c r="BX17" s="1745"/>
      <c r="BY17" s="1745"/>
      <c r="BZ17" s="1745"/>
      <c r="CA17" s="1745"/>
      <c r="CB17" s="1745"/>
      <c r="CC17" s="1745"/>
      <c r="CD17" s="1745"/>
      <c r="CE17" s="1745"/>
      <c r="CF17" s="1745"/>
      <c r="CG17" s="1745"/>
      <c r="CH17" s="1745"/>
      <c r="CI17" s="1784" t="s">
        <v>40</v>
      </c>
      <c r="CJ17" s="1785"/>
      <c r="CK17" s="1745">
        <f>Ф1!EN98+Ф1!EN97</f>
        <v>33269936</v>
      </c>
      <c r="CL17" s="1745"/>
      <c r="CM17" s="1745"/>
      <c r="CN17" s="1745"/>
      <c r="CO17" s="1745"/>
      <c r="CP17" s="1745"/>
      <c r="CQ17" s="1745"/>
      <c r="CR17" s="1745"/>
      <c r="CS17" s="1745"/>
      <c r="CT17" s="1745"/>
      <c r="CU17" s="1745"/>
      <c r="CV17" s="1745"/>
      <c r="CW17" s="1745"/>
      <c r="CX17" s="1745"/>
      <c r="CY17" s="1745"/>
      <c r="CZ17" s="1745"/>
      <c r="DA17" s="1745"/>
      <c r="DB17" s="1745"/>
      <c r="DC17" s="1746"/>
      <c r="DD17" s="1744">
        <f>Ф1!EN99</f>
        <v>108245</v>
      </c>
      <c r="DE17" s="1745"/>
      <c r="DF17" s="1745"/>
      <c r="DG17" s="1745"/>
      <c r="DH17" s="1745"/>
      <c r="DI17" s="1745"/>
      <c r="DJ17" s="1745"/>
      <c r="DK17" s="1745"/>
      <c r="DL17" s="1745"/>
      <c r="DM17" s="1745"/>
      <c r="DN17" s="1745"/>
      <c r="DO17" s="1745"/>
      <c r="DP17" s="1745"/>
      <c r="DQ17" s="1745"/>
      <c r="DR17" s="1745"/>
      <c r="DS17" s="1745"/>
      <c r="DT17" s="1745"/>
      <c r="DU17" s="1745"/>
      <c r="DV17" s="1746"/>
      <c r="DW17" s="1744">
        <f>Ф1!EN101</f>
        <v>3076534</v>
      </c>
      <c r="DX17" s="1745"/>
      <c r="DY17" s="1745"/>
      <c r="DZ17" s="1745"/>
      <c r="EA17" s="1745"/>
      <c r="EB17" s="1745"/>
      <c r="EC17" s="1745"/>
      <c r="ED17" s="1745"/>
      <c r="EE17" s="1745"/>
      <c r="EF17" s="1745"/>
      <c r="EG17" s="1745"/>
      <c r="EH17" s="1745"/>
      <c r="EI17" s="1745"/>
      <c r="EJ17" s="1745"/>
      <c r="EK17" s="1745"/>
      <c r="EL17" s="1745"/>
      <c r="EM17" s="1745"/>
      <c r="EN17" s="1745"/>
      <c r="EO17" s="1745"/>
      <c r="EP17" s="1746"/>
      <c r="EQ17" s="1744">
        <f>AX17-BS17+CK17+DD17+DW17</f>
        <v>40676509</v>
      </c>
      <c r="ER17" s="1745"/>
      <c r="ES17" s="1745"/>
      <c r="ET17" s="1745"/>
      <c r="EU17" s="1745"/>
      <c r="EV17" s="1745"/>
      <c r="EW17" s="1745"/>
      <c r="EX17" s="1745"/>
      <c r="EY17" s="1745"/>
      <c r="EZ17" s="1745"/>
      <c r="FA17" s="1745"/>
      <c r="FB17" s="1745"/>
      <c r="FC17" s="1745"/>
      <c r="FD17" s="1745"/>
      <c r="FE17" s="1745"/>
      <c r="FF17" s="1745"/>
      <c r="FG17" s="1745"/>
      <c r="FH17" s="1745"/>
      <c r="FI17" s="1745"/>
      <c r="FJ17" s="1750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60"/>
      <c r="AU18" s="1760"/>
      <c r="AV18" s="1760"/>
      <c r="AW18" s="1760"/>
      <c r="AX18" s="1748"/>
      <c r="AY18" s="1748"/>
      <c r="AZ18" s="1748"/>
      <c r="BA18" s="1748"/>
      <c r="BB18" s="1748"/>
      <c r="BC18" s="1748"/>
      <c r="BD18" s="1748"/>
      <c r="BE18" s="1748"/>
      <c r="BF18" s="1748"/>
      <c r="BG18" s="1748"/>
      <c r="BH18" s="1748"/>
      <c r="BI18" s="1748"/>
      <c r="BJ18" s="1748"/>
      <c r="BK18" s="1748"/>
      <c r="BL18" s="1748"/>
      <c r="BM18" s="1748"/>
      <c r="BN18" s="1748"/>
      <c r="BO18" s="1748"/>
      <c r="BP18" s="1748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748"/>
      <c r="CL18" s="1748"/>
      <c r="CM18" s="1748"/>
      <c r="CN18" s="1748"/>
      <c r="CO18" s="1748"/>
      <c r="CP18" s="1748"/>
      <c r="CQ18" s="1748"/>
      <c r="CR18" s="1748"/>
      <c r="CS18" s="1748"/>
      <c r="CT18" s="1748"/>
      <c r="CU18" s="1748"/>
      <c r="CV18" s="1748"/>
      <c r="CW18" s="1748"/>
      <c r="CX18" s="1748"/>
      <c r="CY18" s="1748"/>
      <c r="CZ18" s="1748"/>
      <c r="DA18" s="1748"/>
      <c r="DB18" s="1748"/>
      <c r="DC18" s="1749"/>
      <c r="DD18" s="1747"/>
      <c r="DE18" s="1748"/>
      <c r="DF18" s="1748"/>
      <c r="DG18" s="1748"/>
      <c r="DH18" s="1748"/>
      <c r="DI18" s="1748"/>
      <c r="DJ18" s="1748"/>
      <c r="DK18" s="1748"/>
      <c r="DL18" s="1748"/>
      <c r="DM18" s="1748"/>
      <c r="DN18" s="1748"/>
      <c r="DO18" s="1748"/>
      <c r="DP18" s="1748"/>
      <c r="DQ18" s="1748"/>
      <c r="DR18" s="1748"/>
      <c r="DS18" s="1748"/>
      <c r="DT18" s="1748"/>
      <c r="DU18" s="1748"/>
      <c r="DV18" s="1749"/>
      <c r="DW18" s="1747"/>
      <c r="DX18" s="1748"/>
      <c r="DY18" s="1748"/>
      <c r="DZ18" s="1748"/>
      <c r="EA18" s="1748"/>
      <c r="EB18" s="1748"/>
      <c r="EC18" s="1748"/>
      <c r="ED18" s="1748"/>
      <c r="EE18" s="1748"/>
      <c r="EF18" s="1748"/>
      <c r="EG18" s="1748"/>
      <c r="EH18" s="1748"/>
      <c r="EI18" s="1748"/>
      <c r="EJ18" s="1748"/>
      <c r="EK18" s="1748"/>
      <c r="EL18" s="1748"/>
      <c r="EM18" s="1748"/>
      <c r="EN18" s="1748"/>
      <c r="EO18" s="1748"/>
      <c r="EP18" s="1749"/>
      <c r="EQ18" s="1747"/>
      <c r="ER18" s="1748"/>
      <c r="ES18" s="1748"/>
      <c r="ET18" s="1748"/>
      <c r="EU18" s="1748"/>
      <c r="EV18" s="1748"/>
      <c r="EW18" s="1748"/>
      <c r="EX18" s="1748"/>
      <c r="EY18" s="1748"/>
      <c r="EZ18" s="1748"/>
      <c r="FA18" s="1748"/>
      <c r="FB18" s="1748"/>
      <c r="FC18" s="1748"/>
      <c r="FD18" s="1748"/>
      <c r="FE18" s="1748"/>
      <c r="FF18" s="1748"/>
      <c r="FG18" s="1748"/>
      <c r="FH18" s="1748"/>
      <c r="FI18" s="1748"/>
      <c r="FJ18" s="1751"/>
    </row>
    <row r="19" spans="1:182" s="141" customFormat="1" ht="1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777" t="s">
        <v>1351</v>
      </c>
      <c r="Y19" s="1777"/>
      <c r="Z19" s="1777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60">
        <v>3210</v>
      </c>
      <c r="AU19" s="1760"/>
      <c r="AV19" s="1760"/>
      <c r="AW19" s="1760"/>
      <c r="AX19" s="1762"/>
      <c r="AY19" s="1753"/>
      <c r="AZ19" s="1753"/>
      <c r="BA19" s="1753"/>
      <c r="BB19" s="1753"/>
      <c r="BC19" s="1753"/>
      <c r="BD19" s="1753"/>
      <c r="BE19" s="1753"/>
      <c r="BF19" s="1753"/>
      <c r="BG19" s="1753"/>
      <c r="BH19" s="1753"/>
      <c r="BI19" s="1753"/>
      <c r="BJ19" s="1753"/>
      <c r="BK19" s="1753"/>
      <c r="BL19" s="1753"/>
      <c r="BM19" s="1753"/>
      <c r="BN19" s="1753"/>
      <c r="BO19" s="1753"/>
      <c r="BP19" s="1763"/>
      <c r="BQ19" s="1788"/>
      <c r="BR19" s="1788"/>
      <c r="BS19" s="1788"/>
      <c r="BT19" s="1788"/>
      <c r="BU19" s="1788"/>
      <c r="BV19" s="1788"/>
      <c r="BW19" s="1788"/>
      <c r="BX19" s="1788"/>
      <c r="BY19" s="1788"/>
      <c r="BZ19" s="1788"/>
      <c r="CA19" s="1788"/>
      <c r="CB19" s="1788"/>
      <c r="CC19" s="1788"/>
      <c r="CD19" s="1788"/>
      <c r="CE19" s="1788"/>
      <c r="CF19" s="1788"/>
      <c r="CG19" s="1788"/>
      <c r="CH19" s="1788"/>
      <c r="CI19" s="1788"/>
      <c r="CJ19" s="1788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53"/>
      <c r="DG19" s="1753"/>
      <c r="DH19" s="1753"/>
      <c r="DI19" s="1753"/>
      <c r="DJ19" s="1753"/>
      <c r="DK19" s="1753"/>
      <c r="DL19" s="1753"/>
      <c r="DM19" s="1753"/>
      <c r="DN19" s="1753"/>
      <c r="DO19" s="1753"/>
      <c r="DP19" s="1753"/>
      <c r="DQ19" s="1753"/>
      <c r="DR19" s="1753"/>
      <c r="DS19" s="1753"/>
      <c r="DT19" s="1753"/>
      <c r="DU19" s="1753"/>
      <c r="DV19" s="1753"/>
      <c r="DW19" s="1788"/>
      <c r="DX19" s="1788"/>
      <c r="DY19" s="1788"/>
      <c r="DZ19" s="1788"/>
      <c r="EA19" s="1788"/>
      <c r="EB19" s="1788"/>
      <c r="EC19" s="1788"/>
      <c r="ED19" s="1788"/>
      <c r="EE19" s="1788"/>
      <c r="EF19" s="1788"/>
      <c r="EG19" s="1788"/>
      <c r="EH19" s="1788"/>
      <c r="EI19" s="1788"/>
      <c r="EJ19" s="1788"/>
      <c r="EK19" s="1788"/>
      <c r="EL19" s="1788"/>
      <c r="EM19" s="1788"/>
      <c r="EN19" s="1788"/>
      <c r="EO19" s="1788"/>
      <c r="EP19" s="1788"/>
      <c r="EQ19" s="1744">
        <f>SUM(AX19:EP20)</f>
        <v>0</v>
      </c>
      <c r="ER19" s="1745"/>
      <c r="ES19" s="1745"/>
      <c r="ET19" s="1745"/>
      <c r="EU19" s="1745"/>
      <c r="EV19" s="1745"/>
      <c r="EW19" s="1745"/>
      <c r="EX19" s="1745"/>
      <c r="EY19" s="1745"/>
      <c r="EZ19" s="1745"/>
      <c r="FA19" s="1745"/>
      <c r="FB19" s="1745"/>
      <c r="FC19" s="1745"/>
      <c r="FD19" s="1745"/>
      <c r="FE19" s="1745"/>
      <c r="FF19" s="1745"/>
      <c r="FG19" s="1745"/>
      <c r="FH19" s="1745"/>
      <c r="FI19" s="1745"/>
      <c r="FJ19" s="1750"/>
    </row>
    <row r="20" spans="1:182" s="141" customFormat="1" ht="18" customHeight="1">
      <c r="A20" s="561"/>
      <c r="B20" s="326"/>
      <c r="C20" s="1761" t="s">
        <v>660</v>
      </c>
      <c r="D20" s="1761"/>
      <c r="E20" s="1761"/>
      <c r="F20" s="1761"/>
      <c r="G20" s="1761"/>
      <c r="H20" s="1761"/>
      <c r="I20" s="1761"/>
      <c r="J20" s="1761"/>
      <c r="K20" s="1761"/>
      <c r="L20" s="1761"/>
      <c r="M20" s="1761"/>
      <c r="N20" s="1761"/>
      <c r="O20" s="1761"/>
      <c r="P20" s="1761"/>
      <c r="Q20" s="1761"/>
      <c r="R20" s="1761"/>
      <c r="S20" s="1761"/>
      <c r="T20" s="1761"/>
      <c r="U20" s="1761"/>
      <c r="V20" s="1761"/>
      <c r="W20" s="1761"/>
      <c r="X20" s="1761"/>
      <c r="Y20" s="1761"/>
      <c r="Z20" s="1761"/>
      <c r="AA20" s="1761"/>
      <c r="AB20" s="1761"/>
      <c r="AC20" s="1761"/>
      <c r="AD20" s="1761"/>
      <c r="AE20" s="1761"/>
      <c r="AF20" s="1761"/>
      <c r="AG20" s="1761"/>
      <c r="AH20" s="1761"/>
      <c r="AI20" s="1761"/>
      <c r="AJ20" s="1761"/>
      <c r="AK20" s="1761"/>
      <c r="AL20" s="1761"/>
      <c r="AM20" s="1761"/>
      <c r="AN20" s="1761"/>
      <c r="AO20" s="1761"/>
      <c r="AP20" s="1761"/>
      <c r="AQ20" s="1761"/>
      <c r="AR20" s="1761"/>
      <c r="AS20" s="1761"/>
      <c r="AT20" s="1760"/>
      <c r="AU20" s="1760"/>
      <c r="AV20" s="1760"/>
      <c r="AW20" s="1760"/>
      <c r="AX20" s="1764"/>
      <c r="AY20" s="1754"/>
      <c r="AZ20" s="1754"/>
      <c r="BA20" s="1754"/>
      <c r="BB20" s="1754"/>
      <c r="BC20" s="1754"/>
      <c r="BD20" s="1754"/>
      <c r="BE20" s="1754"/>
      <c r="BF20" s="1754"/>
      <c r="BG20" s="1754"/>
      <c r="BH20" s="1754"/>
      <c r="BI20" s="1754"/>
      <c r="BJ20" s="1754"/>
      <c r="BK20" s="1754"/>
      <c r="BL20" s="1754"/>
      <c r="BM20" s="1754"/>
      <c r="BN20" s="1754"/>
      <c r="BO20" s="1754"/>
      <c r="BP20" s="1765"/>
      <c r="BQ20" s="1789"/>
      <c r="BR20" s="1789"/>
      <c r="BS20" s="1789"/>
      <c r="BT20" s="1789"/>
      <c r="BU20" s="1789"/>
      <c r="BV20" s="1789"/>
      <c r="BW20" s="1789"/>
      <c r="BX20" s="1789"/>
      <c r="BY20" s="1789"/>
      <c r="BZ20" s="1789"/>
      <c r="CA20" s="1789"/>
      <c r="CB20" s="1789"/>
      <c r="CC20" s="1789"/>
      <c r="CD20" s="1789"/>
      <c r="CE20" s="1789"/>
      <c r="CF20" s="1789"/>
      <c r="CG20" s="1789"/>
      <c r="CH20" s="1789"/>
      <c r="CI20" s="1789"/>
      <c r="CJ20" s="1789"/>
      <c r="CK20" s="1754"/>
      <c r="CL20" s="1754"/>
      <c r="CM20" s="1754"/>
      <c r="CN20" s="1754"/>
      <c r="CO20" s="1754"/>
      <c r="CP20" s="1754"/>
      <c r="CQ20" s="1754"/>
      <c r="CR20" s="1754"/>
      <c r="CS20" s="1754"/>
      <c r="CT20" s="1754"/>
      <c r="CU20" s="1754"/>
      <c r="CV20" s="1754"/>
      <c r="CW20" s="1754"/>
      <c r="CX20" s="1754"/>
      <c r="CY20" s="1754"/>
      <c r="CZ20" s="1754"/>
      <c r="DA20" s="1754"/>
      <c r="DB20" s="1754"/>
      <c r="DC20" s="1754"/>
      <c r="DD20" s="1754"/>
      <c r="DE20" s="1754"/>
      <c r="DF20" s="1754"/>
      <c r="DG20" s="1754"/>
      <c r="DH20" s="1754"/>
      <c r="DI20" s="1754"/>
      <c r="DJ20" s="1754"/>
      <c r="DK20" s="1754"/>
      <c r="DL20" s="1754"/>
      <c r="DM20" s="1754"/>
      <c r="DN20" s="1754"/>
      <c r="DO20" s="1754"/>
      <c r="DP20" s="1754"/>
      <c r="DQ20" s="1754"/>
      <c r="DR20" s="1754"/>
      <c r="DS20" s="1754"/>
      <c r="DT20" s="1754"/>
      <c r="DU20" s="1754"/>
      <c r="DV20" s="1754"/>
      <c r="DW20" s="1789"/>
      <c r="DX20" s="1789"/>
      <c r="DY20" s="1789"/>
      <c r="DZ20" s="1789"/>
      <c r="EA20" s="1789"/>
      <c r="EB20" s="1789"/>
      <c r="EC20" s="1789"/>
      <c r="ED20" s="1789"/>
      <c r="EE20" s="1789"/>
      <c r="EF20" s="1789"/>
      <c r="EG20" s="1789"/>
      <c r="EH20" s="1789"/>
      <c r="EI20" s="1789"/>
      <c r="EJ20" s="1789"/>
      <c r="EK20" s="1789"/>
      <c r="EL20" s="1789"/>
      <c r="EM20" s="1789"/>
      <c r="EN20" s="1789"/>
      <c r="EO20" s="1789"/>
      <c r="EP20" s="1789"/>
      <c r="EQ20" s="1747"/>
      <c r="ER20" s="1748"/>
      <c r="ES20" s="1748"/>
      <c r="ET20" s="1748"/>
      <c r="EU20" s="1748"/>
      <c r="EV20" s="1748"/>
      <c r="EW20" s="1748"/>
      <c r="EX20" s="1748"/>
      <c r="EY20" s="1748"/>
      <c r="EZ20" s="1748"/>
      <c r="FA20" s="1748"/>
      <c r="FB20" s="1748"/>
      <c r="FC20" s="1748"/>
      <c r="FD20" s="1748"/>
      <c r="FE20" s="1748"/>
      <c r="FF20" s="1748"/>
      <c r="FG20" s="1748"/>
      <c r="FH20" s="1748"/>
      <c r="FI20" s="1748"/>
      <c r="FJ20" s="1751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>
      <c r="A21" s="561"/>
      <c r="B21" s="329"/>
      <c r="C21" s="1804" t="s">
        <v>17</v>
      </c>
      <c r="D21" s="1804"/>
      <c r="E21" s="1804"/>
      <c r="F21" s="1804"/>
      <c r="G21" s="1804"/>
      <c r="H21" s="1804"/>
      <c r="I21" s="1804"/>
      <c r="J21" s="1804"/>
      <c r="K21" s="1804"/>
      <c r="L21" s="1804"/>
      <c r="M21" s="1804"/>
      <c r="N21" s="1804"/>
      <c r="O21" s="1804"/>
      <c r="P21" s="1804"/>
      <c r="Q21" s="1804"/>
      <c r="R21" s="1804"/>
      <c r="S21" s="1804"/>
      <c r="T21" s="1804"/>
      <c r="U21" s="1804"/>
      <c r="V21" s="1804"/>
      <c r="W21" s="1804"/>
      <c r="X21" s="1804"/>
      <c r="Y21" s="1804"/>
      <c r="Z21" s="1804"/>
      <c r="AA21" s="1804"/>
      <c r="AB21" s="1804"/>
      <c r="AC21" s="1804"/>
      <c r="AD21" s="1804"/>
      <c r="AE21" s="1804"/>
      <c r="AF21" s="1804"/>
      <c r="AG21" s="1804"/>
      <c r="AH21" s="1804"/>
      <c r="AI21" s="1804"/>
      <c r="AJ21" s="1804"/>
      <c r="AK21" s="1804"/>
      <c r="AL21" s="1804"/>
      <c r="AM21" s="1804"/>
      <c r="AN21" s="1804"/>
      <c r="AO21" s="1804"/>
      <c r="AP21" s="1804"/>
      <c r="AQ21" s="1804"/>
      <c r="AR21" s="1804"/>
      <c r="AS21" s="1804"/>
      <c r="AT21" s="1760">
        <v>3211</v>
      </c>
      <c r="AU21" s="1760"/>
      <c r="AV21" s="1760"/>
      <c r="AW21" s="1760"/>
      <c r="AX21" s="1553" t="s">
        <v>168</v>
      </c>
      <c r="AY21" s="1553"/>
      <c r="AZ21" s="1553"/>
      <c r="BA21" s="1553"/>
      <c r="BB21" s="1553"/>
      <c r="BC21" s="1553"/>
      <c r="BD21" s="1553"/>
      <c r="BE21" s="1553"/>
      <c r="BF21" s="1553"/>
      <c r="BG21" s="1553"/>
      <c r="BH21" s="1553"/>
      <c r="BI21" s="1553"/>
      <c r="BJ21" s="1553"/>
      <c r="BK21" s="1553"/>
      <c r="BL21" s="1553"/>
      <c r="BM21" s="1553"/>
      <c r="BN21" s="1553"/>
      <c r="BO21" s="1553"/>
      <c r="BP21" s="1554"/>
      <c r="BQ21" s="1805" t="s">
        <v>168</v>
      </c>
      <c r="BR21" s="1553"/>
      <c r="BS21" s="1553"/>
      <c r="BT21" s="1553"/>
      <c r="BU21" s="1553"/>
      <c r="BV21" s="1553"/>
      <c r="BW21" s="1553"/>
      <c r="BX21" s="1553"/>
      <c r="BY21" s="1553"/>
      <c r="BZ21" s="1553"/>
      <c r="CA21" s="1553"/>
      <c r="CB21" s="1553"/>
      <c r="CC21" s="1553"/>
      <c r="CD21" s="1553"/>
      <c r="CE21" s="1553"/>
      <c r="CF21" s="1553"/>
      <c r="CG21" s="1553"/>
      <c r="CH21" s="1553"/>
      <c r="CI21" s="1553"/>
      <c r="CJ21" s="1554"/>
      <c r="CK21" s="1805" t="s">
        <v>168</v>
      </c>
      <c r="CL21" s="1553"/>
      <c r="CM21" s="1553"/>
      <c r="CN21" s="1553"/>
      <c r="CO21" s="1553"/>
      <c r="CP21" s="1553"/>
      <c r="CQ21" s="1553"/>
      <c r="CR21" s="1553"/>
      <c r="CS21" s="1553"/>
      <c r="CT21" s="1553"/>
      <c r="CU21" s="1553"/>
      <c r="CV21" s="1553"/>
      <c r="CW21" s="1553"/>
      <c r="CX21" s="1553"/>
      <c r="CY21" s="1553"/>
      <c r="CZ21" s="1553"/>
      <c r="DA21" s="1553"/>
      <c r="DB21" s="1553"/>
      <c r="DC21" s="1554"/>
      <c r="DD21" s="1805" t="s">
        <v>168</v>
      </c>
      <c r="DE21" s="1553"/>
      <c r="DF21" s="1553"/>
      <c r="DG21" s="1553"/>
      <c r="DH21" s="1553"/>
      <c r="DI21" s="1553"/>
      <c r="DJ21" s="1553"/>
      <c r="DK21" s="1553"/>
      <c r="DL21" s="1553"/>
      <c r="DM21" s="1553"/>
      <c r="DN21" s="1553"/>
      <c r="DO21" s="1553"/>
      <c r="DP21" s="1553"/>
      <c r="DQ21" s="1553"/>
      <c r="DR21" s="1553"/>
      <c r="DS21" s="1553"/>
      <c r="DT21" s="1553"/>
      <c r="DU21" s="1553"/>
      <c r="DV21" s="1554"/>
      <c r="DW21" s="1790">
        <v>5248320</v>
      </c>
      <c r="DX21" s="1791"/>
      <c r="DY21" s="1791"/>
      <c r="DZ21" s="1791"/>
      <c r="EA21" s="1791"/>
      <c r="EB21" s="1791"/>
      <c r="EC21" s="1791"/>
      <c r="ED21" s="1791"/>
      <c r="EE21" s="1791"/>
      <c r="EF21" s="1791"/>
      <c r="EG21" s="1791"/>
      <c r="EH21" s="1791"/>
      <c r="EI21" s="1791"/>
      <c r="EJ21" s="1791"/>
      <c r="EK21" s="1791"/>
      <c r="EL21" s="1791"/>
      <c r="EM21" s="1791"/>
      <c r="EN21" s="1791"/>
      <c r="EO21" s="1791"/>
      <c r="EP21" s="1792"/>
      <c r="EQ21" s="1744">
        <f>SUM(AX21:EP22)</f>
        <v>5248320</v>
      </c>
      <c r="ER21" s="1745"/>
      <c r="ES21" s="1745"/>
      <c r="ET21" s="1745"/>
      <c r="EU21" s="1745"/>
      <c r="EV21" s="1745"/>
      <c r="EW21" s="1745"/>
      <c r="EX21" s="1745"/>
      <c r="EY21" s="1745"/>
      <c r="EZ21" s="1745"/>
      <c r="FA21" s="1745"/>
      <c r="FB21" s="1745"/>
      <c r="FC21" s="1745"/>
      <c r="FD21" s="1745"/>
      <c r="FE21" s="1745"/>
      <c r="FF21" s="1745"/>
      <c r="FG21" s="1745"/>
      <c r="FH21" s="1745"/>
      <c r="FI21" s="1745"/>
      <c r="FJ21" s="1750"/>
    </row>
    <row r="22" spans="1:182" s="141" customFormat="1" ht="12" customHeight="1">
      <c r="A22" s="561"/>
      <c r="B22" s="326"/>
      <c r="C22" s="1559" t="s">
        <v>659</v>
      </c>
      <c r="D22" s="1559"/>
      <c r="E22" s="1559"/>
      <c r="F22" s="1559"/>
      <c r="G22" s="1559"/>
      <c r="H22" s="1559"/>
      <c r="I22" s="1559"/>
      <c r="J22" s="1559"/>
      <c r="K22" s="1559"/>
      <c r="L22" s="1559"/>
      <c r="M22" s="1559"/>
      <c r="N22" s="1559"/>
      <c r="O22" s="1559"/>
      <c r="P22" s="1559"/>
      <c r="Q22" s="1559"/>
      <c r="R22" s="1559"/>
      <c r="S22" s="1559"/>
      <c r="T22" s="1559"/>
      <c r="U22" s="1559"/>
      <c r="V22" s="1559"/>
      <c r="W22" s="1559"/>
      <c r="X22" s="1559"/>
      <c r="Y22" s="1559"/>
      <c r="Z22" s="1559"/>
      <c r="AA22" s="1559"/>
      <c r="AB22" s="1559"/>
      <c r="AC22" s="1559"/>
      <c r="AD22" s="1559"/>
      <c r="AE22" s="1559"/>
      <c r="AF22" s="1559"/>
      <c r="AG22" s="1559"/>
      <c r="AH22" s="1559"/>
      <c r="AI22" s="1559"/>
      <c r="AJ22" s="1559"/>
      <c r="AK22" s="1559"/>
      <c r="AL22" s="1559"/>
      <c r="AM22" s="1559"/>
      <c r="AN22" s="1559"/>
      <c r="AO22" s="1559"/>
      <c r="AP22" s="1559"/>
      <c r="AQ22" s="1559"/>
      <c r="AR22" s="1559"/>
      <c r="AS22" s="1559"/>
      <c r="AT22" s="1760"/>
      <c r="AU22" s="1760"/>
      <c r="AV22" s="1760"/>
      <c r="AW22" s="1760"/>
      <c r="AX22" s="1556"/>
      <c r="AY22" s="1556"/>
      <c r="AZ22" s="1556"/>
      <c r="BA22" s="1556"/>
      <c r="BB22" s="1556"/>
      <c r="BC22" s="1556"/>
      <c r="BD22" s="1556"/>
      <c r="BE22" s="1556"/>
      <c r="BF22" s="1556"/>
      <c r="BG22" s="1556"/>
      <c r="BH22" s="1556"/>
      <c r="BI22" s="1556"/>
      <c r="BJ22" s="1556"/>
      <c r="BK22" s="1556"/>
      <c r="BL22" s="1556"/>
      <c r="BM22" s="1556"/>
      <c r="BN22" s="1556"/>
      <c r="BO22" s="1556"/>
      <c r="BP22" s="1557"/>
      <c r="BQ22" s="1806"/>
      <c r="BR22" s="1556"/>
      <c r="BS22" s="1556"/>
      <c r="BT22" s="1556"/>
      <c r="BU22" s="1556"/>
      <c r="BV22" s="1556"/>
      <c r="BW22" s="1556"/>
      <c r="BX22" s="1556"/>
      <c r="BY22" s="1556"/>
      <c r="BZ22" s="1556"/>
      <c r="CA22" s="1556"/>
      <c r="CB22" s="1556"/>
      <c r="CC22" s="1556"/>
      <c r="CD22" s="1556"/>
      <c r="CE22" s="1556"/>
      <c r="CF22" s="1556"/>
      <c r="CG22" s="1556"/>
      <c r="CH22" s="1556"/>
      <c r="CI22" s="1556"/>
      <c r="CJ22" s="1557"/>
      <c r="CK22" s="1806"/>
      <c r="CL22" s="1556"/>
      <c r="CM22" s="1556"/>
      <c r="CN22" s="1556"/>
      <c r="CO22" s="1556"/>
      <c r="CP22" s="1556"/>
      <c r="CQ22" s="1556"/>
      <c r="CR22" s="1556"/>
      <c r="CS22" s="1556"/>
      <c r="CT22" s="1556"/>
      <c r="CU22" s="1556"/>
      <c r="CV22" s="1556"/>
      <c r="CW22" s="1556"/>
      <c r="CX22" s="1556"/>
      <c r="CY22" s="1556"/>
      <c r="CZ22" s="1556"/>
      <c r="DA22" s="1556"/>
      <c r="DB22" s="1556"/>
      <c r="DC22" s="1557"/>
      <c r="DD22" s="1806"/>
      <c r="DE22" s="1556"/>
      <c r="DF22" s="1556"/>
      <c r="DG22" s="1556"/>
      <c r="DH22" s="1556"/>
      <c r="DI22" s="1556"/>
      <c r="DJ22" s="1556"/>
      <c r="DK22" s="1556"/>
      <c r="DL22" s="1556"/>
      <c r="DM22" s="1556"/>
      <c r="DN22" s="1556"/>
      <c r="DO22" s="1556"/>
      <c r="DP22" s="1556"/>
      <c r="DQ22" s="1556"/>
      <c r="DR22" s="1556"/>
      <c r="DS22" s="1556"/>
      <c r="DT22" s="1556"/>
      <c r="DU22" s="1556"/>
      <c r="DV22" s="1557"/>
      <c r="DW22" s="1793"/>
      <c r="DX22" s="1385"/>
      <c r="DY22" s="1385"/>
      <c r="DZ22" s="1385"/>
      <c r="EA22" s="1385"/>
      <c r="EB22" s="1385"/>
      <c r="EC22" s="1385"/>
      <c r="ED22" s="1385"/>
      <c r="EE22" s="1385"/>
      <c r="EF22" s="1385"/>
      <c r="EG22" s="1385"/>
      <c r="EH22" s="1385"/>
      <c r="EI22" s="1385"/>
      <c r="EJ22" s="1385"/>
      <c r="EK22" s="1385"/>
      <c r="EL22" s="1385"/>
      <c r="EM22" s="1385"/>
      <c r="EN22" s="1385"/>
      <c r="EO22" s="1385"/>
      <c r="EP22" s="1794"/>
      <c r="EQ22" s="1747"/>
      <c r="ER22" s="1748"/>
      <c r="ES22" s="1748"/>
      <c r="ET22" s="1748"/>
      <c r="EU22" s="1748"/>
      <c r="EV22" s="1748"/>
      <c r="EW22" s="1748"/>
      <c r="EX22" s="1748"/>
      <c r="EY22" s="1748"/>
      <c r="EZ22" s="1748"/>
      <c r="FA22" s="1748"/>
      <c r="FB22" s="1748"/>
      <c r="FC22" s="1748"/>
      <c r="FD22" s="1748"/>
      <c r="FE22" s="1748"/>
      <c r="FF22" s="1748"/>
      <c r="FG22" s="1748"/>
      <c r="FH22" s="1748"/>
      <c r="FI22" s="1748"/>
      <c r="FJ22" s="1751"/>
    </row>
    <row r="23" spans="1:182" s="141" customFormat="1" ht="12" customHeight="1">
      <c r="A23" s="561"/>
      <c r="B23" s="326"/>
      <c r="C23" s="1625" t="s">
        <v>653</v>
      </c>
      <c r="D23" s="1625"/>
      <c r="E23" s="1625"/>
      <c r="F23" s="1625"/>
      <c r="G23" s="1625"/>
      <c r="H23" s="1625"/>
      <c r="I23" s="1625"/>
      <c r="J23" s="1625"/>
      <c r="K23" s="1625"/>
      <c r="L23" s="1625"/>
      <c r="M23" s="1625"/>
      <c r="N23" s="1625"/>
      <c r="O23" s="1625"/>
      <c r="P23" s="1625"/>
      <c r="Q23" s="1625"/>
      <c r="R23" s="1625"/>
      <c r="S23" s="1625"/>
      <c r="T23" s="1625"/>
      <c r="U23" s="1625"/>
      <c r="V23" s="1625"/>
      <c r="W23" s="1625"/>
      <c r="X23" s="1625"/>
      <c r="Y23" s="1625"/>
      <c r="Z23" s="1625"/>
      <c r="AA23" s="1625"/>
      <c r="AB23" s="1625"/>
      <c r="AC23" s="1625"/>
      <c r="AD23" s="1625"/>
      <c r="AE23" s="1625"/>
      <c r="AF23" s="1625"/>
      <c r="AG23" s="1625"/>
      <c r="AH23" s="1625"/>
      <c r="AI23" s="1625"/>
      <c r="AJ23" s="1625"/>
      <c r="AK23" s="1625"/>
      <c r="AL23" s="1625"/>
      <c r="AM23" s="1625"/>
      <c r="AN23" s="1625"/>
      <c r="AO23" s="1625"/>
      <c r="AP23" s="1625"/>
      <c r="AQ23" s="1625"/>
      <c r="AR23" s="1625"/>
      <c r="AS23" s="1625"/>
      <c r="AT23" s="1760">
        <v>3212</v>
      </c>
      <c r="AU23" s="1760"/>
      <c r="AV23" s="1760"/>
      <c r="AW23" s="1760"/>
      <c r="AX23" s="1809" t="s">
        <v>168</v>
      </c>
      <c r="AY23" s="1760"/>
      <c r="AZ23" s="1760"/>
      <c r="BA23" s="1760"/>
      <c r="BB23" s="1760"/>
      <c r="BC23" s="1760"/>
      <c r="BD23" s="1760"/>
      <c r="BE23" s="1760"/>
      <c r="BF23" s="1760"/>
      <c r="BG23" s="1760"/>
      <c r="BH23" s="1760"/>
      <c r="BI23" s="1760"/>
      <c r="BJ23" s="1760"/>
      <c r="BK23" s="1760"/>
      <c r="BL23" s="1760"/>
      <c r="BM23" s="1760"/>
      <c r="BN23" s="1760"/>
      <c r="BO23" s="1760"/>
      <c r="BP23" s="1810"/>
      <c r="BQ23" s="1760" t="s">
        <v>168</v>
      </c>
      <c r="BR23" s="1760"/>
      <c r="BS23" s="1760"/>
      <c r="BT23" s="1760"/>
      <c r="BU23" s="1760"/>
      <c r="BV23" s="1760"/>
      <c r="BW23" s="1760"/>
      <c r="BX23" s="1760"/>
      <c r="BY23" s="1760"/>
      <c r="BZ23" s="1760"/>
      <c r="CA23" s="1760"/>
      <c r="CB23" s="1760"/>
      <c r="CC23" s="1760"/>
      <c r="CD23" s="1760"/>
      <c r="CE23" s="1760"/>
      <c r="CF23" s="1760"/>
      <c r="CG23" s="1760"/>
      <c r="CH23" s="1760"/>
      <c r="CI23" s="1760"/>
      <c r="CJ23" s="1760"/>
      <c r="CK23" s="1789"/>
      <c r="CL23" s="1789"/>
      <c r="CM23" s="1789"/>
      <c r="CN23" s="1789"/>
      <c r="CO23" s="1789"/>
      <c r="CP23" s="1789"/>
      <c r="CQ23" s="1789"/>
      <c r="CR23" s="1789"/>
      <c r="CS23" s="1789"/>
      <c r="CT23" s="1789"/>
      <c r="CU23" s="1789"/>
      <c r="CV23" s="1789"/>
      <c r="CW23" s="1789"/>
      <c r="CX23" s="1789"/>
      <c r="CY23" s="1789"/>
      <c r="CZ23" s="1789"/>
      <c r="DA23" s="1789"/>
      <c r="DB23" s="1789"/>
      <c r="DC23" s="1789"/>
      <c r="DD23" s="1760" t="s">
        <v>168</v>
      </c>
      <c r="DE23" s="1760"/>
      <c r="DF23" s="1760"/>
      <c r="DG23" s="1760"/>
      <c r="DH23" s="1760"/>
      <c r="DI23" s="1760"/>
      <c r="DJ23" s="1760"/>
      <c r="DK23" s="1760"/>
      <c r="DL23" s="1760"/>
      <c r="DM23" s="1760"/>
      <c r="DN23" s="1760"/>
      <c r="DO23" s="1760"/>
      <c r="DP23" s="1760"/>
      <c r="DQ23" s="1760"/>
      <c r="DR23" s="1760"/>
      <c r="DS23" s="1760"/>
      <c r="DT23" s="1760"/>
      <c r="DU23" s="1760"/>
      <c r="DV23" s="1760"/>
      <c r="DW23" s="1789"/>
      <c r="DX23" s="1789"/>
      <c r="DY23" s="1789"/>
      <c r="DZ23" s="1789"/>
      <c r="EA23" s="1789"/>
      <c r="EB23" s="1789"/>
      <c r="EC23" s="1789"/>
      <c r="ED23" s="1789"/>
      <c r="EE23" s="1789"/>
      <c r="EF23" s="1789"/>
      <c r="EG23" s="1789"/>
      <c r="EH23" s="1789"/>
      <c r="EI23" s="1789"/>
      <c r="EJ23" s="1789"/>
      <c r="EK23" s="1789"/>
      <c r="EL23" s="1789"/>
      <c r="EM23" s="1789"/>
      <c r="EN23" s="1789"/>
      <c r="EO23" s="1789"/>
      <c r="EP23" s="1789"/>
      <c r="EQ23" s="1807">
        <f>SUM(AX23:EP23)</f>
        <v>0</v>
      </c>
      <c r="ER23" s="1807"/>
      <c r="ES23" s="1807"/>
      <c r="ET23" s="1807"/>
      <c r="EU23" s="1807"/>
      <c r="EV23" s="1807"/>
      <c r="EW23" s="1807"/>
      <c r="EX23" s="1807"/>
      <c r="EY23" s="1807"/>
      <c r="EZ23" s="1807"/>
      <c r="FA23" s="1807"/>
      <c r="FB23" s="1807"/>
      <c r="FC23" s="1807"/>
      <c r="FD23" s="1807"/>
      <c r="FE23" s="1807"/>
      <c r="FF23" s="1807"/>
      <c r="FG23" s="1807"/>
      <c r="FH23" s="1807"/>
      <c r="FI23" s="1807"/>
      <c r="FJ23" s="1808"/>
    </row>
    <row r="24" spans="1:182" s="141" customFormat="1" ht="24" customHeight="1">
      <c r="A24" s="561"/>
      <c r="B24" s="326"/>
      <c r="C24" s="1811" t="s">
        <v>658</v>
      </c>
      <c r="D24" s="1811"/>
      <c r="E24" s="1811"/>
      <c r="F24" s="1811"/>
      <c r="G24" s="1811"/>
      <c r="H24" s="1811"/>
      <c r="I24" s="1811"/>
      <c r="J24" s="1811"/>
      <c r="K24" s="1811"/>
      <c r="L24" s="1811"/>
      <c r="M24" s="1811"/>
      <c r="N24" s="1811"/>
      <c r="O24" s="1811"/>
      <c r="P24" s="1811"/>
      <c r="Q24" s="1811"/>
      <c r="R24" s="1811"/>
      <c r="S24" s="1811"/>
      <c r="T24" s="1811"/>
      <c r="U24" s="1811"/>
      <c r="V24" s="1811"/>
      <c r="W24" s="1811"/>
      <c r="X24" s="1811"/>
      <c r="Y24" s="1811"/>
      <c r="Z24" s="1811"/>
      <c r="AA24" s="1811"/>
      <c r="AB24" s="1811"/>
      <c r="AC24" s="1811"/>
      <c r="AD24" s="1811"/>
      <c r="AE24" s="1811"/>
      <c r="AF24" s="1811"/>
      <c r="AG24" s="1811"/>
      <c r="AH24" s="1811"/>
      <c r="AI24" s="1811"/>
      <c r="AJ24" s="1811"/>
      <c r="AK24" s="1811"/>
      <c r="AL24" s="1811"/>
      <c r="AM24" s="1811"/>
      <c r="AN24" s="1811"/>
      <c r="AO24" s="1811"/>
      <c r="AP24" s="1811"/>
      <c r="AQ24" s="1811"/>
      <c r="AR24" s="1811"/>
      <c r="AS24" s="1811"/>
      <c r="AT24" s="1760">
        <v>3213</v>
      </c>
      <c r="AU24" s="1760"/>
      <c r="AV24" s="1760"/>
      <c r="AW24" s="1760"/>
      <c r="AX24" s="1809" t="s">
        <v>168</v>
      </c>
      <c r="AY24" s="1760"/>
      <c r="AZ24" s="1760"/>
      <c r="BA24" s="1760"/>
      <c r="BB24" s="1760"/>
      <c r="BC24" s="1760"/>
      <c r="BD24" s="1760"/>
      <c r="BE24" s="1760"/>
      <c r="BF24" s="1760"/>
      <c r="BG24" s="1760"/>
      <c r="BH24" s="1760"/>
      <c r="BI24" s="1760"/>
      <c r="BJ24" s="1760"/>
      <c r="BK24" s="1760"/>
      <c r="BL24" s="1760"/>
      <c r="BM24" s="1760"/>
      <c r="BN24" s="1760"/>
      <c r="BO24" s="1760"/>
      <c r="BP24" s="1810"/>
      <c r="BQ24" s="1760" t="s">
        <v>168</v>
      </c>
      <c r="BR24" s="1760"/>
      <c r="BS24" s="1760"/>
      <c r="BT24" s="1760"/>
      <c r="BU24" s="1760"/>
      <c r="BV24" s="1760"/>
      <c r="BW24" s="1760"/>
      <c r="BX24" s="1760"/>
      <c r="BY24" s="1760"/>
      <c r="BZ24" s="1760"/>
      <c r="CA24" s="1760"/>
      <c r="CB24" s="1760"/>
      <c r="CC24" s="1760"/>
      <c r="CD24" s="1760"/>
      <c r="CE24" s="1760"/>
      <c r="CF24" s="1760"/>
      <c r="CG24" s="1760"/>
      <c r="CH24" s="1760"/>
      <c r="CI24" s="1760"/>
      <c r="CJ24" s="1760"/>
      <c r="CK24" s="1789"/>
      <c r="CL24" s="1789"/>
      <c r="CM24" s="1789"/>
      <c r="CN24" s="1789"/>
      <c r="CO24" s="1789"/>
      <c r="CP24" s="1789"/>
      <c r="CQ24" s="1789"/>
      <c r="CR24" s="1789"/>
      <c r="CS24" s="1789"/>
      <c r="CT24" s="1789"/>
      <c r="CU24" s="1789"/>
      <c r="CV24" s="1789"/>
      <c r="CW24" s="1789"/>
      <c r="CX24" s="1789"/>
      <c r="CY24" s="1789"/>
      <c r="CZ24" s="1789"/>
      <c r="DA24" s="1789"/>
      <c r="DB24" s="1789"/>
      <c r="DC24" s="1789"/>
      <c r="DD24" s="1760" t="s">
        <v>168</v>
      </c>
      <c r="DE24" s="1760"/>
      <c r="DF24" s="1760"/>
      <c r="DG24" s="1760"/>
      <c r="DH24" s="1760"/>
      <c r="DI24" s="1760"/>
      <c r="DJ24" s="1760"/>
      <c r="DK24" s="1760"/>
      <c r="DL24" s="1760"/>
      <c r="DM24" s="1760"/>
      <c r="DN24" s="1760"/>
      <c r="DO24" s="1760"/>
      <c r="DP24" s="1760"/>
      <c r="DQ24" s="1760"/>
      <c r="DR24" s="1760"/>
      <c r="DS24" s="1760"/>
      <c r="DT24" s="1760"/>
      <c r="DU24" s="1760"/>
      <c r="DV24" s="1760"/>
      <c r="DW24" s="1789"/>
      <c r="DX24" s="1789"/>
      <c r="DY24" s="1789"/>
      <c r="DZ24" s="1789"/>
      <c r="EA24" s="1789"/>
      <c r="EB24" s="1789"/>
      <c r="EC24" s="1789"/>
      <c r="ED24" s="1789"/>
      <c r="EE24" s="1789"/>
      <c r="EF24" s="1789"/>
      <c r="EG24" s="1789"/>
      <c r="EH24" s="1789"/>
      <c r="EI24" s="1789"/>
      <c r="EJ24" s="1789"/>
      <c r="EK24" s="1789"/>
      <c r="EL24" s="1789"/>
      <c r="EM24" s="1789"/>
      <c r="EN24" s="1789"/>
      <c r="EO24" s="1789"/>
      <c r="EP24" s="1789"/>
      <c r="EQ24" s="1807">
        <f>SUM(AX24:EP24)</f>
        <v>0</v>
      </c>
      <c r="ER24" s="1807"/>
      <c r="ES24" s="1807"/>
      <c r="ET24" s="1807"/>
      <c r="EU24" s="1807"/>
      <c r="EV24" s="1807"/>
      <c r="EW24" s="1807"/>
      <c r="EX24" s="1807"/>
      <c r="EY24" s="1807"/>
      <c r="EZ24" s="1807"/>
      <c r="FA24" s="1807"/>
      <c r="FB24" s="1807"/>
      <c r="FC24" s="1807"/>
      <c r="FD24" s="1807"/>
      <c r="FE24" s="1807"/>
      <c r="FF24" s="1807"/>
      <c r="FG24" s="1807"/>
      <c r="FH24" s="1807"/>
      <c r="FI24" s="1807"/>
      <c r="FJ24" s="1808"/>
    </row>
    <row r="25" spans="1:182" s="141" customFormat="1" ht="12" customHeight="1">
      <c r="A25" s="561"/>
      <c r="B25" s="330"/>
      <c r="C25" s="1625" t="s">
        <v>657</v>
      </c>
      <c r="D25" s="1625"/>
      <c r="E25" s="1625"/>
      <c r="F25" s="1625"/>
      <c r="G25" s="1625"/>
      <c r="H25" s="1625"/>
      <c r="I25" s="1625"/>
      <c r="J25" s="1625"/>
      <c r="K25" s="1625"/>
      <c r="L25" s="1625"/>
      <c r="M25" s="1625"/>
      <c r="N25" s="1625"/>
      <c r="O25" s="1625"/>
      <c r="P25" s="1625"/>
      <c r="Q25" s="1625"/>
      <c r="R25" s="1625"/>
      <c r="S25" s="1625"/>
      <c r="T25" s="1625"/>
      <c r="U25" s="1625"/>
      <c r="V25" s="1625"/>
      <c r="W25" s="1625"/>
      <c r="X25" s="1625"/>
      <c r="Y25" s="1625"/>
      <c r="Z25" s="1625"/>
      <c r="AA25" s="1625"/>
      <c r="AB25" s="1625"/>
      <c r="AC25" s="1625"/>
      <c r="AD25" s="1625"/>
      <c r="AE25" s="1625"/>
      <c r="AF25" s="1625"/>
      <c r="AG25" s="1625"/>
      <c r="AH25" s="1625"/>
      <c r="AI25" s="1625"/>
      <c r="AJ25" s="1625"/>
      <c r="AK25" s="1625"/>
      <c r="AL25" s="1625"/>
      <c r="AM25" s="1625"/>
      <c r="AN25" s="1625"/>
      <c r="AO25" s="1625"/>
      <c r="AP25" s="1625"/>
      <c r="AQ25" s="1625"/>
      <c r="AR25" s="1625"/>
      <c r="AS25" s="1625"/>
      <c r="AT25" s="1760">
        <v>3214</v>
      </c>
      <c r="AU25" s="1760"/>
      <c r="AV25" s="1760"/>
      <c r="AW25" s="1760"/>
      <c r="AX25" s="1813"/>
      <c r="AY25" s="1789"/>
      <c r="AZ25" s="1789"/>
      <c r="BA25" s="1789"/>
      <c r="BB25" s="1789"/>
      <c r="BC25" s="1789"/>
      <c r="BD25" s="1789"/>
      <c r="BE25" s="1789"/>
      <c r="BF25" s="1789"/>
      <c r="BG25" s="1789"/>
      <c r="BH25" s="1789"/>
      <c r="BI25" s="1789"/>
      <c r="BJ25" s="1789"/>
      <c r="BK25" s="1789"/>
      <c r="BL25" s="1789"/>
      <c r="BM25" s="1789"/>
      <c r="BN25" s="1789"/>
      <c r="BO25" s="1789"/>
      <c r="BP25" s="1814"/>
      <c r="BQ25" s="1789"/>
      <c r="BR25" s="1789"/>
      <c r="BS25" s="1789"/>
      <c r="BT25" s="1789"/>
      <c r="BU25" s="1789"/>
      <c r="BV25" s="1789"/>
      <c r="BW25" s="1789"/>
      <c r="BX25" s="1789"/>
      <c r="BY25" s="1789"/>
      <c r="BZ25" s="1789"/>
      <c r="CA25" s="1789"/>
      <c r="CB25" s="1789"/>
      <c r="CC25" s="1789"/>
      <c r="CD25" s="1789"/>
      <c r="CE25" s="1789"/>
      <c r="CF25" s="1789"/>
      <c r="CG25" s="1789"/>
      <c r="CH25" s="1789"/>
      <c r="CI25" s="1789"/>
      <c r="CJ25" s="1789"/>
      <c r="CK25" s="1789"/>
      <c r="CL25" s="1789"/>
      <c r="CM25" s="1789"/>
      <c r="CN25" s="1789"/>
      <c r="CO25" s="1789"/>
      <c r="CP25" s="1789"/>
      <c r="CQ25" s="1789"/>
      <c r="CR25" s="1789"/>
      <c r="CS25" s="1789"/>
      <c r="CT25" s="1789"/>
      <c r="CU25" s="1789"/>
      <c r="CV25" s="1789"/>
      <c r="CW25" s="1789"/>
      <c r="CX25" s="1789"/>
      <c r="CY25" s="1789"/>
      <c r="CZ25" s="1789"/>
      <c r="DA25" s="1789"/>
      <c r="DB25" s="1789"/>
      <c r="DC25" s="1789"/>
      <c r="DD25" s="1760" t="s">
        <v>168</v>
      </c>
      <c r="DE25" s="1760"/>
      <c r="DF25" s="1760"/>
      <c r="DG25" s="1760"/>
      <c r="DH25" s="1760"/>
      <c r="DI25" s="1760"/>
      <c r="DJ25" s="1760"/>
      <c r="DK25" s="1760"/>
      <c r="DL25" s="1760"/>
      <c r="DM25" s="1760"/>
      <c r="DN25" s="1760"/>
      <c r="DO25" s="1760"/>
      <c r="DP25" s="1760"/>
      <c r="DQ25" s="1760"/>
      <c r="DR25" s="1760"/>
      <c r="DS25" s="1760"/>
      <c r="DT25" s="1760"/>
      <c r="DU25" s="1760"/>
      <c r="DV25" s="1760"/>
      <c r="DW25" s="1760" t="s">
        <v>168</v>
      </c>
      <c r="DX25" s="1760"/>
      <c r="DY25" s="1760"/>
      <c r="DZ25" s="1760"/>
      <c r="EA25" s="1760"/>
      <c r="EB25" s="1760"/>
      <c r="EC25" s="1760"/>
      <c r="ED25" s="1760"/>
      <c r="EE25" s="1760"/>
      <c r="EF25" s="1760"/>
      <c r="EG25" s="1760"/>
      <c r="EH25" s="1760"/>
      <c r="EI25" s="1760"/>
      <c r="EJ25" s="1760"/>
      <c r="EK25" s="1760"/>
      <c r="EL25" s="1760"/>
      <c r="EM25" s="1760"/>
      <c r="EN25" s="1760"/>
      <c r="EO25" s="1760"/>
      <c r="EP25" s="1760"/>
      <c r="EQ25" s="1807">
        <f>SUM(AX25:EP25)</f>
        <v>0</v>
      </c>
      <c r="ER25" s="1807"/>
      <c r="ES25" s="1807"/>
      <c r="ET25" s="1807"/>
      <c r="EU25" s="1807"/>
      <c r="EV25" s="1807"/>
      <c r="EW25" s="1807"/>
      <c r="EX25" s="1807"/>
      <c r="EY25" s="1807"/>
      <c r="EZ25" s="1807"/>
      <c r="FA25" s="1807"/>
      <c r="FB25" s="1807"/>
      <c r="FC25" s="1807"/>
      <c r="FD25" s="1807"/>
      <c r="FE25" s="1807"/>
      <c r="FF25" s="1807"/>
      <c r="FG25" s="1807"/>
      <c r="FH25" s="1807"/>
      <c r="FI25" s="1807"/>
      <c r="FJ25" s="1808"/>
    </row>
    <row r="26" spans="1:182" s="141" customFormat="1" ht="24" customHeight="1">
      <c r="A26" s="561"/>
      <c r="B26" s="330"/>
      <c r="C26" s="1815" t="s">
        <v>656</v>
      </c>
      <c r="D26" s="1815"/>
      <c r="E26" s="1815"/>
      <c r="F26" s="1815"/>
      <c r="G26" s="1815"/>
      <c r="H26" s="1815"/>
      <c r="I26" s="1815"/>
      <c r="J26" s="1815"/>
      <c r="K26" s="1815"/>
      <c r="L26" s="1815"/>
      <c r="M26" s="1815"/>
      <c r="N26" s="1815"/>
      <c r="O26" s="1815"/>
      <c r="P26" s="1815"/>
      <c r="Q26" s="1815"/>
      <c r="R26" s="1815"/>
      <c r="S26" s="1815"/>
      <c r="T26" s="1815"/>
      <c r="U26" s="1815"/>
      <c r="V26" s="1815"/>
      <c r="W26" s="1815"/>
      <c r="X26" s="1815"/>
      <c r="Y26" s="1815"/>
      <c r="Z26" s="1815"/>
      <c r="AA26" s="1815"/>
      <c r="AB26" s="1815"/>
      <c r="AC26" s="1815"/>
      <c r="AD26" s="1815"/>
      <c r="AE26" s="1815"/>
      <c r="AF26" s="1815"/>
      <c r="AG26" s="1815"/>
      <c r="AH26" s="1815"/>
      <c r="AI26" s="1815"/>
      <c r="AJ26" s="1815"/>
      <c r="AK26" s="1815"/>
      <c r="AL26" s="1815"/>
      <c r="AM26" s="1815"/>
      <c r="AN26" s="1815"/>
      <c r="AO26" s="1815"/>
      <c r="AP26" s="1815"/>
      <c r="AQ26" s="1815"/>
      <c r="AR26" s="1815"/>
      <c r="AS26" s="1815"/>
      <c r="AT26" s="1760">
        <v>3215</v>
      </c>
      <c r="AU26" s="1760"/>
      <c r="AV26" s="1760"/>
      <c r="AW26" s="1760"/>
      <c r="AX26" s="1554"/>
      <c r="AY26" s="1795"/>
      <c r="AZ26" s="1795"/>
      <c r="BA26" s="1795"/>
      <c r="BB26" s="1795"/>
      <c r="BC26" s="1795"/>
      <c r="BD26" s="1795"/>
      <c r="BE26" s="1795"/>
      <c r="BF26" s="1795"/>
      <c r="BG26" s="1795"/>
      <c r="BH26" s="1795"/>
      <c r="BI26" s="1795"/>
      <c r="BJ26" s="1795"/>
      <c r="BK26" s="1795"/>
      <c r="BL26" s="1795"/>
      <c r="BM26" s="1795"/>
      <c r="BN26" s="1795"/>
      <c r="BO26" s="1795"/>
      <c r="BP26" s="1805"/>
      <c r="BQ26" s="1795" t="s">
        <v>168</v>
      </c>
      <c r="BR26" s="1795"/>
      <c r="BS26" s="1795"/>
      <c r="BT26" s="1795"/>
      <c r="BU26" s="1795"/>
      <c r="BV26" s="1795"/>
      <c r="BW26" s="1795"/>
      <c r="BX26" s="1795"/>
      <c r="BY26" s="1795"/>
      <c r="BZ26" s="1795"/>
      <c r="CA26" s="1795"/>
      <c r="CB26" s="1795"/>
      <c r="CC26" s="1795"/>
      <c r="CD26" s="1795"/>
      <c r="CE26" s="1795"/>
      <c r="CF26" s="1795"/>
      <c r="CG26" s="1795"/>
      <c r="CH26" s="1795"/>
      <c r="CI26" s="1795"/>
      <c r="CJ26" s="1795"/>
      <c r="CK26" s="1795" t="s">
        <v>168</v>
      </c>
      <c r="CL26" s="1795"/>
      <c r="CM26" s="1795"/>
      <c r="CN26" s="1795"/>
      <c r="CO26" s="1795"/>
      <c r="CP26" s="1795"/>
      <c r="CQ26" s="1795"/>
      <c r="CR26" s="1795"/>
      <c r="CS26" s="1795"/>
      <c r="CT26" s="1795"/>
      <c r="CU26" s="1795"/>
      <c r="CV26" s="1795"/>
      <c r="CW26" s="1795"/>
      <c r="CX26" s="1795"/>
      <c r="CY26" s="1795"/>
      <c r="CZ26" s="1795"/>
      <c r="DA26" s="1795"/>
      <c r="DB26" s="1795"/>
      <c r="DC26" s="1795"/>
      <c r="DD26" s="1795" t="s">
        <v>168</v>
      </c>
      <c r="DE26" s="1795"/>
      <c r="DF26" s="1795"/>
      <c r="DG26" s="1795"/>
      <c r="DH26" s="1795"/>
      <c r="DI26" s="1795"/>
      <c r="DJ26" s="1795"/>
      <c r="DK26" s="1795"/>
      <c r="DL26" s="1795"/>
      <c r="DM26" s="1795"/>
      <c r="DN26" s="1795"/>
      <c r="DO26" s="1795"/>
      <c r="DP26" s="1795"/>
      <c r="DQ26" s="1795"/>
      <c r="DR26" s="1795"/>
      <c r="DS26" s="1795"/>
      <c r="DT26" s="1795"/>
      <c r="DU26" s="1795"/>
      <c r="DV26" s="1795"/>
      <c r="DW26" s="1795"/>
      <c r="DX26" s="1795"/>
      <c r="DY26" s="1795"/>
      <c r="DZ26" s="1795"/>
      <c r="EA26" s="1795"/>
      <c r="EB26" s="1795"/>
      <c r="EC26" s="1795"/>
      <c r="ED26" s="1795"/>
      <c r="EE26" s="1795"/>
      <c r="EF26" s="1795"/>
      <c r="EG26" s="1795"/>
      <c r="EH26" s="1795"/>
      <c r="EI26" s="1795"/>
      <c r="EJ26" s="1795"/>
      <c r="EK26" s="1795"/>
      <c r="EL26" s="1795"/>
      <c r="EM26" s="1795"/>
      <c r="EN26" s="1795"/>
      <c r="EO26" s="1795"/>
      <c r="EP26" s="1795"/>
      <c r="EQ26" s="1816" t="s">
        <v>1388</v>
      </c>
      <c r="ER26" s="1816"/>
      <c r="ES26" s="1816"/>
      <c r="ET26" s="1816"/>
      <c r="EU26" s="1816"/>
      <c r="EV26" s="1816"/>
      <c r="EW26" s="1816"/>
      <c r="EX26" s="1816"/>
      <c r="EY26" s="1816"/>
      <c r="EZ26" s="1816"/>
      <c r="FA26" s="1816"/>
      <c r="FB26" s="1816"/>
      <c r="FC26" s="1816"/>
      <c r="FD26" s="1816"/>
      <c r="FE26" s="1816"/>
      <c r="FF26" s="1816"/>
      <c r="FG26" s="1816"/>
      <c r="FH26" s="1816"/>
      <c r="FI26" s="1816"/>
      <c r="FJ26" s="1817"/>
    </row>
    <row r="27" spans="1:182" s="141" customFormat="1" ht="12" customHeight="1">
      <c r="A27" s="561"/>
      <c r="B27" s="329"/>
      <c r="C27" s="1812" t="s">
        <v>649</v>
      </c>
      <c r="D27" s="1812"/>
      <c r="E27" s="1812"/>
      <c r="F27" s="1812"/>
      <c r="G27" s="1812"/>
      <c r="H27" s="1812"/>
      <c r="I27" s="1812"/>
      <c r="J27" s="1812"/>
      <c r="K27" s="1812"/>
      <c r="L27" s="1812"/>
      <c r="M27" s="1812"/>
      <c r="N27" s="1812"/>
      <c r="O27" s="1812"/>
      <c r="P27" s="1812"/>
      <c r="Q27" s="1812"/>
      <c r="R27" s="1812"/>
      <c r="S27" s="1812"/>
      <c r="T27" s="1812"/>
      <c r="U27" s="1812"/>
      <c r="V27" s="1812"/>
      <c r="W27" s="1812"/>
      <c r="X27" s="1812"/>
      <c r="Y27" s="1812"/>
      <c r="Z27" s="1812"/>
      <c r="AA27" s="1812"/>
      <c r="AB27" s="1812"/>
      <c r="AC27" s="1812"/>
      <c r="AD27" s="1812"/>
      <c r="AE27" s="1812"/>
      <c r="AF27" s="1812"/>
      <c r="AG27" s="1812"/>
      <c r="AH27" s="1812"/>
      <c r="AI27" s="1812"/>
      <c r="AJ27" s="1812"/>
      <c r="AK27" s="1812"/>
      <c r="AL27" s="1812"/>
      <c r="AM27" s="1812"/>
      <c r="AN27" s="1812"/>
      <c r="AO27" s="1812"/>
      <c r="AP27" s="1812"/>
      <c r="AQ27" s="1812"/>
      <c r="AR27" s="1812"/>
      <c r="AS27" s="1812"/>
      <c r="AT27" s="1760">
        <v>3216</v>
      </c>
      <c r="AU27" s="1760"/>
      <c r="AV27" s="1760"/>
      <c r="AW27" s="1760"/>
      <c r="AX27" s="1813"/>
      <c r="AY27" s="1789"/>
      <c r="AZ27" s="1789"/>
      <c r="BA27" s="1789"/>
      <c r="BB27" s="1789"/>
      <c r="BC27" s="1789"/>
      <c r="BD27" s="1789"/>
      <c r="BE27" s="1789"/>
      <c r="BF27" s="1789"/>
      <c r="BG27" s="1789"/>
      <c r="BH27" s="1789"/>
      <c r="BI27" s="1789"/>
      <c r="BJ27" s="1789"/>
      <c r="BK27" s="1789"/>
      <c r="BL27" s="1789"/>
      <c r="BM27" s="1789"/>
      <c r="BN27" s="1789"/>
      <c r="BO27" s="1789"/>
      <c r="BP27" s="1789"/>
      <c r="BQ27" s="1789"/>
      <c r="BR27" s="1789"/>
      <c r="BS27" s="1789"/>
      <c r="BT27" s="1789"/>
      <c r="BU27" s="1789"/>
      <c r="BV27" s="1789"/>
      <c r="BW27" s="1789"/>
      <c r="BX27" s="1789"/>
      <c r="BY27" s="1789"/>
      <c r="BZ27" s="1789"/>
      <c r="CA27" s="1789"/>
      <c r="CB27" s="1789"/>
      <c r="CC27" s="1789"/>
      <c r="CD27" s="1789"/>
      <c r="CE27" s="1789"/>
      <c r="CF27" s="1789"/>
      <c r="CG27" s="1789"/>
      <c r="CH27" s="1789"/>
      <c r="CI27" s="1789"/>
      <c r="CJ27" s="1789"/>
      <c r="CK27" s="1789"/>
      <c r="CL27" s="1789"/>
      <c r="CM27" s="1789"/>
      <c r="CN27" s="1789"/>
      <c r="CO27" s="1789"/>
      <c r="CP27" s="1789"/>
      <c r="CQ27" s="1789"/>
      <c r="CR27" s="1789"/>
      <c r="CS27" s="1789"/>
      <c r="CT27" s="1789"/>
      <c r="CU27" s="1789"/>
      <c r="CV27" s="1789"/>
      <c r="CW27" s="1789"/>
      <c r="CX27" s="1789"/>
      <c r="CY27" s="1789"/>
      <c r="CZ27" s="1789"/>
      <c r="DA27" s="1789"/>
      <c r="DB27" s="1789"/>
      <c r="DC27" s="1789"/>
      <c r="DD27" s="1789"/>
      <c r="DE27" s="1789"/>
      <c r="DF27" s="1789"/>
      <c r="DG27" s="1789"/>
      <c r="DH27" s="1789"/>
      <c r="DI27" s="1789"/>
      <c r="DJ27" s="1789"/>
      <c r="DK27" s="1789"/>
      <c r="DL27" s="1789"/>
      <c r="DM27" s="1789"/>
      <c r="DN27" s="1789"/>
      <c r="DO27" s="1789"/>
      <c r="DP27" s="1789"/>
      <c r="DQ27" s="1789"/>
      <c r="DR27" s="1789"/>
      <c r="DS27" s="1789"/>
      <c r="DT27" s="1789"/>
      <c r="DU27" s="1789"/>
      <c r="DV27" s="1789"/>
      <c r="DW27" s="1789"/>
      <c r="DX27" s="1789"/>
      <c r="DY27" s="1789"/>
      <c r="DZ27" s="1789"/>
      <c r="EA27" s="1789"/>
      <c r="EB27" s="1789"/>
      <c r="EC27" s="1789"/>
      <c r="ED27" s="1789"/>
      <c r="EE27" s="1789"/>
      <c r="EF27" s="1789"/>
      <c r="EG27" s="1789"/>
      <c r="EH27" s="1789"/>
      <c r="EI27" s="1789"/>
      <c r="EJ27" s="1789"/>
      <c r="EK27" s="1789"/>
      <c r="EL27" s="1789"/>
      <c r="EM27" s="1789"/>
      <c r="EN27" s="1789"/>
      <c r="EO27" s="1789"/>
      <c r="EP27" s="1789"/>
      <c r="EQ27" s="1807">
        <f>SUM(AX27:EP27)</f>
        <v>0</v>
      </c>
      <c r="ER27" s="1807"/>
      <c r="ES27" s="1807"/>
      <c r="ET27" s="1807"/>
      <c r="EU27" s="1807"/>
      <c r="EV27" s="1807"/>
      <c r="EW27" s="1807"/>
      <c r="EX27" s="1807"/>
      <c r="EY27" s="1807"/>
      <c r="EZ27" s="1807"/>
      <c r="FA27" s="1807"/>
      <c r="FB27" s="1807"/>
      <c r="FC27" s="1807"/>
      <c r="FD27" s="1807"/>
      <c r="FE27" s="1807"/>
      <c r="FF27" s="1807"/>
      <c r="FG27" s="1807"/>
      <c r="FH27" s="1807"/>
      <c r="FI27" s="1807"/>
      <c r="FJ27" s="1808"/>
    </row>
    <row r="28" spans="1:182" s="635" customFormat="1" ht="12">
      <c r="A28" s="561"/>
      <c r="B28" s="331"/>
      <c r="C28" s="1828" t="s">
        <v>655</v>
      </c>
      <c r="D28" s="1828"/>
      <c r="E28" s="1828"/>
      <c r="F28" s="1828"/>
      <c r="G28" s="1828"/>
      <c r="H28" s="1828"/>
      <c r="I28" s="1828"/>
      <c r="J28" s="1828"/>
      <c r="K28" s="1828"/>
      <c r="L28" s="1828"/>
      <c r="M28" s="1828"/>
      <c r="N28" s="1828"/>
      <c r="O28" s="1828"/>
      <c r="P28" s="1828"/>
      <c r="Q28" s="1828"/>
      <c r="R28" s="1828"/>
      <c r="S28" s="1828"/>
      <c r="T28" s="1828"/>
      <c r="U28" s="1828"/>
      <c r="V28" s="1828"/>
      <c r="W28" s="1828"/>
      <c r="X28" s="1828"/>
      <c r="Y28" s="1828"/>
      <c r="Z28" s="1828"/>
      <c r="AA28" s="1828"/>
      <c r="AB28" s="1828"/>
      <c r="AC28" s="1828"/>
      <c r="AD28" s="1828"/>
      <c r="AE28" s="1828"/>
      <c r="AF28" s="1828"/>
      <c r="AG28" s="1828"/>
      <c r="AH28" s="1828"/>
      <c r="AI28" s="1828"/>
      <c r="AJ28" s="1828"/>
      <c r="AK28" s="1828"/>
      <c r="AL28" s="1828"/>
      <c r="AM28" s="1828"/>
      <c r="AN28" s="1828"/>
      <c r="AO28" s="1828"/>
      <c r="AP28" s="1828"/>
      <c r="AQ28" s="1828"/>
      <c r="AR28" s="1828"/>
      <c r="AS28" s="1828"/>
      <c r="AT28" s="1829">
        <v>3220</v>
      </c>
      <c r="AU28" s="1829"/>
      <c r="AV28" s="1829"/>
      <c r="AW28" s="1829"/>
      <c r="AX28" s="1819" t="s">
        <v>39</v>
      </c>
      <c r="AY28" s="1819"/>
      <c r="AZ28" s="1820"/>
      <c r="BA28" s="1820"/>
      <c r="BB28" s="1820"/>
      <c r="BC28" s="1820"/>
      <c r="BD28" s="1820"/>
      <c r="BE28" s="1820"/>
      <c r="BF28" s="1820"/>
      <c r="BG28" s="1820"/>
      <c r="BH28" s="1820"/>
      <c r="BI28" s="1820"/>
      <c r="BJ28" s="1820"/>
      <c r="BK28" s="1820"/>
      <c r="BL28" s="1820"/>
      <c r="BM28" s="1820"/>
      <c r="BN28" s="1820"/>
      <c r="BO28" s="1821" t="s">
        <v>40</v>
      </c>
      <c r="BP28" s="1822"/>
      <c r="BQ28" s="332" t="s">
        <v>39</v>
      </c>
      <c r="BR28" s="1830"/>
      <c r="BS28" s="1830"/>
      <c r="BT28" s="1830"/>
      <c r="BU28" s="1830"/>
      <c r="BV28" s="1830"/>
      <c r="BW28" s="1830"/>
      <c r="BX28" s="1830"/>
      <c r="BY28" s="1830"/>
      <c r="BZ28" s="1830"/>
      <c r="CA28" s="1830"/>
      <c r="CB28" s="1830"/>
      <c r="CC28" s="1830"/>
      <c r="CD28" s="1830"/>
      <c r="CE28" s="1830"/>
      <c r="CF28" s="1830"/>
      <c r="CG28" s="1830"/>
      <c r="CH28" s="1830"/>
      <c r="CI28" s="1830"/>
      <c r="CJ28" s="333" t="s">
        <v>40</v>
      </c>
      <c r="CK28" s="1818" t="s">
        <v>39</v>
      </c>
      <c r="CL28" s="1819"/>
      <c r="CM28" s="1820"/>
      <c r="CN28" s="1820"/>
      <c r="CO28" s="1820"/>
      <c r="CP28" s="1820"/>
      <c r="CQ28" s="1820"/>
      <c r="CR28" s="1820"/>
      <c r="CS28" s="1820"/>
      <c r="CT28" s="1820"/>
      <c r="CU28" s="1820"/>
      <c r="CV28" s="1820"/>
      <c r="CW28" s="1820"/>
      <c r="CX28" s="1820"/>
      <c r="CY28" s="1820"/>
      <c r="CZ28" s="1820"/>
      <c r="DA28" s="1820"/>
      <c r="DB28" s="1821" t="s">
        <v>40</v>
      </c>
      <c r="DC28" s="1822"/>
      <c r="DD28" s="1818" t="s">
        <v>39</v>
      </c>
      <c r="DE28" s="1819"/>
      <c r="DF28" s="1820"/>
      <c r="DG28" s="1820"/>
      <c r="DH28" s="1820"/>
      <c r="DI28" s="1820"/>
      <c r="DJ28" s="1820"/>
      <c r="DK28" s="1820"/>
      <c r="DL28" s="1820"/>
      <c r="DM28" s="1820"/>
      <c r="DN28" s="1820"/>
      <c r="DO28" s="1820"/>
      <c r="DP28" s="1820"/>
      <c r="DQ28" s="1820"/>
      <c r="DR28" s="1820"/>
      <c r="DS28" s="1820"/>
      <c r="DT28" s="1820"/>
      <c r="DU28" s="1821" t="s">
        <v>40</v>
      </c>
      <c r="DV28" s="1822"/>
      <c r="DW28" s="1818" t="s">
        <v>39</v>
      </c>
      <c r="DX28" s="1819"/>
      <c r="DY28" s="1820"/>
      <c r="DZ28" s="1820"/>
      <c r="EA28" s="1820"/>
      <c r="EB28" s="1820"/>
      <c r="EC28" s="1820"/>
      <c r="ED28" s="1820"/>
      <c r="EE28" s="1820"/>
      <c r="EF28" s="1820"/>
      <c r="EG28" s="1820"/>
      <c r="EH28" s="1820"/>
      <c r="EI28" s="1820"/>
      <c r="EJ28" s="1820"/>
      <c r="EK28" s="1820"/>
      <c r="EL28" s="1820"/>
      <c r="EM28" s="1820"/>
      <c r="EN28" s="1820"/>
      <c r="EO28" s="1821" t="s">
        <v>40</v>
      </c>
      <c r="EP28" s="1822"/>
      <c r="EQ28" s="1818" t="s">
        <v>39</v>
      </c>
      <c r="ER28" s="1819"/>
      <c r="ES28" s="1748">
        <f>SUM(AZ28,BR28,CM28,DF28,DY28)</f>
        <v>0</v>
      </c>
      <c r="ET28" s="1748"/>
      <c r="EU28" s="1748"/>
      <c r="EV28" s="1748"/>
      <c r="EW28" s="1748"/>
      <c r="EX28" s="1748"/>
      <c r="EY28" s="1748"/>
      <c r="EZ28" s="1748"/>
      <c r="FA28" s="1748"/>
      <c r="FB28" s="1748"/>
      <c r="FC28" s="1748"/>
      <c r="FD28" s="1748"/>
      <c r="FE28" s="1748"/>
      <c r="FF28" s="1748"/>
      <c r="FG28" s="1748"/>
      <c r="FH28" s="1748"/>
      <c r="FI28" s="1821" t="s">
        <v>40</v>
      </c>
      <c r="FJ28" s="1823"/>
    </row>
    <row r="29" spans="1:182" s="141" customFormat="1" ht="12">
      <c r="A29" s="561"/>
      <c r="B29" s="329"/>
      <c r="C29" s="1804" t="s">
        <v>17</v>
      </c>
      <c r="D29" s="1804"/>
      <c r="E29" s="1804"/>
      <c r="F29" s="1804"/>
      <c r="G29" s="1804"/>
      <c r="H29" s="1804"/>
      <c r="I29" s="1804"/>
      <c r="J29" s="1804"/>
      <c r="K29" s="1804"/>
      <c r="L29" s="1804"/>
      <c r="M29" s="1804"/>
      <c r="N29" s="1804"/>
      <c r="O29" s="1804"/>
      <c r="P29" s="1804"/>
      <c r="Q29" s="1804"/>
      <c r="R29" s="1804"/>
      <c r="S29" s="1804"/>
      <c r="T29" s="1804"/>
      <c r="U29" s="1804"/>
      <c r="V29" s="1804"/>
      <c r="W29" s="1804"/>
      <c r="X29" s="1804"/>
      <c r="Y29" s="1804"/>
      <c r="Z29" s="1804"/>
      <c r="AA29" s="1804"/>
      <c r="AB29" s="1804"/>
      <c r="AC29" s="1804"/>
      <c r="AD29" s="1804"/>
      <c r="AE29" s="1804"/>
      <c r="AF29" s="1804"/>
      <c r="AG29" s="1804"/>
      <c r="AH29" s="1804"/>
      <c r="AI29" s="1804"/>
      <c r="AJ29" s="1804"/>
      <c r="AK29" s="1804"/>
      <c r="AL29" s="1804"/>
      <c r="AM29" s="1804"/>
      <c r="AN29" s="1804"/>
      <c r="AO29" s="1804"/>
      <c r="AP29" s="1804"/>
      <c r="AQ29" s="1804"/>
      <c r="AR29" s="1804"/>
      <c r="AS29" s="1804"/>
      <c r="AT29" s="1760">
        <v>3221</v>
      </c>
      <c r="AU29" s="1760"/>
      <c r="AV29" s="1760"/>
      <c r="AW29" s="1760"/>
      <c r="AX29" s="1553" t="s">
        <v>168</v>
      </c>
      <c r="AY29" s="1553"/>
      <c r="AZ29" s="1553"/>
      <c r="BA29" s="1553"/>
      <c r="BB29" s="1553"/>
      <c r="BC29" s="1553"/>
      <c r="BD29" s="1553"/>
      <c r="BE29" s="1553"/>
      <c r="BF29" s="1553"/>
      <c r="BG29" s="1553"/>
      <c r="BH29" s="1553"/>
      <c r="BI29" s="1553"/>
      <c r="BJ29" s="1553"/>
      <c r="BK29" s="1553"/>
      <c r="BL29" s="1553"/>
      <c r="BM29" s="1553"/>
      <c r="BN29" s="1553"/>
      <c r="BO29" s="1553"/>
      <c r="BP29" s="1554"/>
      <c r="BQ29" s="1805" t="s">
        <v>168</v>
      </c>
      <c r="BR29" s="1553"/>
      <c r="BS29" s="1553"/>
      <c r="BT29" s="1553"/>
      <c r="BU29" s="1553"/>
      <c r="BV29" s="1553"/>
      <c r="BW29" s="1553"/>
      <c r="BX29" s="1553"/>
      <c r="BY29" s="1553"/>
      <c r="BZ29" s="1553"/>
      <c r="CA29" s="1553"/>
      <c r="CB29" s="1553"/>
      <c r="CC29" s="1553"/>
      <c r="CD29" s="1553"/>
      <c r="CE29" s="1553"/>
      <c r="CF29" s="1553"/>
      <c r="CG29" s="1553"/>
      <c r="CH29" s="1553"/>
      <c r="CI29" s="1553"/>
      <c r="CJ29" s="1554"/>
      <c r="CK29" s="1805" t="s">
        <v>168</v>
      </c>
      <c r="CL29" s="1553"/>
      <c r="CM29" s="1553"/>
      <c r="CN29" s="1553"/>
      <c r="CO29" s="1553"/>
      <c r="CP29" s="1553"/>
      <c r="CQ29" s="1553"/>
      <c r="CR29" s="1553"/>
      <c r="CS29" s="1553"/>
      <c r="CT29" s="1553"/>
      <c r="CU29" s="1553"/>
      <c r="CV29" s="1553"/>
      <c r="CW29" s="1553"/>
      <c r="CX29" s="1553"/>
      <c r="CY29" s="1553"/>
      <c r="CZ29" s="1553"/>
      <c r="DA29" s="1553"/>
      <c r="DB29" s="1553"/>
      <c r="DC29" s="1554"/>
      <c r="DD29" s="1805" t="s">
        <v>168</v>
      </c>
      <c r="DE29" s="1553"/>
      <c r="DF29" s="1553"/>
      <c r="DG29" s="1553"/>
      <c r="DH29" s="1553"/>
      <c r="DI29" s="1553"/>
      <c r="DJ29" s="1553"/>
      <c r="DK29" s="1553"/>
      <c r="DL29" s="1553"/>
      <c r="DM29" s="1553"/>
      <c r="DN29" s="1553"/>
      <c r="DO29" s="1553"/>
      <c r="DP29" s="1553"/>
      <c r="DQ29" s="1553"/>
      <c r="DR29" s="1553"/>
      <c r="DS29" s="1553"/>
      <c r="DT29" s="1553"/>
      <c r="DU29" s="1553"/>
      <c r="DV29" s="1554"/>
      <c r="DW29" s="1824" t="s">
        <v>39</v>
      </c>
      <c r="DX29" s="1825"/>
      <c r="DY29" s="1791"/>
      <c r="DZ29" s="1791"/>
      <c r="EA29" s="1791"/>
      <c r="EB29" s="1791"/>
      <c r="EC29" s="1791"/>
      <c r="ED29" s="1791"/>
      <c r="EE29" s="1791"/>
      <c r="EF29" s="1791"/>
      <c r="EG29" s="1791"/>
      <c r="EH29" s="1791"/>
      <c r="EI29" s="1791"/>
      <c r="EJ29" s="1791"/>
      <c r="EK29" s="1791"/>
      <c r="EL29" s="1791"/>
      <c r="EM29" s="1791"/>
      <c r="EN29" s="1791"/>
      <c r="EO29" s="1831" t="s">
        <v>40</v>
      </c>
      <c r="EP29" s="1832"/>
      <c r="EQ29" s="1824" t="s">
        <v>39</v>
      </c>
      <c r="ER29" s="1825"/>
      <c r="ES29" s="1839">
        <f>ABS(SUM(AX29:EP30))</f>
        <v>0</v>
      </c>
      <c r="ET29" s="1839"/>
      <c r="EU29" s="1839"/>
      <c r="EV29" s="1839"/>
      <c r="EW29" s="1839"/>
      <c r="EX29" s="1839"/>
      <c r="EY29" s="1839"/>
      <c r="EZ29" s="1839"/>
      <c r="FA29" s="1839"/>
      <c r="FB29" s="1839"/>
      <c r="FC29" s="1839"/>
      <c r="FD29" s="1839"/>
      <c r="FE29" s="1839"/>
      <c r="FF29" s="1839"/>
      <c r="FG29" s="1839"/>
      <c r="FH29" s="1839"/>
      <c r="FI29" s="1831" t="s">
        <v>40</v>
      </c>
      <c r="FJ29" s="1840"/>
    </row>
    <row r="30" spans="1:182" s="141" customFormat="1" ht="12">
      <c r="A30" s="561"/>
      <c r="B30" s="326"/>
      <c r="C30" s="1559" t="s">
        <v>654</v>
      </c>
      <c r="D30" s="1559"/>
      <c r="E30" s="1559"/>
      <c r="F30" s="1559"/>
      <c r="G30" s="1559"/>
      <c r="H30" s="1559"/>
      <c r="I30" s="1559"/>
      <c r="J30" s="1559"/>
      <c r="K30" s="1559"/>
      <c r="L30" s="1559"/>
      <c r="M30" s="1559"/>
      <c r="N30" s="1559"/>
      <c r="O30" s="1559"/>
      <c r="P30" s="1559"/>
      <c r="Q30" s="1559"/>
      <c r="R30" s="1559"/>
      <c r="S30" s="1559"/>
      <c r="T30" s="1559"/>
      <c r="U30" s="1559"/>
      <c r="V30" s="1559"/>
      <c r="W30" s="1559"/>
      <c r="X30" s="1559"/>
      <c r="Y30" s="1559"/>
      <c r="Z30" s="1559"/>
      <c r="AA30" s="1559"/>
      <c r="AB30" s="1559"/>
      <c r="AC30" s="1559"/>
      <c r="AD30" s="1559"/>
      <c r="AE30" s="1559"/>
      <c r="AF30" s="1559"/>
      <c r="AG30" s="1559"/>
      <c r="AH30" s="1559"/>
      <c r="AI30" s="1559"/>
      <c r="AJ30" s="1559"/>
      <c r="AK30" s="1559"/>
      <c r="AL30" s="1559"/>
      <c r="AM30" s="1559"/>
      <c r="AN30" s="1559"/>
      <c r="AO30" s="1559"/>
      <c r="AP30" s="1559"/>
      <c r="AQ30" s="1559"/>
      <c r="AR30" s="1559"/>
      <c r="AS30" s="1559"/>
      <c r="AT30" s="1151"/>
      <c r="AU30" s="1151"/>
      <c r="AV30" s="1151"/>
      <c r="AW30" s="1151"/>
      <c r="AX30" s="1556"/>
      <c r="AY30" s="1556"/>
      <c r="AZ30" s="1556"/>
      <c r="BA30" s="1556"/>
      <c r="BB30" s="1556"/>
      <c r="BC30" s="1556"/>
      <c r="BD30" s="1556"/>
      <c r="BE30" s="1556"/>
      <c r="BF30" s="1556"/>
      <c r="BG30" s="1556"/>
      <c r="BH30" s="1556"/>
      <c r="BI30" s="1556"/>
      <c r="BJ30" s="1556"/>
      <c r="BK30" s="1556"/>
      <c r="BL30" s="1556"/>
      <c r="BM30" s="1556"/>
      <c r="BN30" s="1556"/>
      <c r="BO30" s="1556"/>
      <c r="BP30" s="1557"/>
      <c r="BQ30" s="1806"/>
      <c r="BR30" s="1556"/>
      <c r="BS30" s="1556"/>
      <c r="BT30" s="1556"/>
      <c r="BU30" s="1556"/>
      <c r="BV30" s="1556"/>
      <c r="BW30" s="1556"/>
      <c r="BX30" s="1556"/>
      <c r="BY30" s="1556"/>
      <c r="BZ30" s="1556"/>
      <c r="CA30" s="1556"/>
      <c r="CB30" s="1556"/>
      <c r="CC30" s="1556"/>
      <c r="CD30" s="1556"/>
      <c r="CE30" s="1556"/>
      <c r="CF30" s="1556"/>
      <c r="CG30" s="1556"/>
      <c r="CH30" s="1556"/>
      <c r="CI30" s="1556"/>
      <c r="CJ30" s="1557"/>
      <c r="CK30" s="1806"/>
      <c r="CL30" s="1556"/>
      <c r="CM30" s="1556"/>
      <c r="CN30" s="1556"/>
      <c r="CO30" s="1556"/>
      <c r="CP30" s="1556"/>
      <c r="CQ30" s="1556"/>
      <c r="CR30" s="1556"/>
      <c r="CS30" s="1556"/>
      <c r="CT30" s="1556"/>
      <c r="CU30" s="1556"/>
      <c r="CV30" s="1556"/>
      <c r="CW30" s="1556"/>
      <c r="CX30" s="1556"/>
      <c r="CY30" s="1556"/>
      <c r="CZ30" s="1556"/>
      <c r="DA30" s="1556"/>
      <c r="DB30" s="1556"/>
      <c r="DC30" s="1557"/>
      <c r="DD30" s="1806"/>
      <c r="DE30" s="1556"/>
      <c r="DF30" s="1556"/>
      <c r="DG30" s="1556"/>
      <c r="DH30" s="1556"/>
      <c r="DI30" s="1556"/>
      <c r="DJ30" s="1556"/>
      <c r="DK30" s="1556"/>
      <c r="DL30" s="1556"/>
      <c r="DM30" s="1556"/>
      <c r="DN30" s="1556"/>
      <c r="DO30" s="1556"/>
      <c r="DP30" s="1556"/>
      <c r="DQ30" s="1556"/>
      <c r="DR30" s="1556"/>
      <c r="DS30" s="1556"/>
      <c r="DT30" s="1556"/>
      <c r="DU30" s="1556"/>
      <c r="DV30" s="1557"/>
      <c r="DW30" s="1826"/>
      <c r="DX30" s="1827"/>
      <c r="DY30" s="1385"/>
      <c r="DZ30" s="1385"/>
      <c r="EA30" s="1385"/>
      <c r="EB30" s="1385"/>
      <c r="EC30" s="1385"/>
      <c r="ED30" s="1385"/>
      <c r="EE30" s="1385"/>
      <c r="EF30" s="1385"/>
      <c r="EG30" s="1385"/>
      <c r="EH30" s="1385"/>
      <c r="EI30" s="1385"/>
      <c r="EJ30" s="1385"/>
      <c r="EK30" s="1385"/>
      <c r="EL30" s="1385"/>
      <c r="EM30" s="1385"/>
      <c r="EN30" s="1385"/>
      <c r="EO30" s="1761"/>
      <c r="EP30" s="1833"/>
      <c r="EQ30" s="1826"/>
      <c r="ER30" s="1827"/>
      <c r="ES30" s="1748"/>
      <c r="ET30" s="1748"/>
      <c r="EU30" s="1748"/>
      <c r="EV30" s="1748"/>
      <c r="EW30" s="1748"/>
      <c r="EX30" s="1748"/>
      <c r="EY30" s="1748"/>
      <c r="EZ30" s="1748"/>
      <c r="FA30" s="1748"/>
      <c r="FB30" s="1748"/>
      <c r="FC30" s="1748"/>
      <c r="FD30" s="1748"/>
      <c r="FE30" s="1748"/>
      <c r="FF30" s="1748"/>
      <c r="FG30" s="1748"/>
      <c r="FH30" s="1748"/>
      <c r="FI30" s="1761"/>
      <c r="FJ30" s="1841"/>
    </row>
    <row r="31" spans="1:182" s="141" customFormat="1" ht="12">
      <c r="A31" s="561"/>
      <c r="B31" s="326"/>
      <c r="C31" s="1625" t="s">
        <v>653</v>
      </c>
      <c r="D31" s="1625"/>
      <c r="E31" s="1625"/>
      <c r="F31" s="1625"/>
      <c r="G31" s="1625"/>
      <c r="H31" s="1625"/>
      <c r="I31" s="1625"/>
      <c r="J31" s="1625"/>
      <c r="K31" s="1625"/>
      <c r="L31" s="1625"/>
      <c r="M31" s="1625"/>
      <c r="N31" s="1625"/>
      <c r="O31" s="1625"/>
      <c r="P31" s="1625"/>
      <c r="Q31" s="1625"/>
      <c r="R31" s="1625"/>
      <c r="S31" s="1625"/>
      <c r="T31" s="1625"/>
      <c r="U31" s="1625"/>
      <c r="V31" s="1625"/>
      <c r="W31" s="1625"/>
      <c r="X31" s="1625"/>
      <c r="Y31" s="1625"/>
      <c r="Z31" s="1625"/>
      <c r="AA31" s="1625"/>
      <c r="AB31" s="1625"/>
      <c r="AC31" s="1625"/>
      <c r="AD31" s="1625"/>
      <c r="AE31" s="1625"/>
      <c r="AF31" s="1625"/>
      <c r="AG31" s="1625"/>
      <c r="AH31" s="1625"/>
      <c r="AI31" s="1625"/>
      <c r="AJ31" s="1625"/>
      <c r="AK31" s="1625"/>
      <c r="AL31" s="1625"/>
      <c r="AM31" s="1625"/>
      <c r="AN31" s="1625"/>
      <c r="AO31" s="1625"/>
      <c r="AP31" s="1625"/>
      <c r="AQ31" s="1625"/>
      <c r="AR31" s="1625"/>
      <c r="AS31" s="1625"/>
      <c r="AT31" s="1760">
        <v>3222</v>
      </c>
      <c r="AU31" s="1760"/>
      <c r="AV31" s="1760"/>
      <c r="AW31" s="1760"/>
      <c r="AX31" s="1809" t="s">
        <v>168</v>
      </c>
      <c r="AY31" s="1760"/>
      <c r="AZ31" s="1760"/>
      <c r="BA31" s="1760"/>
      <c r="BB31" s="1760"/>
      <c r="BC31" s="1760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1810"/>
      <c r="BQ31" s="1760" t="s">
        <v>168</v>
      </c>
      <c r="BR31" s="1760"/>
      <c r="BS31" s="1760"/>
      <c r="BT31" s="1760"/>
      <c r="BU31" s="1760"/>
      <c r="BV31" s="1760"/>
      <c r="BW31" s="1760"/>
      <c r="BX31" s="1760"/>
      <c r="BY31" s="1760"/>
      <c r="BZ31" s="1760"/>
      <c r="CA31" s="1760"/>
      <c r="CB31" s="1760"/>
      <c r="CC31" s="1760"/>
      <c r="CD31" s="1760"/>
      <c r="CE31" s="1760"/>
      <c r="CF31" s="1760"/>
      <c r="CG31" s="1760"/>
      <c r="CH31" s="1760"/>
      <c r="CI31" s="1760"/>
      <c r="CJ31" s="1760"/>
      <c r="CK31" s="1834" t="s">
        <v>39</v>
      </c>
      <c r="CL31" s="1835"/>
      <c r="CM31" s="1836"/>
      <c r="CN31" s="1836"/>
      <c r="CO31" s="1836"/>
      <c r="CP31" s="1836"/>
      <c r="CQ31" s="1836"/>
      <c r="CR31" s="1836"/>
      <c r="CS31" s="1836"/>
      <c r="CT31" s="1836"/>
      <c r="CU31" s="1836"/>
      <c r="CV31" s="1836"/>
      <c r="CW31" s="1836"/>
      <c r="CX31" s="1836"/>
      <c r="CY31" s="1836"/>
      <c r="CZ31" s="1836"/>
      <c r="DA31" s="1836"/>
      <c r="DB31" s="1837" t="s">
        <v>40</v>
      </c>
      <c r="DC31" s="1838"/>
      <c r="DD31" s="1760" t="s">
        <v>168</v>
      </c>
      <c r="DE31" s="1760"/>
      <c r="DF31" s="1760"/>
      <c r="DG31" s="1760"/>
      <c r="DH31" s="1760"/>
      <c r="DI31" s="1760"/>
      <c r="DJ31" s="1760"/>
      <c r="DK31" s="1760"/>
      <c r="DL31" s="1760"/>
      <c r="DM31" s="1760"/>
      <c r="DN31" s="1760"/>
      <c r="DO31" s="1760"/>
      <c r="DP31" s="1760"/>
      <c r="DQ31" s="1760"/>
      <c r="DR31" s="1760"/>
      <c r="DS31" s="1760"/>
      <c r="DT31" s="1760"/>
      <c r="DU31" s="1760"/>
      <c r="DV31" s="1760"/>
      <c r="DW31" s="1834" t="s">
        <v>39</v>
      </c>
      <c r="DX31" s="1835"/>
      <c r="DY31" s="1836"/>
      <c r="DZ31" s="1836"/>
      <c r="EA31" s="1836"/>
      <c r="EB31" s="1836"/>
      <c r="EC31" s="1836"/>
      <c r="ED31" s="1836"/>
      <c r="EE31" s="1836"/>
      <c r="EF31" s="1836"/>
      <c r="EG31" s="1836"/>
      <c r="EH31" s="1836"/>
      <c r="EI31" s="1836"/>
      <c r="EJ31" s="1836"/>
      <c r="EK31" s="1836"/>
      <c r="EL31" s="1836"/>
      <c r="EM31" s="1836"/>
      <c r="EN31" s="1836"/>
      <c r="EO31" s="1837" t="s">
        <v>40</v>
      </c>
      <c r="EP31" s="1838"/>
      <c r="EQ31" s="1834" t="s">
        <v>39</v>
      </c>
      <c r="ER31" s="1835"/>
      <c r="ES31" s="1842">
        <f>ABS(SUM(AX31:EP31))</f>
        <v>0</v>
      </c>
      <c r="ET31" s="1842"/>
      <c r="EU31" s="1842"/>
      <c r="EV31" s="1842"/>
      <c r="EW31" s="1842"/>
      <c r="EX31" s="1842"/>
      <c r="EY31" s="1842"/>
      <c r="EZ31" s="1842"/>
      <c r="FA31" s="1842"/>
      <c r="FB31" s="1842"/>
      <c r="FC31" s="1842"/>
      <c r="FD31" s="1842"/>
      <c r="FE31" s="1842"/>
      <c r="FF31" s="1842"/>
      <c r="FG31" s="1842"/>
      <c r="FH31" s="1842"/>
      <c r="FI31" s="1837" t="s">
        <v>40</v>
      </c>
      <c r="FJ31" s="1843"/>
    </row>
    <row r="32" spans="1:182" s="141" customFormat="1" ht="24" customHeight="1">
      <c r="A32" s="561"/>
      <c r="B32" s="326"/>
      <c r="C32" s="1811" t="s">
        <v>652</v>
      </c>
      <c r="D32" s="1811"/>
      <c r="E32" s="1811"/>
      <c r="F32" s="1811"/>
      <c r="G32" s="1811"/>
      <c r="H32" s="1811"/>
      <c r="I32" s="1811"/>
      <c r="J32" s="1811"/>
      <c r="K32" s="1811"/>
      <c r="L32" s="1811"/>
      <c r="M32" s="1811"/>
      <c r="N32" s="1811"/>
      <c r="O32" s="1811"/>
      <c r="P32" s="1811"/>
      <c r="Q32" s="1811"/>
      <c r="R32" s="1811"/>
      <c r="S32" s="1811"/>
      <c r="T32" s="1811"/>
      <c r="U32" s="1811"/>
      <c r="V32" s="1811"/>
      <c r="W32" s="1811"/>
      <c r="X32" s="1811"/>
      <c r="Y32" s="1811"/>
      <c r="Z32" s="1811"/>
      <c r="AA32" s="1811"/>
      <c r="AB32" s="1811"/>
      <c r="AC32" s="1811"/>
      <c r="AD32" s="1811"/>
      <c r="AE32" s="1811"/>
      <c r="AF32" s="1811"/>
      <c r="AG32" s="1811"/>
      <c r="AH32" s="1811"/>
      <c r="AI32" s="1811"/>
      <c r="AJ32" s="1811"/>
      <c r="AK32" s="1811"/>
      <c r="AL32" s="1811"/>
      <c r="AM32" s="1811"/>
      <c r="AN32" s="1811"/>
      <c r="AO32" s="1811"/>
      <c r="AP32" s="1811"/>
      <c r="AQ32" s="1811"/>
      <c r="AR32" s="1811"/>
      <c r="AS32" s="1811"/>
      <c r="AT32" s="1760">
        <v>3223</v>
      </c>
      <c r="AU32" s="1760"/>
      <c r="AV32" s="1760"/>
      <c r="AW32" s="1760"/>
      <c r="AX32" s="1809" t="s">
        <v>168</v>
      </c>
      <c r="AY32" s="1760"/>
      <c r="AZ32" s="1760"/>
      <c r="BA32" s="1760"/>
      <c r="BB32" s="1760"/>
      <c r="BC32" s="1760"/>
      <c r="BD32" s="1760"/>
      <c r="BE32" s="1760"/>
      <c r="BF32" s="1760"/>
      <c r="BG32" s="1760"/>
      <c r="BH32" s="1760"/>
      <c r="BI32" s="1760"/>
      <c r="BJ32" s="1760"/>
      <c r="BK32" s="1760"/>
      <c r="BL32" s="1760"/>
      <c r="BM32" s="1760"/>
      <c r="BN32" s="1760"/>
      <c r="BO32" s="1760"/>
      <c r="BP32" s="1810"/>
      <c r="BQ32" s="1760" t="s">
        <v>168</v>
      </c>
      <c r="BR32" s="1760"/>
      <c r="BS32" s="1760"/>
      <c r="BT32" s="1760"/>
      <c r="BU32" s="1760"/>
      <c r="BV32" s="1760"/>
      <c r="BW32" s="1760"/>
      <c r="BX32" s="1760"/>
      <c r="BY32" s="1760"/>
      <c r="BZ32" s="1760"/>
      <c r="CA32" s="1760"/>
      <c r="CB32" s="1760"/>
      <c r="CC32" s="1760"/>
      <c r="CD32" s="1760"/>
      <c r="CE32" s="1760"/>
      <c r="CF32" s="1760"/>
      <c r="CG32" s="1760"/>
      <c r="CH32" s="1760"/>
      <c r="CI32" s="1760"/>
      <c r="CJ32" s="1760"/>
      <c r="CK32" s="1834" t="s">
        <v>39</v>
      </c>
      <c r="CL32" s="1835"/>
      <c r="CM32" s="1836"/>
      <c r="CN32" s="1836"/>
      <c r="CO32" s="1836"/>
      <c r="CP32" s="1836"/>
      <c r="CQ32" s="1836"/>
      <c r="CR32" s="1836"/>
      <c r="CS32" s="1836"/>
      <c r="CT32" s="1836"/>
      <c r="CU32" s="1836"/>
      <c r="CV32" s="1836"/>
      <c r="CW32" s="1836"/>
      <c r="CX32" s="1836"/>
      <c r="CY32" s="1836"/>
      <c r="CZ32" s="1836"/>
      <c r="DA32" s="1836"/>
      <c r="DB32" s="1837" t="s">
        <v>40</v>
      </c>
      <c r="DC32" s="1838"/>
      <c r="DD32" s="1760" t="s">
        <v>168</v>
      </c>
      <c r="DE32" s="1760"/>
      <c r="DF32" s="1760"/>
      <c r="DG32" s="1760"/>
      <c r="DH32" s="1760"/>
      <c r="DI32" s="1760"/>
      <c r="DJ32" s="1760"/>
      <c r="DK32" s="1760"/>
      <c r="DL32" s="1760"/>
      <c r="DM32" s="1760"/>
      <c r="DN32" s="1760"/>
      <c r="DO32" s="1760"/>
      <c r="DP32" s="1760"/>
      <c r="DQ32" s="1760"/>
      <c r="DR32" s="1760"/>
      <c r="DS32" s="1760"/>
      <c r="DT32" s="1760"/>
      <c r="DU32" s="1760"/>
      <c r="DV32" s="1760"/>
      <c r="DW32" s="1834" t="s">
        <v>39</v>
      </c>
      <c r="DX32" s="1835"/>
      <c r="DY32" s="1836"/>
      <c r="DZ32" s="1836"/>
      <c r="EA32" s="1836"/>
      <c r="EB32" s="1836"/>
      <c r="EC32" s="1836"/>
      <c r="ED32" s="1836"/>
      <c r="EE32" s="1836"/>
      <c r="EF32" s="1836"/>
      <c r="EG32" s="1836"/>
      <c r="EH32" s="1836"/>
      <c r="EI32" s="1836"/>
      <c r="EJ32" s="1836"/>
      <c r="EK32" s="1836"/>
      <c r="EL32" s="1836"/>
      <c r="EM32" s="1836"/>
      <c r="EN32" s="1836"/>
      <c r="EO32" s="1837" t="s">
        <v>40</v>
      </c>
      <c r="EP32" s="1838"/>
      <c r="EQ32" s="1834" t="s">
        <v>39</v>
      </c>
      <c r="ER32" s="1835"/>
      <c r="ES32" s="1842">
        <f>ABS(SUM(AX32:EP32))</f>
        <v>0</v>
      </c>
      <c r="ET32" s="1842"/>
      <c r="EU32" s="1842"/>
      <c r="EV32" s="1842"/>
      <c r="EW32" s="1842"/>
      <c r="EX32" s="1842"/>
      <c r="EY32" s="1842"/>
      <c r="EZ32" s="1842"/>
      <c r="FA32" s="1842"/>
      <c r="FB32" s="1842"/>
      <c r="FC32" s="1842"/>
      <c r="FD32" s="1842"/>
      <c r="FE32" s="1842"/>
      <c r="FF32" s="1842"/>
      <c r="FG32" s="1842"/>
      <c r="FH32" s="1842"/>
      <c r="FI32" s="1837" t="s">
        <v>40</v>
      </c>
      <c r="FJ32" s="1843"/>
    </row>
    <row r="33" spans="1:166" s="141" customFormat="1" ht="24.75" customHeight="1">
      <c r="A33" s="561"/>
      <c r="B33" s="330"/>
      <c r="C33" s="1815" t="s">
        <v>651</v>
      </c>
      <c r="D33" s="1815"/>
      <c r="E33" s="1815"/>
      <c r="F33" s="1815"/>
      <c r="G33" s="1815"/>
      <c r="H33" s="1815"/>
      <c r="I33" s="1815"/>
      <c r="J33" s="1815"/>
      <c r="K33" s="1815"/>
      <c r="L33" s="1815"/>
      <c r="M33" s="1815"/>
      <c r="N33" s="1815"/>
      <c r="O33" s="1815"/>
      <c r="P33" s="1815"/>
      <c r="Q33" s="1815"/>
      <c r="R33" s="1815"/>
      <c r="S33" s="1815"/>
      <c r="T33" s="1815"/>
      <c r="U33" s="1815"/>
      <c r="V33" s="1815"/>
      <c r="W33" s="1815"/>
      <c r="X33" s="1815"/>
      <c r="Y33" s="1815"/>
      <c r="Z33" s="1815"/>
      <c r="AA33" s="1815"/>
      <c r="AB33" s="1815"/>
      <c r="AC33" s="1815"/>
      <c r="AD33" s="1815"/>
      <c r="AE33" s="1815"/>
      <c r="AF33" s="1815"/>
      <c r="AG33" s="1815"/>
      <c r="AH33" s="1815"/>
      <c r="AI33" s="1815"/>
      <c r="AJ33" s="1815"/>
      <c r="AK33" s="1815"/>
      <c r="AL33" s="1815"/>
      <c r="AM33" s="1815"/>
      <c r="AN33" s="1815"/>
      <c r="AO33" s="1815"/>
      <c r="AP33" s="1815"/>
      <c r="AQ33" s="1815"/>
      <c r="AR33" s="1815"/>
      <c r="AS33" s="1815"/>
      <c r="AT33" s="1760">
        <v>3224</v>
      </c>
      <c r="AU33" s="1760"/>
      <c r="AV33" s="1760"/>
      <c r="AW33" s="1760"/>
      <c r="AX33" s="1835" t="s">
        <v>39</v>
      </c>
      <c r="AY33" s="1835"/>
      <c r="AZ33" s="1836"/>
      <c r="BA33" s="1836"/>
      <c r="BB33" s="1836"/>
      <c r="BC33" s="1836"/>
      <c r="BD33" s="1836"/>
      <c r="BE33" s="1836"/>
      <c r="BF33" s="1836"/>
      <c r="BG33" s="1836"/>
      <c r="BH33" s="1836"/>
      <c r="BI33" s="1836"/>
      <c r="BJ33" s="1836"/>
      <c r="BK33" s="1836"/>
      <c r="BL33" s="1836"/>
      <c r="BM33" s="1836"/>
      <c r="BN33" s="1836"/>
      <c r="BO33" s="1837" t="s">
        <v>40</v>
      </c>
      <c r="BP33" s="1838"/>
      <c r="BQ33" s="1789"/>
      <c r="BR33" s="1789"/>
      <c r="BS33" s="1789"/>
      <c r="BT33" s="1789"/>
      <c r="BU33" s="1789"/>
      <c r="BV33" s="1789"/>
      <c r="BW33" s="1789"/>
      <c r="BX33" s="1789"/>
      <c r="BY33" s="1789"/>
      <c r="BZ33" s="1789"/>
      <c r="CA33" s="1789"/>
      <c r="CB33" s="1789"/>
      <c r="CC33" s="1789"/>
      <c r="CD33" s="1789"/>
      <c r="CE33" s="1789"/>
      <c r="CF33" s="1789"/>
      <c r="CG33" s="1789"/>
      <c r="CH33" s="1789"/>
      <c r="CI33" s="1789"/>
      <c r="CJ33" s="1789"/>
      <c r="CK33" s="1760" t="s">
        <v>168</v>
      </c>
      <c r="CL33" s="1760"/>
      <c r="CM33" s="1760"/>
      <c r="CN33" s="1760"/>
      <c r="CO33" s="1760"/>
      <c r="CP33" s="1760"/>
      <c r="CQ33" s="1760"/>
      <c r="CR33" s="1760"/>
      <c r="CS33" s="1760"/>
      <c r="CT33" s="1760"/>
      <c r="CU33" s="1760"/>
      <c r="CV33" s="1760"/>
      <c r="CW33" s="1760"/>
      <c r="CX33" s="1760"/>
      <c r="CY33" s="1760"/>
      <c r="CZ33" s="1760"/>
      <c r="DA33" s="1760"/>
      <c r="DB33" s="1760"/>
      <c r="DC33" s="1760"/>
      <c r="DD33" s="1760" t="s">
        <v>168</v>
      </c>
      <c r="DE33" s="1760"/>
      <c r="DF33" s="1760"/>
      <c r="DG33" s="1760"/>
      <c r="DH33" s="1760"/>
      <c r="DI33" s="1760"/>
      <c r="DJ33" s="1760"/>
      <c r="DK33" s="1760"/>
      <c r="DL33" s="1760"/>
      <c r="DM33" s="1760"/>
      <c r="DN33" s="1760"/>
      <c r="DO33" s="1760"/>
      <c r="DP33" s="1760"/>
      <c r="DQ33" s="1760"/>
      <c r="DR33" s="1760"/>
      <c r="DS33" s="1760"/>
      <c r="DT33" s="1760"/>
      <c r="DU33" s="1760"/>
      <c r="DV33" s="1760"/>
      <c r="DW33" s="1789"/>
      <c r="DX33" s="1789"/>
      <c r="DY33" s="1789"/>
      <c r="DZ33" s="1789"/>
      <c r="EA33" s="1789"/>
      <c r="EB33" s="1789"/>
      <c r="EC33" s="1789"/>
      <c r="ED33" s="1789"/>
      <c r="EE33" s="1789"/>
      <c r="EF33" s="1789"/>
      <c r="EG33" s="1789"/>
      <c r="EH33" s="1789"/>
      <c r="EI33" s="1789"/>
      <c r="EJ33" s="1789"/>
      <c r="EK33" s="1789"/>
      <c r="EL33" s="1789"/>
      <c r="EM33" s="1789"/>
      <c r="EN33" s="1789"/>
      <c r="EO33" s="1789"/>
      <c r="EP33" s="1789"/>
      <c r="EQ33" s="1834" t="s">
        <v>39</v>
      </c>
      <c r="ER33" s="1835"/>
      <c r="ES33" s="1842">
        <f>ABS(-AZ33+BQ33+DW33)</f>
        <v>0</v>
      </c>
      <c r="ET33" s="1842"/>
      <c r="EU33" s="1842"/>
      <c r="EV33" s="1842"/>
      <c r="EW33" s="1842"/>
      <c r="EX33" s="1842"/>
      <c r="EY33" s="1842"/>
      <c r="EZ33" s="1842"/>
      <c r="FA33" s="1842"/>
      <c r="FB33" s="1842"/>
      <c r="FC33" s="1842"/>
      <c r="FD33" s="1842"/>
      <c r="FE33" s="1842"/>
      <c r="FF33" s="1842"/>
      <c r="FG33" s="1842"/>
      <c r="FH33" s="1842"/>
      <c r="FI33" s="1837" t="s">
        <v>40</v>
      </c>
      <c r="FJ33" s="1843"/>
    </row>
    <row r="34" spans="1:166" s="141" customFormat="1" ht="12">
      <c r="A34" s="561"/>
      <c r="B34" s="330"/>
      <c r="C34" s="1625" t="s">
        <v>650</v>
      </c>
      <c r="D34" s="1625"/>
      <c r="E34" s="1625"/>
      <c r="F34" s="1625"/>
      <c r="G34" s="1625"/>
      <c r="H34" s="1625"/>
      <c r="I34" s="1625"/>
      <c r="J34" s="1625"/>
      <c r="K34" s="1625"/>
      <c r="L34" s="1625"/>
      <c r="M34" s="1625"/>
      <c r="N34" s="1625"/>
      <c r="O34" s="1625"/>
      <c r="P34" s="1625"/>
      <c r="Q34" s="1625"/>
      <c r="R34" s="1625"/>
      <c r="S34" s="1625"/>
      <c r="T34" s="1625"/>
      <c r="U34" s="1625"/>
      <c r="V34" s="1625"/>
      <c r="W34" s="1625"/>
      <c r="X34" s="1625"/>
      <c r="Y34" s="1625"/>
      <c r="Z34" s="1625"/>
      <c r="AA34" s="1625"/>
      <c r="AB34" s="1625"/>
      <c r="AC34" s="1625"/>
      <c r="AD34" s="1625"/>
      <c r="AE34" s="1625"/>
      <c r="AF34" s="1625"/>
      <c r="AG34" s="1625"/>
      <c r="AH34" s="1625"/>
      <c r="AI34" s="1625"/>
      <c r="AJ34" s="1625"/>
      <c r="AK34" s="1625"/>
      <c r="AL34" s="1625"/>
      <c r="AM34" s="1625"/>
      <c r="AN34" s="1625"/>
      <c r="AO34" s="1625"/>
      <c r="AP34" s="1625"/>
      <c r="AQ34" s="1625"/>
      <c r="AR34" s="1625"/>
      <c r="AS34" s="1625"/>
      <c r="AT34" s="1760">
        <v>3225</v>
      </c>
      <c r="AU34" s="1760"/>
      <c r="AV34" s="1760"/>
      <c r="AW34" s="1760"/>
      <c r="AX34" s="1835" t="s">
        <v>39</v>
      </c>
      <c r="AY34" s="1835"/>
      <c r="AZ34" s="1836"/>
      <c r="BA34" s="1836"/>
      <c r="BB34" s="1836"/>
      <c r="BC34" s="1836"/>
      <c r="BD34" s="1836"/>
      <c r="BE34" s="1836"/>
      <c r="BF34" s="1836"/>
      <c r="BG34" s="1836"/>
      <c r="BH34" s="1836"/>
      <c r="BI34" s="1836"/>
      <c r="BJ34" s="1836"/>
      <c r="BK34" s="1836"/>
      <c r="BL34" s="1836"/>
      <c r="BM34" s="1836"/>
      <c r="BN34" s="1836"/>
      <c r="BO34" s="1837" t="s">
        <v>40</v>
      </c>
      <c r="BP34" s="1838"/>
      <c r="BQ34" s="456" t="s">
        <v>39</v>
      </c>
      <c r="BR34" s="1830"/>
      <c r="BS34" s="1830"/>
      <c r="BT34" s="1830"/>
      <c r="BU34" s="1830"/>
      <c r="BV34" s="1830"/>
      <c r="BW34" s="1830"/>
      <c r="BX34" s="1830"/>
      <c r="BY34" s="1830"/>
      <c r="BZ34" s="1830"/>
      <c r="CA34" s="1830"/>
      <c r="CB34" s="1830"/>
      <c r="CC34" s="1830"/>
      <c r="CD34" s="1830"/>
      <c r="CE34" s="1830"/>
      <c r="CF34" s="1830"/>
      <c r="CG34" s="1830"/>
      <c r="CH34" s="1830"/>
      <c r="CI34" s="1830"/>
      <c r="CJ34" s="457" t="s">
        <v>40</v>
      </c>
      <c r="CK34" s="1760" t="s">
        <v>168</v>
      </c>
      <c r="CL34" s="1760"/>
      <c r="CM34" s="1760"/>
      <c r="CN34" s="1760"/>
      <c r="CO34" s="1760"/>
      <c r="CP34" s="1760"/>
      <c r="CQ34" s="1760"/>
      <c r="CR34" s="1760"/>
      <c r="CS34" s="1760"/>
      <c r="CT34" s="1760"/>
      <c r="CU34" s="1760"/>
      <c r="CV34" s="1760"/>
      <c r="CW34" s="1760"/>
      <c r="CX34" s="1760"/>
      <c r="CY34" s="1760"/>
      <c r="CZ34" s="1760"/>
      <c r="DA34" s="1760"/>
      <c r="DB34" s="1760"/>
      <c r="DC34" s="1760"/>
      <c r="DD34" s="1760" t="s">
        <v>168</v>
      </c>
      <c r="DE34" s="1760"/>
      <c r="DF34" s="1760"/>
      <c r="DG34" s="1760"/>
      <c r="DH34" s="1760"/>
      <c r="DI34" s="1760"/>
      <c r="DJ34" s="1760"/>
      <c r="DK34" s="1760"/>
      <c r="DL34" s="1760"/>
      <c r="DM34" s="1760"/>
      <c r="DN34" s="1760"/>
      <c r="DO34" s="1760"/>
      <c r="DP34" s="1760"/>
      <c r="DQ34" s="1760"/>
      <c r="DR34" s="1760"/>
      <c r="DS34" s="1760"/>
      <c r="DT34" s="1760"/>
      <c r="DU34" s="1760"/>
      <c r="DV34" s="1760"/>
      <c r="DW34" s="1789"/>
      <c r="DX34" s="1789"/>
      <c r="DY34" s="1789"/>
      <c r="DZ34" s="1789"/>
      <c r="EA34" s="1789"/>
      <c r="EB34" s="1789"/>
      <c r="EC34" s="1789"/>
      <c r="ED34" s="1789"/>
      <c r="EE34" s="1789"/>
      <c r="EF34" s="1789"/>
      <c r="EG34" s="1789"/>
      <c r="EH34" s="1789"/>
      <c r="EI34" s="1789"/>
      <c r="EJ34" s="1789"/>
      <c r="EK34" s="1789"/>
      <c r="EL34" s="1789"/>
      <c r="EM34" s="1789"/>
      <c r="EN34" s="1789"/>
      <c r="EO34" s="1789"/>
      <c r="EP34" s="1789"/>
      <c r="EQ34" s="1834" t="s">
        <v>39</v>
      </c>
      <c r="ER34" s="1835"/>
      <c r="ES34" s="1842">
        <f>ABS(-AZ34-BR34+DW34)</f>
        <v>0</v>
      </c>
      <c r="ET34" s="1842"/>
      <c r="EU34" s="1842"/>
      <c r="EV34" s="1842"/>
      <c r="EW34" s="1842"/>
      <c r="EX34" s="1842"/>
      <c r="EY34" s="1842"/>
      <c r="EZ34" s="1842"/>
      <c r="FA34" s="1842"/>
      <c r="FB34" s="1842"/>
      <c r="FC34" s="1842"/>
      <c r="FD34" s="1842"/>
      <c r="FE34" s="1842"/>
      <c r="FF34" s="1842"/>
      <c r="FG34" s="1842"/>
      <c r="FH34" s="1842"/>
      <c r="FI34" s="1837" t="s">
        <v>40</v>
      </c>
      <c r="FJ34" s="1843"/>
    </row>
    <row r="35" spans="1:166" s="141" customFormat="1" ht="12">
      <c r="A35" s="561"/>
      <c r="B35" s="330"/>
      <c r="C35" s="1625" t="s">
        <v>649</v>
      </c>
      <c r="D35" s="1625"/>
      <c r="E35" s="1625"/>
      <c r="F35" s="1625"/>
      <c r="G35" s="1625"/>
      <c r="H35" s="1625"/>
      <c r="I35" s="1625"/>
      <c r="J35" s="1625"/>
      <c r="K35" s="1625"/>
      <c r="L35" s="1625"/>
      <c r="M35" s="1625"/>
      <c r="N35" s="1625"/>
      <c r="O35" s="1625"/>
      <c r="P35" s="1625"/>
      <c r="Q35" s="1625"/>
      <c r="R35" s="1625"/>
      <c r="S35" s="1625"/>
      <c r="T35" s="1625"/>
      <c r="U35" s="1625"/>
      <c r="V35" s="1625"/>
      <c r="W35" s="1625"/>
      <c r="X35" s="1625"/>
      <c r="Y35" s="1625"/>
      <c r="Z35" s="1625"/>
      <c r="AA35" s="1625"/>
      <c r="AB35" s="1625"/>
      <c r="AC35" s="1625"/>
      <c r="AD35" s="1625"/>
      <c r="AE35" s="1625"/>
      <c r="AF35" s="1625"/>
      <c r="AG35" s="1625"/>
      <c r="AH35" s="1625"/>
      <c r="AI35" s="1625"/>
      <c r="AJ35" s="1625"/>
      <c r="AK35" s="1625"/>
      <c r="AL35" s="1625"/>
      <c r="AM35" s="1625"/>
      <c r="AN35" s="1625"/>
      <c r="AO35" s="1625"/>
      <c r="AP35" s="1625"/>
      <c r="AQ35" s="1625"/>
      <c r="AR35" s="1625"/>
      <c r="AS35" s="1625"/>
      <c r="AT35" s="1760">
        <v>3226</v>
      </c>
      <c r="AU35" s="1760"/>
      <c r="AV35" s="1760"/>
      <c r="AW35" s="1760"/>
      <c r="AX35" s="1813"/>
      <c r="AY35" s="1789"/>
      <c r="AZ35" s="1789"/>
      <c r="BA35" s="1789"/>
      <c r="BB35" s="1789"/>
      <c r="BC35" s="1789"/>
      <c r="BD35" s="1789"/>
      <c r="BE35" s="1789"/>
      <c r="BF35" s="1789"/>
      <c r="BG35" s="1789"/>
      <c r="BH35" s="1789"/>
      <c r="BI35" s="1789"/>
      <c r="BJ35" s="1789"/>
      <c r="BK35" s="1789"/>
      <c r="BL35" s="1789"/>
      <c r="BM35" s="1789"/>
      <c r="BN35" s="1789"/>
      <c r="BO35" s="1789"/>
      <c r="BP35" s="1814"/>
      <c r="BQ35" s="1789"/>
      <c r="BR35" s="1789"/>
      <c r="BS35" s="1789"/>
      <c r="BT35" s="1789"/>
      <c r="BU35" s="1789"/>
      <c r="BV35" s="1789"/>
      <c r="BW35" s="1789"/>
      <c r="BX35" s="1789"/>
      <c r="BY35" s="1789"/>
      <c r="BZ35" s="1789"/>
      <c r="CA35" s="1789"/>
      <c r="CB35" s="1789"/>
      <c r="CC35" s="1789"/>
      <c r="CD35" s="1789"/>
      <c r="CE35" s="1789"/>
      <c r="CF35" s="1789"/>
      <c r="CG35" s="1789"/>
      <c r="CH35" s="1789"/>
      <c r="CI35" s="1789"/>
      <c r="CJ35" s="1789"/>
      <c r="CK35" s="1789"/>
      <c r="CL35" s="1789"/>
      <c r="CM35" s="1789"/>
      <c r="CN35" s="1789"/>
      <c r="CO35" s="1789"/>
      <c r="CP35" s="1789"/>
      <c r="CQ35" s="1789"/>
      <c r="CR35" s="1789"/>
      <c r="CS35" s="1789"/>
      <c r="CT35" s="1789"/>
      <c r="CU35" s="1789"/>
      <c r="CV35" s="1789"/>
      <c r="CW35" s="1789"/>
      <c r="CX35" s="1789"/>
      <c r="CY35" s="1789"/>
      <c r="CZ35" s="1789"/>
      <c r="DA35" s="1789"/>
      <c r="DB35" s="1789"/>
      <c r="DC35" s="1789"/>
      <c r="DD35" s="1789"/>
      <c r="DE35" s="1789"/>
      <c r="DF35" s="1789"/>
      <c r="DG35" s="1789"/>
      <c r="DH35" s="1789"/>
      <c r="DI35" s="1789"/>
      <c r="DJ35" s="1789"/>
      <c r="DK35" s="1789"/>
      <c r="DL35" s="1789"/>
      <c r="DM35" s="1789"/>
      <c r="DN35" s="1789"/>
      <c r="DO35" s="1789"/>
      <c r="DP35" s="1789"/>
      <c r="DQ35" s="1789"/>
      <c r="DR35" s="1789"/>
      <c r="DS35" s="1789"/>
      <c r="DT35" s="1789"/>
      <c r="DU35" s="1789"/>
      <c r="DV35" s="1789"/>
      <c r="DW35" s="1789"/>
      <c r="DX35" s="1789"/>
      <c r="DY35" s="1789"/>
      <c r="DZ35" s="1789"/>
      <c r="EA35" s="1789"/>
      <c r="EB35" s="1789"/>
      <c r="EC35" s="1789"/>
      <c r="ED35" s="1789"/>
      <c r="EE35" s="1789"/>
      <c r="EF35" s="1789"/>
      <c r="EG35" s="1789"/>
      <c r="EH35" s="1789"/>
      <c r="EI35" s="1789"/>
      <c r="EJ35" s="1789"/>
      <c r="EK35" s="1789"/>
      <c r="EL35" s="1789"/>
      <c r="EM35" s="1789"/>
      <c r="EN35" s="1789"/>
      <c r="EO35" s="1789"/>
      <c r="EP35" s="1789"/>
      <c r="EQ35" s="1834" t="s">
        <v>39</v>
      </c>
      <c r="ER35" s="1835"/>
      <c r="ES35" s="1842">
        <f>ABS(SUM(AX35:EP35))</f>
        <v>0</v>
      </c>
      <c r="ET35" s="1842"/>
      <c r="EU35" s="1842"/>
      <c r="EV35" s="1842"/>
      <c r="EW35" s="1842"/>
      <c r="EX35" s="1842"/>
      <c r="EY35" s="1842"/>
      <c r="EZ35" s="1842"/>
      <c r="FA35" s="1842"/>
      <c r="FB35" s="1842"/>
      <c r="FC35" s="1842"/>
      <c r="FD35" s="1842"/>
      <c r="FE35" s="1842"/>
      <c r="FF35" s="1842"/>
      <c r="FG35" s="1842"/>
      <c r="FH35" s="1842"/>
      <c r="FI35" s="1837" t="s">
        <v>40</v>
      </c>
      <c r="FJ35" s="1843"/>
    </row>
    <row r="36" spans="1:166" s="141" customFormat="1" ht="12">
      <c r="A36" s="561"/>
      <c r="B36" s="330"/>
      <c r="C36" s="1625" t="s">
        <v>648</v>
      </c>
      <c r="D36" s="1625"/>
      <c r="E36" s="1625"/>
      <c r="F36" s="1625"/>
      <c r="G36" s="1625"/>
      <c r="H36" s="1625"/>
      <c r="I36" s="1625"/>
      <c r="J36" s="1625"/>
      <c r="K36" s="1625"/>
      <c r="L36" s="1625"/>
      <c r="M36" s="1625"/>
      <c r="N36" s="1625"/>
      <c r="O36" s="1625"/>
      <c r="P36" s="1625"/>
      <c r="Q36" s="1625"/>
      <c r="R36" s="1625"/>
      <c r="S36" s="1625"/>
      <c r="T36" s="1625"/>
      <c r="U36" s="1625"/>
      <c r="V36" s="1625"/>
      <c r="W36" s="1625"/>
      <c r="X36" s="1625"/>
      <c r="Y36" s="1625"/>
      <c r="Z36" s="1625"/>
      <c r="AA36" s="1625"/>
      <c r="AB36" s="1625"/>
      <c r="AC36" s="1625"/>
      <c r="AD36" s="1625"/>
      <c r="AE36" s="1625"/>
      <c r="AF36" s="1625"/>
      <c r="AG36" s="1625"/>
      <c r="AH36" s="1625"/>
      <c r="AI36" s="1625"/>
      <c r="AJ36" s="1625"/>
      <c r="AK36" s="1625"/>
      <c r="AL36" s="1625"/>
      <c r="AM36" s="1625"/>
      <c r="AN36" s="1625"/>
      <c r="AO36" s="1625"/>
      <c r="AP36" s="1625"/>
      <c r="AQ36" s="1625"/>
      <c r="AR36" s="1625"/>
      <c r="AS36" s="1625"/>
      <c r="AT36" s="1760">
        <v>3227</v>
      </c>
      <c r="AU36" s="1760"/>
      <c r="AV36" s="1760"/>
      <c r="AW36" s="1760"/>
      <c r="AX36" s="1809" t="s">
        <v>168</v>
      </c>
      <c r="AY36" s="1760"/>
      <c r="AZ36" s="1760"/>
      <c r="BA36" s="1760"/>
      <c r="BB36" s="1760"/>
      <c r="BC36" s="1760"/>
      <c r="BD36" s="1760"/>
      <c r="BE36" s="1760"/>
      <c r="BF36" s="1760"/>
      <c r="BG36" s="1760"/>
      <c r="BH36" s="1760"/>
      <c r="BI36" s="1760"/>
      <c r="BJ36" s="1760"/>
      <c r="BK36" s="1760"/>
      <c r="BL36" s="1760"/>
      <c r="BM36" s="1760"/>
      <c r="BN36" s="1760"/>
      <c r="BO36" s="1760"/>
      <c r="BP36" s="1810"/>
      <c r="BQ36" s="1760" t="s">
        <v>168</v>
      </c>
      <c r="BR36" s="1760"/>
      <c r="BS36" s="1760"/>
      <c r="BT36" s="1760"/>
      <c r="BU36" s="1760"/>
      <c r="BV36" s="1760"/>
      <c r="BW36" s="1760"/>
      <c r="BX36" s="1760"/>
      <c r="BY36" s="1760"/>
      <c r="BZ36" s="1760"/>
      <c r="CA36" s="1760"/>
      <c r="CB36" s="1760"/>
      <c r="CC36" s="1760"/>
      <c r="CD36" s="1760"/>
      <c r="CE36" s="1760"/>
      <c r="CF36" s="1760"/>
      <c r="CG36" s="1760"/>
      <c r="CH36" s="1760"/>
      <c r="CI36" s="1760"/>
      <c r="CJ36" s="1760"/>
      <c r="CK36" s="1760" t="s">
        <v>168</v>
      </c>
      <c r="CL36" s="1760"/>
      <c r="CM36" s="1760"/>
      <c r="CN36" s="1760"/>
      <c r="CO36" s="1760"/>
      <c r="CP36" s="1760"/>
      <c r="CQ36" s="1760"/>
      <c r="CR36" s="1760"/>
      <c r="CS36" s="1760"/>
      <c r="CT36" s="1760"/>
      <c r="CU36" s="1760"/>
      <c r="CV36" s="1760"/>
      <c r="CW36" s="1760"/>
      <c r="CX36" s="1760"/>
      <c r="CY36" s="1760"/>
      <c r="CZ36" s="1760"/>
      <c r="DA36" s="1760"/>
      <c r="DB36" s="1760"/>
      <c r="DC36" s="1760"/>
      <c r="DD36" s="1760" t="s">
        <v>168</v>
      </c>
      <c r="DE36" s="1760"/>
      <c r="DF36" s="1760"/>
      <c r="DG36" s="1760"/>
      <c r="DH36" s="1760"/>
      <c r="DI36" s="1760"/>
      <c r="DJ36" s="1760"/>
      <c r="DK36" s="1760"/>
      <c r="DL36" s="1760"/>
      <c r="DM36" s="1760"/>
      <c r="DN36" s="1760"/>
      <c r="DO36" s="1760"/>
      <c r="DP36" s="1760"/>
      <c r="DQ36" s="1760"/>
      <c r="DR36" s="1760"/>
      <c r="DS36" s="1760"/>
      <c r="DT36" s="1760"/>
      <c r="DU36" s="1760"/>
      <c r="DV36" s="1760"/>
      <c r="DW36" s="1834" t="s">
        <v>39</v>
      </c>
      <c r="DX36" s="1835"/>
      <c r="DY36" s="1836"/>
      <c r="DZ36" s="1836"/>
      <c r="EA36" s="1836"/>
      <c r="EB36" s="1836"/>
      <c r="EC36" s="1836"/>
      <c r="ED36" s="1836"/>
      <c r="EE36" s="1836"/>
      <c r="EF36" s="1836"/>
      <c r="EG36" s="1836"/>
      <c r="EH36" s="1836"/>
      <c r="EI36" s="1836"/>
      <c r="EJ36" s="1836"/>
      <c r="EK36" s="1836"/>
      <c r="EL36" s="1836"/>
      <c r="EM36" s="1836"/>
      <c r="EN36" s="1836"/>
      <c r="EO36" s="1837" t="s">
        <v>40</v>
      </c>
      <c r="EP36" s="1838"/>
      <c r="EQ36" s="1834" t="s">
        <v>39</v>
      </c>
      <c r="ER36" s="1835"/>
      <c r="ES36" s="1842">
        <f>ABS(SUM(AX36:EP36))</f>
        <v>0</v>
      </c>
      <c r="ET36" s="1842"/>
      <c r="EU36" s="1842"/>
      <c r="EV36" s="1842"/>
      <c r="EW36" s="1842"/>
      <c r="EX36" s="1842"/>
      <c r="EY36" s="1842"/>
      <c r="EZ36" s="1842"/>
      <c r="FA36" s="1842"/>
      <c r="FB36" s="1842"/>
      <c r="FC36" s="1842"/>
      <c r="FD36" s="1842"/>
      <c r="FE36" s="1842"/>
      <c r="FF36" s="1842"/>
      <c r="FG36" s="1842"/>
      <c r="FH36" s="1842"/>
      <c r="FI36" s="1837" t="s">
        <v>40</v>
      </c>
      <c r="FJ36" s="1843"/>
    </row>
    <row r="37" spans="1:166" s="141" customFormat="1" ht="12">
      <c r="A37" s="561"/>
      <c r="B37" s="330"/>
      <c r="C37" s="1837" t="s">
        <v>647</v>
      </c>
      <c r="D37" s="1837"/>
      <c r="E37" s="1837"/>
      <c r="F37" s="1837"/>
      <c r="G37" s="1837"/>
      <c r="H37" s="1837"/>
      <c r="I37" s="1837"/>
      <c r="J37" s="1837"/>
      <c r="K37" s="1837"/>
      <c r="L37" s="1837"/>
      <c r="M37" s="1837"/>
      <c r="N37" s="1837"/>
      <c r="O37" s="1837"/>
      <c r="P37" s="1837"/>
      <c r="Q37" s="1837"/>
      <c r="R37" s="1837"/>
      <c r="S37" s="1837"/>
      <c r="T37" s="1837"/>
      <c r="U37" s="1837"/>
      <c r="V37" s="1837"/>
      <c r="W37" s="1837"/>
      <c r="X37" s="1837"/>
      <c r="Y37" s="1837"/>
      <c r="Z37" s="1837"/>
      <c r="AA37" s="1837"/>
      <c r="AB37" s="1837"/>
      <c r="AC37" s="1837"/>
      <c r="AD37" s="1837"/>
      <c r="AE37" s="1837"/>
      <c r="AF37" s="1837"/>
      <c r="AG37" s="1837"/>
      <c r="AH37" s="1837"/>
      <c r="AI37" s="1837"/>
      <c r="AJ37" s="1837"/>
      <c r="AK37" s="1837"/>
      <c r="AL37" s="1837"/>
      <c r="AM37" s="1837"/>
      <c r="AN37" s="1837"/>
      <c r="AO37" s="1837"/>
      <c r="AP37" s="1837"/>
      <c r="AQ37" s="1837"/>
      <c r="AR37" s="1837"/>
      <c r="AS37" s="1837"/>
      <c r="AT37" s="1760">
        <v>3230</v>
      </c>
      <c r="AU37" s="1760"/>
      <c r="AV37" s="1760"/>
      <c r="AW37" s="1760"/>
      <c r="AX37" s="1809" t="s">
        <v>168</v>
      </c>
      <c r="AY37" s="1760"/>
      <c r="AZ37" s="1760"/>
      <c r="BA37" s="1760"/>
      <c r="BB37" s="1760"/>
      <c r="BC37" s="1760"/>
      <c r="BD37" s="1760"/>
      <c r="BE37" s="1760"/>
      <c r="BF37" s="1760"/>
      <c r="BG37" s="1760"/>
      <c r="BH37" s="1760"/>
      <c r="BI37" s="1760"/>
      <c r="BJ37" s="1760"/>
      <c r="BK37" s="1760"/>
      <c r="BL37" s="1760"/>
      <c r="BM37" s="1760"/>
      <c r="BN37" s="1760"/>
      <c r="BO37" s="1760"/>
      <c r="BP37" s="1810"/>
      <c r="BQ37" s="1760" t="s">
        <v>168</v>
      </c>
      <c r="BR37" s="1760"/>
      <c r="BS37" s="1760"/>
      <c r="BT37" s="1760"/>
      <c r="BU37" s="1760"/>
      <c r="BV37" s="1760"/>
      <c r="BW37" s="1760"/>
      <c r="BX37" s="1760"/>
      <c r="BY37" s="1760"/>
      <c r="BZ37" s="1760"/>
      <c r="CA37" s="1760"/>
      <c r="CB37" s="1760"/>
      <c r="CC37" s="1760"/>
      <c r="CD37" s="1760"/>
      <c r="CE37" s="1760"/>
      <c r="CF37" s="1760"/>
      <c r="CG37" s="1760"/>
      <c r="CH37" s="1760"/>
      <c r="CI37" s="1760"/>
      <c r="CJ37" s="1760"/>
      <c r="CK37" s="1789"/>
      <c r="CL37" s="1789"/>
      <c r="CM37" s="1789"/>
      <c r="CN37" s="1789"/>
      <c r="CO37" s="1789"/>
      <c r="CP37" s="1789"/>
      <c r="CQ37" s="1789"/>
      <c r="CR37" s="1789"/>
      <c r="CS37" s="1789"/>
      <c r="CT37" s="1789"/>
      <c r="CU37" s="1789"/>
      <c r="CV37" s="1789"/>
      <c r="CW37" s="1789"/>
      <c r="CX37" s="1789"/>
      <c r="CY37" s="1789"/>
      <c r="CZ37" s="1789"/>
      <c r="DA37" s="1789"/>
      <c r="DB37" s="1789"/>
      <c r="DC37" s="1789"/>
      <c r="DD37" s="1760" t="s">
        <v>168</v>
      </c>
      <c r="DE37" s="1760"/>
      <c r="DF37" s="1760"/>
      <c r="DG37" s="1760"/>
      <c r="DH37" s="1760"/>
      <c r="DI37" s="1760"/>
      <c r="DJ37" s="1760"/>
      <c r="DK37" s="1760"/>
      <c r="DL37" s="1760"/>
      <c r="DM37" s="1760"/>
      <c r="DN37" s="1760"/>
      <c r="DO37" s="1760"/>
      <c r="DP37" s="1760"/>
      <c r="DQ37" s="1760"/>
      <c r="DR37" s="1760"/>
      <c r="DS37" s="1760"/>
      <c r="DT37" s="1760"/>
      <c r="DU37" s="1760"/>
      <c r="DV37" s="1760"/>
      <c r="DW37" s="1789"/>
      <c r="DX37" s="1789"/>
      <c r="DY37" s="1789"/>
      <c r="DZ37" s="1789"/>
      <c r="EA37" s="1789"/>
      <c r="EB37" s="1789"/>
      <c r="EC37" s="1789"/>
      <c r="ED37" s="1789"/>
      <c r="EE37" s="1789"/>
      <c r="EF37" s="1789"/>
      <c r="EG37" s="1789"/>
      <c r="EH37" s="1789"/>
      <c r="EI37" s="1789"/>
      <c r="EJ37" s="1789"/>
      <c r="EK37" s="1789"/>
      <c r="EL37" s="1789"/>
      <c r="EM37" s="1789"/>
      <c r="EN37" s="1789"/>
      <c r="EO37" s="1789"/>
      <c r="EP37" s="1789"/>
      <c r="EQ37" s="1760" t="s">
        <v>168</v>
      </c>
      <c r="ER37" s="1760"/>
      <c r="ES37" s="1760"/>
      <c r="ET37" s="1760"/>
      <c r="EU37" s="1760"/>
      <c r="EV37" s="1760"/>
      <c r="EW37" s="1760"/>
      <c r="EX37" s="1760"/>
      <c r="EY37" s="1760"/>
      <c r="EZ37" s="1760"/>
      <c r="FA37" s="1760"/>
      <c r="FB37" s="1760"/>
      <c r="FC37" s="1760"/>
      <c r="FD37" s="1760"/>
      <c r="FE37" s="1760"/>
      <c r="FF37" s="1760"/>
      <c r="FG37" s="1760"/>
      <c r="FH37" s="1760"/>
      <c r="FI37" s="1760"/>
      <c r="FJ37" s="1844"/>
    </row>
    <row r="38" spans="1:166" s="141" customFormat="1" ht="12">
      <c r="A38" s="561"/>
      <c r="B38" s="330"/>
      <c r="C38" s="1837" t="s">
        <v>646</v>
      </c>
      <c r="D38" s="1837"/>
      <c r="E38" s="1837"/>
      <c r="F38" s="1837"/>
      <c r="G38" s="1837"/>
      <c r="H38" s="1837"/>
      <c r="I38" s="1837"/>
      <c r="J38" s="1837"/>
      <c r="K38" s="1837"/>
      <c r="L38" s="1837"/>
      <c r="M38" s="1837"/>
      <c r="N38" s="1837"/>
      <c r="O38" s="1837"/>
      <c r="P38" s="1837"/>
      <c r="Q38" s="1837"/>
      <c r="R38" s="1837"/>
      <c r="S38" s="1837"/>
      <c r="T38" s="1837"/>
      <c r="U38" s="1837"/>
      <c r="V38" s="1837"/>
      <c r="W38" s="1837"/>
      <c r="X38" s="1837"/>
      <c r="Y38" s="1837"/>
      <c r="Z38" s="1837"/>
      <c r="AA38" s="1837"/>
      <c r="AB38" s="1837"/>
      <c r="AC38" s="1837"/>
      <c r="AD38" s="1837"/>
      <c r="AE38" s="1837"/>
      <c r="AF38" s="1837"/>
      <c r="AG38" s="1837"/>
      <c r="AH38" s="1837"/>
      <c r="AI38" s="1837"/>
      <c r="AJ38" s="1837"/>
      <c r="AK38" s="1837"/>
      <c r="AL38" s="1837"/>
      <c r="AM38" s="1837"/>
      <c r="AN38" s="1837"/>
      <c r="AO38" s="1837"/>
      <c r="AP38" s="1837"/>
      <c r="AQ38" s="1837"/>
      <c r="AR38" s="1837"/>
      <c r="AS38" s="1837"/>
      <c r="AT38" s="1760">
        <v>3240</v>
      </c>
      <c r="AU38" s="1760"/>
      <c r="AV38" s="1760"/>
      <c r="AW38" s="1760"/>
      <c r="AX38" s="1809" t="s">
        <v>168</v>
      </c>
      <c r="AY38" s="1760"/>
      <c r="AZ38" s="1760"/>
      <c r="BA38" s="1760"/>
      <c r="BB38" s="1760"/>
      <c r="BC38" s="1760"/>
      <c r="BD38" s="1760"/>
      <c r="BE38" s="1760"/>
      <c r="BF38" s="1760"/>
      <c r="BG38" s="1760"/>
      <c r="BH38" s="1760"/>
      <c r="BI38" s="1760"/>
      <c r="BJ38" s="1760"/>
      <c r="BK38" s="1760"/>
      <c r="BL38" s="1760"/>
      <c r="BM38" s="1760"/>
      <c r="BN38" s="1760"/>
      <c r="BO38" s="1760"/>
      <c r="BP38" s="1810"/>
      <c r="BQ38" s="1760" t="s">
        <v>168</v>
      </c>
      <c r="BR38" s="1760"/>
      <c r="BS38" s="1760"/>
      <c r="BT38" s="1760"/>
      <c r="BU38" s="1760"/>
      <c r="BV38" s="1760"/>
      <c r="BW38" s="1760"/>
      <c r="BX38" s="1760"/>
      <c r="BY38" s="1760"/>
      <c r="BZ38" s="1760"/>
      <c r="CA38" s="1760"/>
      <c r="CB38" s="1760"/>
      <c r="CC38" s="1760"/>
      <c r="CD38" s="1760"/>
      <c r="CE38" s="1760"/>
      <c r="CF38" s="1760"/>
      <c r="CG38" s="1760"/>
      <c r="CH38" s="1760"/>
      <c r="CI38" s="1760"/>
      <c r="CJ38" s="1760"/>
      <c r="CK38" s="1760" t="s">
        <v>168</v>
      </c>
      <c r="CL38" s="1760"/>
      <c r="CM38" s="1760"/>
      <c r="CN38" s="1760"/>
      <c r="CO38" s="1760"/>
      <c r="CP38" s="1760"/>
      <c r="CQ38" s="1760"/>
      <c r="CR38" s="1760"/>
      <c r="CS38" s="1760"/>
      <c r="CT38" s="1760"/>
      <c r="CU38" s="1760"/>
      <c r="CV38" s="1760"/>
      <c r="CW38" s="1760"/>
      <c r="CX38" s="1760"/>
      <c r="CY38" s="1760"/>
      <c r="CZ38" s="1760"/>
      <c r="DA38" s="1760"/>
      <c r="DB38" s="1760"/>
      <c r="DC38" s="1760"/>
      <c r="DD38" s="1789">
        <v>66239</v>
      </c>
      <c r="DE38" s="1789"/>
      <c r="DF38" s="1789"/>
      <c r="DG38" s="1789"/>
      <c r="DH38" s="1789"/>
      <c r="DI38" s="1789"/>
      <c r="DJ38" s="1789"/>
      <c r="DK38" s="1789"/>
      <c r="DL38" s="1789"/>
      <c r="DM38" s="1789"/>
      <c r="DN38" s="1789"/>
      <c r="DO38" s="1789"/>
      <c r="DP38" s="1789"/>
      <c r="DQ38" s="1789"/>
      <c r="DR38" s="1789"/>
      <c r="DS38" s="1789"/>
      <c r="DT38" s="1789"/>
      <c r="DU38" s="1789"/>
      <c r="DV38" s="1789"/>
      <c r="DW38" s="1834" t="s">
        <v>39</v>
      </c>
      <c r="DX38" s="1835"/>
      <c r="DY38" s="1836">
        <v>66239</v>
      </c>
      <c r="DZ38" s="1836"/>
      <c r="EA38" s="1836"/>
      <c r="EB38" s="1836"/>
      <c r="EC38" s="1836"/>
      <c r="ED38" s="1836"/>
      <c r="EE38" s="1836"/>
      <c r="EF38" s="1836"/>
      <c r="EG38" s="1836"/>
      <c r="EH38" s="1836"/>
      <c r="EI38" s="1836"/>
      <c r="EJ38" s="1836"/>
      <c r="EK38" s="1836"/>
      <c r="EL38" s="1836"/>
      <c r="EM38" s="1836"/>
      <c r="EN38" s="1836"/>
      <c r="EO38" s="1837" t="s">
        <v>40</v>
      </c>
      <c r="EP38" s="1838"/>
      <c r="EQ38" s="1760" t="s">
        <v>168</v>
      </c>
      <c r="ER38" s="1760"/>
      <c r="ES38" s="1760"/>
      <c r="ET38" s="1760"/>
      <c r="EU38" s="1760"/>
      <c r="EV38" s="1760"/>
      <c r="EW38" s="1760"/>
      <c r="EX38" s="1760"/>
      <c r="EY38" s="1760"/>
      <c r="EZ38" s="1760"/>
      <c r="FA38" s="1760"/>
      <c r="FB38" s="1760"/>
      <c r="FC38" s="1760"/>
      <c r="FD38" s="1760"/>
      <c r="FE38" s="1760"/>
      <c r="FF38" s="1760"/>
      <c r="FG38" s="1760"/>
      <c r="FH38" s="1760"/>
      <c r="FI38" s="1760"/>
      <c r="FJ38" s="1844"/>
    </row>
    <row r="39" spans="1:166" s="141" customFormat="1" ht="12">
      <c r="A39" s="561" t="s">
        <v>1374</v>
      </c>
      <c r="B39" s="329"/>
      <c r="C39" s="1831" t="s">
        <v>645</v>
      </c>
      <c r="D39" s="1831"/>
      <c r="E39" s="1831"/>
      <c r="F39" s="1831"/>
      <c r="G39" s="1831"/>
      <c r="H39" s="1831"/>
      <c r="I39" s="1831"/>
      <c r="J39" s="1831"/>
      <c r="K39" s="1831"/>
      <c r="L39" s="1831"/>
      <c r="M39" s="1831"/>
      <c r="N39" s="1831"/>
      <c r="O39" s="1831"/>
      <c r="P39" s="1831"/>
      <c r="Q39" s="1831"/>
      <c r="R39" s="1831"/>
      <c r="S39" s="1831"/>
      <c r="T39" s="1831"/>
      <c r="U39" s="1831"/>
      <c r="V39" s="1831"/>
      <c r="W39" s="1831"/>
      <c r="X39" s="1831"/>
      <c r="Y39" s="1831"/>
      <c r="Z39" s="1831"/>
      <c r="AA39" s="1831"/>
      <c r="AB39" s="1831"/>
      <c r="AC39" s="1831"/>
      <c r="AD39" s="1831"/>
      <c r="AE39" s="1831"/>
      <c r="AF39" s="1831"/>
      <c r="AG39" s="1831"/>
      <c r="AH39" s="1831"/>
      <c r="AI39" s="1831"/>
      <c r="AJ39" s="1831"/>
      <c r="AK39" s="1831"/>
      <c r="AL39" s="1847">
        <v>10</v>
      </c>
      <c r="AM39" s="1847"/>
      <c r="AN39" s="1847"/>
      <c r="AO39" s="334" t="s">
        <v>175</v>
      </c>
      <c r="AP39" s="334"/>
      <c r="AQ39" s="334"/>
      <c r="AR39" s="335" t="s">
        <v>436</v>
      </c>
      <c r="AS39" s="454"/>
      <c r="AT39" s="1760">
        <v>3200</v>
      </c>
      <c r="AU39" s="1760"/>
      <c r="AV39" s="1760"/>
      <c r="AW39" s="1760"/>
      <c r="AX39" s="1745">
        <f>Ф1!DY95</f>
        <v>4221794</v>
      </c>
      <c r="AY39" s="1745"/>
      <c r="AZ39" s="1745"/>
      <c r="BA39" s="1745"/>
      <c r="BB39" s="1745"/>
      <c r="BC39" s="1745"/>
      <c r="BD39" s="1745"/>
      <c r="BE39" s="1745"/>
      <c r="BF39" s="1745"/>
      <c r="BG39" s="1745"/>
      <c r="BH39" s="1745"/>
      <c r="BI39" s="1745"/>
      <c r="BJ39" s="1745"/>
      <c r="BK39" s="1745"/>
      <c r="BL39" s="1745"/>
      <c r="BM39" s="1745"/>
      <c r="BN39" s="1745"/>
      <c r="BO39" s="1745"/>
      <c r="BP39" s="1746"/>
      <c r="BQ39" s="1799" t="s">
        <v>39</v>
      </c>
      <c r="BR39" s="1800"/>
      <c r="BS39" s="1745">
        <f>Ф1!EA96</f>
        <v>0</v>
      </c>
      <c r="BT39" s="1745"/>
      <c r="BU39" s="1745"/>
      <c r="BV39" s="1745"/>
      <c r="BW39" s="1745"/>
      <c r="BX39" s="1745"/>
      <c r="BY39" s="1745"/>
      <c r="BZ39" s="1745"/>
      <c r="CA39" s="1745"/>
      <c r="CB39" s="1745"/>
      <c r="CC39" s="1745"/>
      <c r="CD39" s="1745"/>
      <c r="CE39" s="1745"/>
      <c r="CF39" s="1745"/>
      <c r="CG39" s="1745"/>
      <c r="CH39" s="1745"/>
      <c r="CI39" s="1784" t="s">
        <v>40</v>
      </c>
      <c r="CJ39" s="1785"/>
      <c r="CK39" s="1744">
        <f>Ф1!DY98+Ф1!DY97</f>
        <v>33269936</v>
      </c>
      <c r="CL39" s="1745"/>
      <c r="CM39" s="1745"/>
      <c r="CN39" s="1745"/>
      <c r="CO39" s="1745"/>
      <c r="CP39" s="1745"/>
      <c r="CQ39" s="1745"/>
      <c r="CR39" s="1745"/>
      <c r="CS39" s="1745"/>
      <c r="CT39" s="1745"/>
      <c r="CU39" s="1745"/>
      <c r="CV39" s="1745"/>
      <c r="CW39" s="1745"/>
      <c r="CX39" s="1745"/>
      <c r="CY39" s="1745"/>
      <c r="CZ39" s="1745"/>
      <c r="DA39" s="1745"/>
      <c r="DB39" s="1745"/>
      <c r="DC39" s="1746"/>
      <c r="DD39" s="1744">
        <f>Ф1!DY99</f>
        <v>174484</v>
      </c>
      <c r="DE39" s="1745"/>
      <c r="DF39" s="1745"/>
      <c r="DG39" s="1745"/>
      <c r="DH39" s="1745"/>
      <c r="DI39" s="1745"/>
      <c r="DJ39" s="1745"/>
      <c r="DK39" s="1745"/>
      <c r="DL39" s="1745"/>
      <c r="DM39" s="1745"/>
      <c r="DN39" s="1745"/>
      <c r="DO39" s="1745"/>
      <c r="DP39" s="1745"/>
      <c r="DQ39" s="1745"/>
      <c r="DR39" s="1745"/>
      <c r="DS39" s="1745"/>
      <c r="DT39" s="1745"/>
      <c r="DU39" s="1745"/>
      <c r="DV39" s="1746"/>
      <c r="DW39" s="1744">
        <f>Ф1!DY101</f>
        <v>8258615</v>
      </c>
      <c r="DX39" s="1745"/>
      <c r="DY39" s="1745"/>
      <c r="DZ39" s="1745"/>
      <c r="EA39" s="1745"/>
      <c r="EB39" s="1745"/>
      <c r="EC39" s="1745"/>
      <c r="ED39" s="1745"/>
      <c r="EE39" s="1745"/>
      <c r="EF39" s="1745"/>
      <c r="EG39" s="1745"/>
      <c r="EH39" s="1745"/>
      <c r="EI39" s="1745"/>
      <c r="EJ39" s="1745"/>
      <c r="EK39" s="1745"/>
      <c r="EL39" s="1745"/>
      <c r="EM39" s="1745"/>
      <c r="EN39" s="1745"/>
      <c r="EO39" s="1745"/>
      <c r="EP39" s="1746"/>
      <c r="EQ39" s="1744">
        <f>AX39-BS39+CK39+DD39+DW39</f>
        <v>45924829</v>
      </c>
      <c r="ER39" s="1745"/>
      <c r="ES39" s="1745"/>
      <c r="ET39" s="1745"/>
      <c r="EU39" s="1745"/>
      <c r="EV39" s="1745"/>
      <c r="EW39" s="1745"/>
      <c r="EX39" s="1745"/>
      <c r="EY39" s="1745"/>
      <c r="EZ39" s="1745"/>
      <c r="FA39" s="1745"/>
      <c r="FB39" s="1745"/>
      <c r="FC39" s="1745"/>
      <c r="FD39" s="1745"/>
      <c r="FE39" s="1745"/>
      <c r="FF39" s="1745"/>
      <c r="FG39" s="1745"/>
      <c r="FH39" s="1745"/>
      <c r="FI39" s="1745"/>
      <c r="FJ39" s="1750"/>
    </row>
    <row r="40" spans="1:166" s="141" customFormat="1" ht="3" customHeight="1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151"/>
      <c r="AU40" s="1151"/>
      <c r="AV40" s="1151"/>
      <c r="AW40" s="1151"/>
      <c r="AX40" s="1748"/>
      <c r="AY40" s="1748"/>
      <c r="AZ40" s="1748"/>
      <c r="BA40" s="1748"/>
      <c r="BB40" s="1748"/>
      <c r="BC40" s="1748"/>
      <c r="BD40" s="1748"/>
      <c r="BE40" s="1748"/>
      <c r="BF40" s="1748"/>
      <c r="BG40" s="1748"/>
      <c r="BH40" s="1748"/>
      <c r="BI40" s="1748"/>
      <c r="BJ40" s="1748"/>
      <c r="BK40" s="1748"/>
      <c r="BL40" s="1748"/>
      <c r="BM40" s="1748"/>
      <c r="BN40" s="1748"/>
      <c r="BO40" s="1748"/>
      <c r="BP40" s="1749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747"/>
      <c r="CL40" s="1748"/>
      <c r="CM40" s="1748"/>
      <c r="CN40" s="1748"/>
      <c r="CO40" s="1748"/>
      <c r="CP40" s="1748"/>
      <c r="CQ40" s="1748"/>
      <c r="CR40" s="1748"/>
      <c r="CS40" s="1748"/>
      <c r="CT40" s="1748"/>
      <c r="CU40" s="1748"/>
      <c r="CV40" s="1748"/>
      <c r="CW40" s="1748"/>
      <c r="CX40" s="1748"/>
      <c r="CY40" s="1748"/>
      <c r="CZ40" s="1748"/>
      <c r="DA40" s="1748"/>
      <c r="DB40" s="1748"/>
      <c r="DC40" s="1749"/>
      <c r="DD40" s="1747"/>
      <c r="DE40" s="1748"/>
      <c r="DF40" s="1748"/>
      <c r="DG40" s="1748"/>
      <c r="DH40" s="1748"/>
      <c r="DI40" s="1748"/>
      <c r="DJ40" s="1748"/>
      <c r="DK40" s="1748"/>
      <c r="DL40" s="1748"/>
      <c r="DM40" s="1748"/>
      <c r="DN40" s="1748"/>
      <c r="DO40" s="1748"/>
      <c r="DP40" s="1748"/>
      <c r="DQ40" s="1748"/>
      <c r="DR40" s="1748"/>
      <c r="DS40" s="1748"/>
      <c r="DT40" s="1748"/>
      <c r="DU40" s="1748"/>
      <c r="DV40" s="1749"/>
      <c r="DW40" s="1747"/>
      <c r="DX40" s="1748"/>
      <c r="DY40" s="1748"/>
      <c r="DZ40" s="1748"/>
      <c r="EA40" s="1748"/>
      <c r="EB40" s="1748"/>
      <c r="EC40" s="1748"/>
      <c r="ED40" s="1748"/>
      <c r="EE40" s="1748"/>
      <c r="EF40" s="1748"/>
      <c r="EG40" s="1748"/>
      <c r="EH40" s="1748"/>
      <c r="EI40" s="1748"/>
      <c r="EJ40" s="1748"/>
      <c r="EK40" s="1748"/>
      <c r="EL40" s="1748"/>
      <c r="EM40" s="1748"/>
      <c r="EN40" s="1748"/>
      <c r="EO40" s="1748"/>
      <c r="EP40" s="1749"/>
      <c r="EQ40" s="1747"/>
      <c r="ER40" s="1748"/>
      <c r="ES40" s="1748"/>
      <c r="ET40" s="1748"/>
      <c r="EU40" s="1748"/>
      <c r="EV40" s="1748"/>
      <c r="EW40" s="1748"/>
      <c r="EX40" s="1748"/>
      <c r="EY40" s="1748"/>
      <c r="EZ40" s="1748"/>
      <c r="FA40" s="1748"/>
      <c r="FB40" s="1748"/>
      <c r="FC40" s="1748"/>
      <c r="FD40" s="1748"/>
      <c r="FE40" s="1748"/>
      <c r="FF40" s="1748"/>
      <c r="FG40" s="1748"/>
      <c r="FH40" s="1748"/>
      <c r="FI40" s="1748"/>
      <c r="FJ40" s="1751"/>
    </row>
    <row r="41" spans="1:166" s="141" customFormat="1" ht="1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777" t="s">
        <v>1350</v>
      </c>
      <c r="Y41" s="1777"/>
      <c r="Z41" s="1777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60">
        <v>3310</v>
      </c>
      <c r="AU41" s="1151"/>
      <c r="AV41" s="1151"/>
      <c r="AW41" s="1151"/>
      <c r="AX41" s="1762"/>
      <c r="AY41" s="1753"/>
      <c r="AZ41" s="1753"/>
      <c r="BA41" s="1753"/>
      <c r="BB41" s="1753"/>
      <c r="BC41" s="1753"/>
      <c r="BD41" s="1753"/>
      <c r="BE41" s="1753"/>
      <c r="BF41" s="1753"/>
      <c r="BG41" s="1753"/>
      <c r="BH41" s="1753"/>
      <c r="BI41" s="1753"/>
      <c r="BJ41" s="1753"/>
      <c r="BK41" s="1753"/>
      <c r="BL41" s="1753"/>
      <c r="BM41" s="1753"/>
      <c r="BN41" s="1753"/>
      <c r="BO41" s="1753"/>
      <c r="BP41" s="1763"/>
      <c r="BQ41" s="1788"/>
      <c r="BR41" s="1788"/>
      <c r="BS41" s="1788"/>
      <c r="BT41" s="1788"/>
      <c r="BU41" s="1788"/>
      <c r="BV41" s="1788"/>
      <c r="BW41" s="1788"/>
      <c r="BX41" s="1788"/>
      <c r="BY41" s="1788"/>
      <c r="BZ41" s="1788"/>
      <c r="CA41" s="1788"/>
      <c r="CB41" s="1788"/>
      <c r="CC41" s="1788"/>
      <c r="CD41" s="1788"/>
      <c r="CE41" s="1788"/>
      <c r="CF41" s="1788"/>
      <c r="CG41" s="1788"/>
      <c r="CH41" s="1788"/>
      <c r="CI41" s="1788"/>
      <c r="CJ41" s="1788"/>
      <c r="CK41" s="1753"/>
      <c r="CL41" s="1753"/>
      <c r="CM41" s="1753"/>
      <c r="CN41" s="1753"/>
      <c r="CO41" s="1753"/>
      <c r="CP41" s="1753"/>
      <c r="CQ41" s="1753"/>
      <c r="CR41" s="1753"/>
      <c r="CS41" s="1753"/>
      <c r="CT41" s="1753"/>
      <c r="CU41" s="1753"/>
      <c r="CV41" s="1753"/>
      <c r="CW41" s="1753"/>
      <c r="CX41" s="1753"/>
      <c r="CY41" s="1753"/>
      <c r="CZ41" s="1753"/>
      <c r="DA41" s="1753"/>
      <c r="DB41" s="1753"/>
      <c r="DC41" s="1753"/>
      <c r="DD41" s="1753"/>
      <c r="DE41" s="1753"/>
      <c r="DF41" s="1753"/>
      <c r="DG41" s="1753"/>
      <c r="DH41" s="1753"/>
      <c r="DI41" s="1753"/>
      <c r="DJ41" s="1753"/>
      <c r="DK41" s="1753"/>
      <c r="DL41" s="1753"/>
      <c r="DM41" s="1753"/>
      <c r="DN41" s="1753"/>
      <c r="DO41" s="1753"/>
      <c r="DP41" s="1753"/>
      <c r="DQ41" s="1753"/>
      <c r="DR41" s="1753"/>
      <c r="DS41" s="1753"/>
      <c r="DT41" s="1753"/>
      <c r="DU41" s="1753"/>
      <c r="DV41" s="1753"/>
      <c r="DW41" s="1788"/>
      <c r="DX41" s="1788"/>
      <c r="DY41" s="1788"/>
      <c r="DZ41" s="1788"/>
      <c r="EA41" s="1788"/>
      <c r="EB41" s="1788"/>
      <c r="EC41" s="1788"/>
      <c r="ED41" s="1788"/>
      <c r="EE41" s="1788"/>
      <c r="EF41" s="1788"/>
      <c r="EG41" s="1788"/>
      <c r="EH41" s="1788"/>
      <c r="EI41" s="1788"/>
      <c r="EJ41" s="1788"/>
      <c r="EK41" s="1788"/>
      <c r="EL41" s="1788"/>
      <c r="EM41" s="1788"/>
      <c r="EN41" s="1788"/>
      <c r="EO41" s="1788"/>
      <c r="EP41" s="1788"/>
      <c r="EQ41" s="1845">
        <f>SUM(AX41:EP42)</f>
        <v>0</v>
      </c>
      <c r="ER41" s="1845"/>
      <c r="ES41" s="1845"/>
      <c r="ET41" s="1845"/>
      <c r="EU41" s="1845"/>
      <c r="EV41" s="1845"/>
      <c r="EW41" s="1845"/>
      <c r="EX41" s="1845"/>
      <c r="EY41" s="1845"/>
      <c r="EZ41" s="1845"/>
      <c r="FA41" s="1845"/>
      <c r="FB41" s="1845"/>
      <c r="FC41" s="1845"/>
      <c r="FD41" s="1845"/>
      <c r="FE41" s="1845"/>
      <c r="FF41" s="1845"/>
      <c r="FG41" s="1845"/>
      <c r="FH41" s="1845"/>
      <c r="FI41" s="1845"/>
      <c r="FJ41" s="1846"/>
    </row>
    <row r="42" spans="1:166" s="141" customFormat="1" ht="18" customHeight="1">
      <c r="A42" s="561"/>
      <c r="B42" s="326"/>
      <c r="C42" s="1761" t="s">
        <v>660</v>
      </c>
      <c r="D42" s="1761"/>
      <c r="E42" s="1761"/>
      <c r="F42" s="1761"/>
      <c r="G42" s="1761"/>
      <c r="H42" s="1761"/>
      <c r="I42" s="1761"/>
      <c r="J42" s="1761"/>
      <c r="K42" s="1761"/>
      <c r="L42" s="1761"/>
      <c r="M42" s="1761"/>
      <c r="N42" s="1761"/>
      <c r="O42" s="1761"/>
      <c r="P42" s="1761"/>
      <c r="Q42" s="1761"/>
      <c r="R42" s="1761"/>
      <c r="S42" s="1761"/>
      <c r="T42" s="1761"/>
      <c r="U42" s="1761"/>
      <c r="V42" s="1761"/>
      <c r="W42" s="1761"/>
      <c r="X42" s="1761"/>
      <c r="Y42" s="1761"/>
      <c r="Z42" s="1761"/>
      <c r="AA42" s="1761"/>
      <c r="AB42" s="1761"/>
      <c r="AC42" s="1761"/>
      <c r="AD42" s="1761"/>
      <c r="AE42" s="1761"/>
      <c r="AF42" s="1761"/>
      <c r="AG42" s="1761"/>
      <c r="AH42" s="1761"/>
      <c r="AI42" s="1761"/>
      <c r="AJ42" s="1761"/>
      <c r="AK42" s="1761"/>
      <c r="AL42" s="1761"/>
      <c r="AM42" s="1761"/>
      <c r="AN42" s="1761"/>
      <c r="AO42" s="1761"/>
      <c r="AP42" s="1761"/>
      <c r="AQ42" s="1761"/>
      <c r="AR42" s="1761"/>
      <c r="AS42" s="1761"/>
      <c r="AT42" s="1151"/>
      <c r="AU42" s="1151"/>
      <c r="AV42" s="1151"/>
      <c r="AW42" s="1151"/>
      <c r="AX42" s="1764"/>
      <c r="AY42" s="1754"/>
      <c r="AZ42" s="1754"/>
      <c r="BA42" s="1754"/>
      <c r="BB42" s="1754"/>
      <c r="BC42" s="1754"/>
      <c r="BD42" s="1754"/>
      <c r="BE42" s="1754"/>
      <c r="BF42" s="1754"/>
      <c r="BG42" s="1754"/>
      <c r="BH42" s="1754"/>
      <c r="BI42" s="1754"/>
      <c r="BJ42" s="1754"/>
      <c r="BK42" s="1754"/>
      <c r="BL42" s="1754"/>
      <c r="BM42" s="1754"/>
      <c r="BN42" s="1754"/>
      <c r="BO42" s="1754"/>
      <c r="BP42" s="1765"/>
      <c r="BQ42" s="1789"/>
      <c r="BR42" s="1789"/>
      <c r="BS42" s="1789"/>
      <c r="BT42" s="1789"/>
      <c r="BU42" s="1789"/>
      <c r="BV42" s="1789"/>
      <c r="BW42" s="1789"/>
      <c r="BX42" s="1789"/>
      <c r="BY42" s="1789"/>
      <c r="BZ42" s="1789"/>
      <c r="CA42" s="1789"/>
      <c r="CB42" s="1789"/>
      <c r="CC42" s="1789"/>
      <c r="CD42" s="1789"/>
      <c r="CE42" s="1789"/>
      <c r="CF42" s="1789"/>
      <c r="CG42" s="1789"/>
      <c r="CH42" s="1789"/>
      <c r="CI42" s="1789"/>
      <c r="CJ42" s="1789"/>
      <c r="CK42" s="1754"/>
      <c r="CL42" s="1754"/>
      <c r="CM42" s="1754"/>
      <c r="CN42" s="1754"/>
      <c r="CO42" s="1754"/>
      <c r="CP42" s="1754"/>
      <c r="CQ42" s="1754"/>
      <c r="CR42" s="1754"/>
      <c r="CS42" s="1754"/>
      <c r="CT42" s="1754"/>
      <c r="CU42" s="1754"/>
      <c r="CV42" s="1754"/>
      <c r="CW42" s="1754"/>
      <c r="CX42" s="1754"/>
      <c r="CY42" s="1754"/>
      <c r="CZ42" s="1754"/>
      <c r="DA42" s="1754"/>
      <c r="DB42" s="1754"/>
      <c r="DC42" s="1754"/>
      <c r="DD42" s="1754"/>
      <c r="DE42" s="1754"/>
      <c r="DF42" s="1754"/>
      <c r="DG42" s="1754"/>
      <c r="DH42" s="1754"/>
      <c r="DI42" s="1754"/>
      <c r="DJ42" s="1754"/>
      <c r="DK42" s="1754"/>
      <c r="DL42" s="1754"/>
      <c r="DM42" s="1754"/>
      <c r="DN42" s="1754"/>
      <c r="DO42" s="1754"/>
      <c r="DP42" s="1754"/>
      <c r="DQ42" s="1754"/>
      <c r="DR42" s="1754"/>
      <c r="DS42" s="1754"/>
      <c r="DT42" s="1754"/>
      <c r="DU42" s="1754"/>
      <c r="DV42" s="1754"/>
      <c r="DW42" s="1789"/>
      <c r="DX42" s="1789"/>
      <c r="DY42" s="1789"/>
      <c r="DZ42" s="1789"/>
      <c r="EA42" s="1789"/>
      <c r="EB42" s="1789"/>
      <c r="EC42" s="1789"/>
      <c r="ED42" s="1789"/>
      <c r="EE42" s="1789"/>
      <c r="EF42" s="1789"/>
      <c r="EG42" s="1789"/>
      <c r="EH42" s="1789"/>
      <c r="EI42" s="1789"/>
      <c r="EJ42" s="1789"/>
      <c r="EK42" s="1789"/>
      <c r="EL42" s="1789"/>
      <c r="EM42" s="1789"/>
      <c r="EN42" s="1789"/>
      <c r="EO42" s="1789"/>
      <c r="EP42" s="1789"/>
      <c r="EQ42" s="1807"/>
      <c r="ER42" s="1807"/>
      <c r="ES42" s="1807"/>
      <c r="ET42" s="1807"/>
      <c r="EU42" s="1807"/>
      <c r="EV42" s="1807"/>
      <c r="EW42" s="1807"/>
      <c r="EX42" s="1807"/>
      <c r="EY42" s="1807"/>
      <c r="EZ42" s="1807"/>
      <c r="FA42" s="1807"/>
      <c r="FB42" s="1807"/>
      <c r="FC42" s="1807"/>
      <c r="FD42" s="1807"/>
      <c r="FE42" s="1807"/>
      <c r="FF42" s="1807"/>
      <c r="FG42" s="1807"/>
      <c r="FH42" s="1807"/>
      <c r="FI42" s="1807"/>
      <c r="FJ42" s="1808"/>
    </row>
    <row r="43" spans="1:166" s="141" customFormat="1" ht="12">
      <c r="A43" s="561"/>
      <c r="B43" s="329"/>
      <c r="C43" s="1804" t="s">
        <v>17</v>
      </c>
      <c r="D43" s="1804"/>
      <c r="E43" s="1804"/>
      <c r="F43" s="1804"/>
      <c r="G43" s="1804"/>
      <c r="H43" s="1804"/>
      <c r="I43" s="1804"/>
      <c r="J43" s="1804"/>
      <c r="K43" s="1804"/>
      <c r="L43" s="1804"/>
      <c r="M43" s="1804"/>
      <c r="N43" s="1804"/>
      <c r="O43" s="1804"/>
      <c r="P43" s="1804"/>
      <c r="Q43" s="1804"/>
      <c r="R43" s="1804"/>
      <c r="S43" s="1804"/>
      <c r="T43" s="1804"/>
      <c r="U43" s="1804"/>
      <c r="V43" s="1804"/>
      <c r="W43" s="1804"/>
      <c r="X43" s="1804"/>
      <c r="Y43" s="1804"/>
      <c r="Z43" s="1804"/>
      <c r="AA43" s="1804"/>
      <c r="AB43" s="1804"/>
      <c r="AC43" s="1804"/>
      <c r="AD43" s="1804"/>
      <c r="AE43" s="1804"/>
      <c r="AF43" s="1804"/>
      <c r="AG43" s="1804"/>
      <c r="AH43" s="1804"/>
      <c r="AI43" s="1804"/>
      <c r="AJ43" s="1804"/>
      <c r="AK43" s="1804"/>
      <c r="AL43" s="1804"/>
      <c r="AM43" s="1804"/>
      <c r="AN43" s="1804"/>
      <c r="AO43" s="1804"/>
      <c r="AP43" s="1804"/>
      <c r="AQ43" s="1804"/>
      <c r="AR43" s="1804"/>
      <c r="AS43" s="1804"/>
      <c r="AT43" s="1760">
        <v>3311</v>
      </c>
      <c r="AU43" s="1151"/>
      <c r="AV43" s="1151"/>
      <c r="AW43" s="1151"/>
      <c r="AX43" s="1553" t="s">
        <v>168</v>
      </c>
      <c r="AY43" s="1553"/>
      <c r="AZ43" s="1553"/>
      <c r="BA43" s="1553"/>
      <c r="BB43" s="1553"/>
      <c r="BC43" s="1553"/>
      <c r="BD43" s="1553"/>
      <c r="BE43" s="1553"/>
      <c r="BF43" s="1553"/>
      <c r="BG43" s="1553"/>
      <c r="BH43" s="1553"/>
      <c r="BI43" s="1553"/>
      <c r="BJ43" s="1553"/>
      <c r="BK43" s="1553"/>
      <c r="BL43" s="1553"/>
      <c r="BM43" s="1553"/>
      <c r="BN43" s="1553"/>
      <c r="BO43" s="1553"/>
      <c r="BP43" s="1554"/>
      <c r="BQ43" s="1805" t="s">
        <v>168</v>
      </c>
      <c r="BR43" s="1553"/>
      <c r="BS43" s="1553"/>
      <c r="BT43" s="1553"/>
      <c r="BU43" s="1553"/>
      <c r="BV43" s="1553"/>
      <c r="BW43" s="1553"/>
      <c r="BX43" s="1553"/>
      <c r="BY43" s="1553"/>
      <c r="BZ43" s="1553"/>
      <c r="CA43" s="1553"/>
      <c r="CB43" s="1553"/>
      <c r="CC43" s="1553"/>
      <c r="CD43" s="1553"/>
      <c r="CE43" s="1553"/>
      <c r="CF43" s="1553"/>
      <c r="CG43" s="1553"/>
      <c r="CH43" s="1553"/>
      <c r="CI43" s="1553"/>
      <c r="CJ43" s="1554"/>
      <c r="CK43" s="1805" t="s">
        <v>168</v>
      </c>
      <c r="CL43" s="1553"/>
      <c r="CM43" s="1553"/>
      <c r="CN43" s="1553"/>
      <c r="CO43" s="1553"/>
      <c r="CP43" s="1553"/>
      <c r="CQ43" s="1553"/>
      <c r="CR43" s="1553"/>
      <c r="CS43" s="1553"/>
      <c r="CT43" s="1553"/>
      <c r="CU43" s="1553"/>
      <c r="CV43" s="1553"/>
      <c r="CW43" s="1553"/>
      <c r="CX43" s="1553"/>
      <c r="CY43" s="1553"/>
      <c r="CZ43" s="1553"/>
      <c r="DA43" s="1553"/>
      <c r="DB43" s="1553"/>
      <c r="DC43" s="1554"/>
      <c r="DD43" s="1805" t="s">
        <v>168</v>
      </c>
      <c r="DE43" s="1553"/>
      <c r="DF43" s="1553"/>
      <c r="DG43" s="1553"/>
      <c r="DH43" s="1553"/>
      <c r="DI43" s="1553"/>
      <c r="DJ43" s="1553"/>
      <c r="DK43" s="1553"/>
      <c r="DL43" s="1553"/>
      <c r="DM43" s="1553"/>
      <c r="DN43" s="1553"/>
      <c r="DO43" s="1553"/>
      <c r="DP43" s="1553"/>
      <c r="DQ43" s="1553"/>
      <c r="DR43" s="1553"/>
      <c r="DS43" s="1553"/>
      <c r="DT43" s="1553"/>
      <c r="DU43" s="1553"/>
      <c r="DV43" s="1554"/>
      <c r="DW43" s="1790">
        <v>5203492</v>
      </c>
      <c r="DX43" s="1791"/>
      <c r="DY43" s="1791"/>
      <c r="DZ43" s="1791"/>
      <c r="EA43" s="1791"/>
      <c r="EB43" s="1791"/>
      <c r="EC43" s="1791"/>
      <c r="ED43" s="1791"/>
      <c r="EE43" s="1791"/>
      <c r="EF43" s="1791"/>
      <c r="EG43" s="1791"/>
      <c r="EH43" s="1791"/>
      <c r="EI43" s="1791"/>
      <c r="EJ43" s="1791"/>
      <c r="EK43" s="1791"/>
      <c r="EL43" s="1791"/>
      <c r="EM43" s="1791"/>
      <c r="EN43" s="1791"/>
      <c r="EO43" s="1791"/>
      <c r="EP43" s="1792"/>
      <c r="EQ43" s="1845">
        <f>SUM(AX43:EP44)</f>
        <v>5203492</v>
      </c>
      <c r="ER43" s="1845"/>
      <c r="ES43" s="1845"/>
      <c r="ET43" s="1845"/>
      <c r="EU43" s="1845"/>
      <c r="EV43" s="1845"/>
      <c r="EW43" s="1845"/>
      <c r="EX43" s="1845"/>
      <c r="EY43" s="1845"/>
      <c r="EZ43" s="1845"/>
      <c r="FA43" s="1845"/>
      <c r="FB43" s="1845"/>
      <c r="FC43" s="1845"/>
      <c r="FD43" s="1845"/>
      <c r="FE43" s="1845"/>
      <c r="FF43" s="1845"/>
      <c r="FG43" s="1845"/>
      <c r="FH43" s="1845"/>
      <c r="FI43" s="1845"/>
      <c r="FJ43" s="1846"/>
    </row>
    <row r="44" spans="1:166" s="141" customFormat="1" ht="12">
      <c r="A44" s="561"/>
      <c r="B44" s="326"/>
      <c r="C44" s="1559" t="s">
        <v>659</v>
      </c>
      <c r="D44" s="1559"/>
      <c r="E44" s="1559"/>
      <c r="F44" s="1559"/>
      <c r="G44" s="1559"/>
      <c r="H44" s="1559"/>
      <c r="I44" s="1559"/>
      <c r="J44" s="1559"/>
      <c r="K44" s="1559"/>
      <c r="L44" s="1559"/>
      <c r="M44" s="1559"/>
      <c r="N44" s="1559"/>
      <c r="O44" s="1559"/>
      <c r="P44" s="1559"/>
      <c r="Q44" s="1559"/>
      <c r="R44" s="1559"/>
      <c r="S44" s="1559"/>
      <c r="T44" s="1559"/>
      <c r="U44" s="1559"/>
      <c r="V44" s="1559"/>
      <c r="W44" s="1559"/>
      <c r="X44" s="1559"/>
      <c r="Y44" s="1559"/>
      <c r="Z44" s="1559"/>
      <c r="AA44" s="1559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151"/>
      <c r="AU44" s="1151"/>
      <c r="AV44" s="1151"/>
      <c r="AW44" s="1151"/>
      <c r="AX44" s="1556"/>
      <c r="AY44" s="1556"/>
      <c r="AZ44" s="1556"/>
      <c r="BA44" s="1556"/>
      <c r="BB44" s="1556"/>
      <c r="BC44" s="1556"/>
      <c r="BD44" s="1556"/>
      <c r="BE44" s="1556"/>
      <c r="BF44" s="1556"/>
      <c r="BG44" s="1556"/>
      <c r="BH44" s="1556"/>
      <c r="BI44" s="1556"/>
      <c r="BJ44" s="1556"/>
      <c r="BK44" s="1556"/>
      <c r="BL44" s="1556"/>
      <c r="BM44" s="1556"/>
      <c r="BN44" s="1556"/>
      <c r="BO44" s="1556"/>
      <c r="BP44" s="1557"/>
      <c r="BQ44" s="1806"/>
      <c r="BR44" s="1556"/>
      <c r="BS44" s="1556"/>
      <c r="BT44" s="1556"/>
      <c r="BU44" s="1556"/>
      <c r="BV44" s="1556"/>
      <c r="BW44" s="1556"/>
      <c r="BX44" s="1556"/>
      <c r="BY44" s="1556"/>
      <c r="BZ44" s="1556"/>
      <c r="CA44" s="1556"/>
      <c r="CB44" s="1556"/>
      <c r="CC44" s="1556"/>
      <c r="CD44" s="1556"/>
      <c r="CE44" s="1556"/>
      <c r="CF44" s="1556"/>
      <c r="CG44" s="1556"/>
      <c r="CH44" s="1556"/>
      <c r="CI44" s="1556"/>
      <c r="CJ44" s="1557"/>
      <c r="CK44" s="1806"/>
      <c r="CL44" s="1556"/>
      <c r="CM44" s="1556"/>
      <c r="CN44" s="1556"/>
      <c r="CO44" s="1556"/>
      <c r="CP44" s="1556"/>
      <c r="CQ44" s="1556"/>
      <c r="CR44" s="1556"/>
      <c r="CS44" s="1556"/>
      <c r="CT44" s="1556"/>
      <c r="CU44" s="1556"/>
      <c r="CV44" s="1556"/>
      <c r="CW44" s="1556"/>
      <c r="CX44" s="1556"/>
      <c r="CY44" s="1556"/>
      <c r="CZ44" s="1556"/>
      <c r="DA44" s="1556"/>
      <c r="DB44" s="1556"/>
      <c r="DC44" s="1557"/>
      <c r="DD44" s="1806"/>
      <c r="DE44" s="1556"/>
      <c r="DF44" s="1556"/>
      <c r="DG44" s="1556"/>
      <c r="DH44" s="1556"/>
      <c r="DI44" s="1556"/>
      <c r="DJ44" s="1556"/>
      <c r="DK44" s="1556"/>
      <c r="DL44" s="1556"/>
      <c r="DM44" s="1556"/>
      <c r="DN44" s="1556"/>
      <c r="DO44" s="1556"/>
      <c r="DP44" s="1556"/>
      <c r="DQ44" s="1556"/>
      <c r="DR44" s="1556"/>
      <c r="DS44" s="1556"/>
      <c r="DT44" s="1556"/>
      <c r="DU44" s="1556"/>
      <c r="DV44" s="1557"/>
      <c r="DW44" s="1793"/>
      <c r="DX44" s="1385"/>
      <c r="DY44" s="1385"/>
      <c r="DZ44" s="1385"/>
      <c r="EA44" s="1385"/>
      <c r="EB44" s="1385"/>
      <c r="EC44" s="1385"/>
      <c r="ED44" s="1385"/>
      <c r="EE44" s="1385"/>
      <c r="EF44" s="1385"/>
      <c r="EG44" s="1385"/>
      <c r="EH44" s="1385"/>
      <c r="EI44" s="1385"/>
      <c r="EJ44" s="1385"/>
      <c r="EK44" s="1385"/>
      <c r="EL44" s="1385"/>
      <c r="EM44" s="1385"/>
      <c r="EN44" s="1385"/>
      <c r="EO44" s="1385"/>
      <c r="EP44" s="1794"/>
      <c r="EQ44" s="1807"/>
      <c r="ER44" s="1807"/>
      <c r="ES44" s="1807"/>
      <c r="ET44" s="1807"/>
      <c r="EU44" s="1807"/>
      <c r="EV44" s="1807"/>
      <c r="EW44" s="1807"/>
      <c r="EX44" s="1807"/>
      <c r="EY44" s="1807"/>
      <c r="EZ44" s="1807"/>
      <c r="FA44" s="1807"/>
      <c r="FB44" s="1807"/>
      <c r="FC44" s="1807"/>
      <c r="FD44" s="1807"/>
      <c r="FE44" s="1807"/>
      <c r="FF44" s="1807"/>
      <c r="FG44" s="1807"/>
      <c r="FH44" s="1807"/>
      <c r="FI44" s="1807"/>
      <c r="FJ44" s="1808"/>
    </row>
    <row r="45" spans="1:166" s="141" customFormat="1" ht="12">
      <c r="A45" s="561"/>
      <c r="B45" s="326"/>
      <c r="C45" s="1625" t="s">
        <v>653</v>
      </c>
      <c r="D45" s="1625"/>
      <c r="E45" s="1625"/>
      <c r="F45" s="1625"/>
      <c r="G45" s="1625"/>
      <c r="H45" s="1625"/>
      <c r="I45" s="1625"/>
      <c r="J45" s="1625"/>
      <c r="K45" s="1625"/>
      <c r="L45" s="1625"/>
      <c r="M45" s="1625"/>
      <c r="N45" s="1625"/>
      <c r="O45" s="1625"/>
      <c r="P45" s="1625"/>
      <c r="Q45" s="1625"/>
      <c r="R45" s="1625"/>
      <c r="S45" s="1625"/>
      <c r="T45" s="1625"/>
      <c r="U45" s="1625"/>
      <c r="V45" s="1625"/>
      <c r="W45" s="1625"/>
      <c r="X45" s="1625"/>
      <c r="Y45" s="1625"/>
      <c r="Z45" s="1625"/>
      <c r="AA45" s="1625"/>
      <c r="AB45" s="1625"/>
      <c r="AC45" s="1625"/>
      <c r="AD45" s="1625"/>
      <c r="AE45" s="1625"/>
      <c r="AF45" s="1625"/>
      <c r="AG45" s="1625"/>
      <c r="AH45" s="1625"/>
      <c r="AI45" s="1625"/>
      <c r="AJ45" s="1625"/>
      <c r="AK45" s="1625"/>
      <c r="AL45" s="1625"/>
      <c r="AM45" s="1625"/>
      <c r="AN45" s="1625"/>
      <c r="AO45" s="1625"/>
      <c r="AP45" s="1625"/>
      <c r="AQ45" s="1625"/>
      <c r="AR45" s="1625"/>
      <c r="AS45" s="1625"/>
      <c r="AT45" s="1760">
        <v>3312</v>
      </c>
      <c r="AU45" s="1760"/>
      <c r="AV45" s="1760"/>
      <c r="AW45" s="1760"/>
      <c r="AX45" s="1809" t="s">
        <v>168</v>
      </c>
      <c r="AY45" s="1760"/>
      <c r="AZ45" s="1760"/>
      <c r="BA45" s="1760"/>
      <c r="BB45" s="1760"/>
      <c r="BC45" s="1760"/>
      <c r="BD45" s="1760"/>
      <c r="BE45" s="1760"/>
      <c r="BF45" s="1760"/>
      <c r="BG45" s="1760"/>
      <c r="BH45" s="1760"/>
      <c r="BI45" s="1760"/>
      <c r="BJ45" s="1760"/>
      <c r="BK45" s="1760"/>
      <c r="BL45" s="1760"/>
      <c r="BM45" s="1760"/>
      <c r="BN45" s="1760"/>
      <c r="BO45" s="1760"/>
      <c r="BP45" s="1810"/>
      <c r="BQ45" s="1760" t="s">
        <v>168</v>
      </c>
      <c r="BR45" s="1760"/>
      <c r="BS45" s="1760"/>
      <c r="BT45" s="1760"/>
      <c r="BU45" s="1760"/>
      <c r="BV45" s="1760"/>
      <c r="BW45" s="1760"/>
      <c r="BX45" s="1760"/>
      <c r="BY45" s="1760"/>
      <c r="BZ45" s="1760"/>
      <c r="CA45" s="1760"/>
      <c r="CB45" s="1760"/>
      <c r="CC45" s="1760"/>
      <c r="CD45" s="1760"/>
      <c r="CE45" s="1760"/>
      <c r="CF45" s="1760"/>
      <c r="CG45" s="1760"/>
      <c r="CH45" s="1760"/>
      <c r="CI45" s="1760"/>
      <c r="CJ45" s="1760"/>
      <c r="CK45" s="1789"/>
      <c r="CL45" s="1789"/>
      <c r="CM45" s="1789"/>
      <c r="CN45" s="1789"/>
      <c r="CO45" s="1789"/>
      <c r="CP45" s="1789"/>
      <c r="CQ45" s="1789"/>
      <c r="CR45" s="1789"/>
      <c r="CS45" s="1789"/>
      <c r="CT45" s="1789"/>
      <c r="CU45" s="1789"/>
      <c r="CV45" s="1789"/>
      <c r="CW45" s="1789"/>
      <c r="CX45" s="1789"/>
      <c r="CY45" s="1789"/>
      <c r="CZ45" s="1789"/>
      <c r="DA45" s="1789"/>
      <c r="DB45" s="1789"/>
      <c r="DC45" s="1789"/>
      <c r="DD45" s="1760" t="s">
        <v>168</v>
      </c>
      <c r="DE45" s="1760"/>
      <c r="DF45" s="1760"/>
      <c r="DG45" s="1760"/>
      <c r="DH45" s="1760"/>
      <c r="DI45" s="1760"/>
      <c r="DJ45" s="1760"/>
      <c r="DK45" s="1760"/>
      <c r="DL45" s="1760"/>
      <c r="DM45" s="1760"/>
      <c r="DN45" s="1760"/>
      <c r="DO45" s="1760"/>
      <c r="DP45" s="1760"/>
      <c r="DQ45" s="1760"/>
      <c r="DR45" s="1760"/>
      <c r="DS45" s="1760"/>
      <c r="DT45" s="1760"/>
      <c r="DU45" s="1760"/>
      <c r="DV45" s="1760"/>
      <c r="DW45" s="1789"/>
      <c r="DX45" s="1789"/>
      <c r="DY45" s="1789"/>
      <c r="DZ45" s="1789"/>
      <c r="EA45" s="1789"/>
      <c r="EB45" s="1789"/>
      <c r="EC45" s="1789"/>
      <c r="ED45" s="1789"/>
      <c r="EE45" s="1789"/>
      <c r="EF45" s="1789"/>
      <c r="EG45" s="1789"/>
      <c r="EH45" s="1789"/>
      <c r="EI45" s="1789"/>
      <c r="EJ45" s="1789"/>
      <c r="EK45" s="1789"/>
      <c r="EL45" s="1789"/>
      <c r="EM45" s="1789"/>
      <c r="EN45" s="1789"/>
      <c r="EO45" s="1789"/>
      <c r="EP45" s="1789"/>
      <c r="EQ45" s="1807">
        <f>SUM(AX45:EP45)</f>
        <v>0</v>
      </c>
      <c r="ER45" s="1807"/>
      <c r="ES45" s="1807"/>
      <c r="ET45" s="1807"/>
      <c r="EU45" s="1807"/>
      <c r="EV45" s="1807"/>
      <c r="EW45" s="1807"/>
      <c r="EX45" s="1807"/>
      <c r="EY45" s="1807"/>
      <c r="EZ45" s="1807"/>
      <c r="FA45" s="1807"/>
      <c r="FB45" s="1807"/>
      <c r="FC45" s="1807"/>
      <c r="FD45" s="1807"/>
      <c r="FE45" s="1807"/>
      <c r="FF45" s="1807"/>
      <c r="FG45" s="1807"/>
      <c r="FH45" s="1807"/>
      <c r="FI45" s="1807"/>
      <c r="FJ45" s="1808"/>
    </row>
    <row r="46" spans="1:166" s="141" customFormat="1" ht="24" customHeight="1">
      <c r="A46" s="561"/>
      <c r="B46" s="326"/>
      <c r="C46" s="1811" t="s">
        <v>658</v>
      </c>
      <c r="D46" s="1811"/>
      <c r="E46" s="1811"/>
      <c r="F46" s="1811"/>
      <c r="G46" s="1811"/>
      <c r="H46" s="1811"/>
      <c r="I46" s="1811"/>
      <c r="J46" s="1811"/>
      <c r="K46" s="1811"/>
      <c r="L46" s="1811"/>
      <c r="M46" s="1811"/>
      <c r="N46" s="1811"/>
      <c r="O46" s="1811"/>
      <c r="P46" s="1811"/>
      <c r="Q46" s="1811"/>
      <c r="R46" s="1811"/>
      <c r="S46" s="1811"/>
      <c r="T46" s="1811"/>
      <c r="U46" s="1811"/>
      <c r="V46" s="1811"/>
      <c r="W46" s="1811"/>
      <c r="X46" s="1811"/>
      <c r="Y46" s="1811"/>
      <c r="Z46" s="1811"/>
      <c r="AA46" s="1811"/>
      <c r="AB46" s="1811"/>
      <c r="AC46" s="1811"/>
      <c r="AD46" s="1811"/>
      <c r="AE46" s="1811"/>
      <c r="AF46" s="1811"/>
      <c r="AG46" s="1811"/>
      <c r="AH46" s="1811"/>
      <c r="AI46" s="1811"/>
      <c r="AJ46" s="1811"/>
      <c r="AK46" s="1811"/>
      <c r="AL46" s="1811"/>
      <c r="AM46" s="1811"/>
      <c r="AN46" s="1811"/>
      <c r="AO46" s="1811"/>
      <c r="AP46" s="1811"/>
      <c r="AQ46" s="1811"/>
      <c r="AR46" s="1811"/>
      <c r="AS46" s="1811"/>
      <c r="AT46" s="1760">
        <v>3313</v>
      </c>
      <c r="AU46" s="1760"/>
      <c r="AV46" s="1760"/>
      <c r="AW46" s="1760"/>
      <c r="AX46" s="1809" t="s">
        <v>168</v>
      </c>
      <c r="AY46" s="1760"/>
      <c r="AZ46" s="1760"/>
      <c r="BA46" s="1760"/>
      <c r="BB46" s="1760"/>
      <c r="BC46" s="1760"/>
      <c r="BD46" s="1760"/>
      <c r="BE46" s="1760"/>
      <c r="BF46" s="1760"/>
      <c r="BG46" s="1760"/>
      <c r="BH46" s="1760"/>
      <c r="BI46" s="1760"/>
      <c r="BJ46" s="1760"/>
      <c r="BK46" s="1760"/>
      <c r="BL46" s="1760"/>
      <c r="BM46" s="1760"/>
      <c r="BN46" s="1760"/>
      <c r="BO46" s="1760"/>
      <c r="BP46" s="1810"/>
      <c r="BQ46" s="1760" t="s">
        <v>168</v>
      </c>
      <c r="BR46" s="1760"/>
      <c r="BS46" s="1760"/>
      <c r="BT46" s="1760"/>
      <c r="BU46" s="1760"/>
      <c r="BV46" s="1760"/>
      <c r="BW46" s="1760"/>
      <c r="BX46" s="1760"/>
      <c r="BY46" s="1760"/>
      <c r="BZ46" s="1760"/>
      <c r="CA46" s="1760"/>
      <c r="CB46" s="1760"/>
      <c r="CC46" s="1760"/>
      <c r="CD46" s="1760"/>
      <c r="CE46" s="1760"/>
      <c r="CF46" s="1760"/>
      <c r="CG46" s="1760"/>
      <c r="CH46" s="1760"/>
      <c r="CI46" s="1760"/>
      <c r="CJ46" s="1760"/>
      <c r="CK46" s="1789"/>
      <c r="CL46" s="1789"/>
      <c r="CM46" s="1789"/>
      <c r="CN46" s="1789"/>
      <c r="CO46" s="1789"/>
      <c r="CP46" s="1789"/>
      <c r="CQ46" s="1789"/>
      <c r="CR46" s="1789"/>
      <c r="CS46" s="1789"/>
      <c r="CT46" s="1789"/>
      <c r="CU46" s="1789"/>
      <c r="CV46" s="1789"/>
      <c r="CW46" s="1789"/>
      <c r="CX46" s="1789"/>
      <c r="CY46" s="1789"/>
      <c r="CZ46" s="1789"/>
      <c r="DA46" s="1789"/>
      <c r="DB46" s="1789"/>
      <c r="DC46" s="1789"/>
      <c r="DD46" s="1760" t="s">
        <v>168</v>
      </c>
      <c r="DE46" s="1760"/>
      <c r="DF46" s="1760"/>
      <c r="DG46" s="1760"/>
      <c r="DH46" s="1760"/>
      <c r="DI46" s="1760"/>
      <c r="DJ46" s="1760"/>
      <c r="DK46" s="1760"/>
      <c r="DL46" s="1760"/>
      <c r="DM46" s="1760"/>
      <c r="DN46" s="1760"/>
      <c r="DO46" s="1760"/>
      <c r="DP46" s="1760"/>
      <c r="DQ46" s="1760"/>
      <c r="DR46" s="1760"/>
      <c r="DS46" s="1760"/>
      <c r="DT46" s="1760"/>
      <c r="DU46" s="1760"/>
      <c r="DV46" s="1760"/>
      <c r="DW46" s="1789"/>
      <c r="DX46" s="1789"/>
      <c r="DY46" s="1789"/>
      <c r="DZ46" s="1789"/>
      <c r="EA46" s="1789"/>
      <c r="EB46" s="1789"/>
      <c r="EC46" s="1789"/>
      <c r="ED46" s="1789"/>
      <c r="EE46" s="1789"/>
      <c r="EF46" s="1789"/>
      <c r="EG46" s="1789"/>
      <c r="EH46" s="1789"/>
      <c r="EI46" s="1789"/>
      <c r="EJ46" s="1789"/>
      <c r="EK46" s="1789"/>
      <c r="EL46" s="1789"/>
      <c r="EM46" s="1789"/>
      <c r="EN46" s="1789"/>
      <c r="EO46" s="1789"/>
      <c r="EP46" s="1789"/>
      <c r="EQ46" s="1807">
        <f>SUM(AX46:EP46)</f>
        <v>0</v>
      </c>
      <c r="ER46" s="1807"/>
      <c r="ES46" s="1807"/>
      <c r="ET46" s="1807"/>
      <c r="EU46" s="1807"/>
      <c r="EV46" s="1807"/>
      <c r="EW46" s="1807"/>
      <c r="EX46" s="1807"/>
      <c r="EY46" s="1807"/>
      <c r="EZ46" s="1807"/>
      <c r="FA46" s="1807"/>
      <c r="FB46" s="1807"/>
      <c r="FC46" s="1807"/>
      <c r="FD46" s="1807"/>
      <c r="FE46" s="1807"/>
      <c r="FF46" s="1807"/>
      <c r="FG46" s="1807"/>
      <c r="FH46" s="1807"/>
      <c r="FI46" s="1807"/>
      <c r="FJ46" s="1808"/>
    </row>
    <row r="47" spans="1:166" s="141" customFormat="1" ht="12">
      <c r="A47" s="561"/>
      <c r="B47" s="330"/>
      <c r="C47" s="1625" t="s">
        <v>657</v>
      </c>
      <c r="D47" s="1625"/>
      <c r="E47" s="1625"/>
      <c r="F47" s="1625"/>
      <c r="G47" s="1625"/>
      <c r="H47" s="1625"/>
      <c r="I47" s="1625"/>
      <c r="J47" s="1625"/>
      <c r="K47" s="1625"/>
      <c r="L47" s="1625"/>
      <c r="M47" s="1625"/>
      <c r="N47" s="1625"/>
      <c r="O47" s="1625"/>
      <c r="P47" s="1625"/>
      <c r="Q47" s="1625"/>
      <c r="R47" s="1625"/>
      <c r="S47" s="1625"/>
      <c r="T47" s="1625"/>
      <c r="U47" s="1625"/>
      <c r="V47" s="1625"/>
      <c r="W47" s="1625"/>
      <c r="X47" s="1625"/>
      <c r="Y47" s="1625"/>
      <c r="Z47" s="1625"/>
      <c r="AA47" s="1625"/>
      <c r="AB47" s="1625"/>
      <c r="AC47" s="1625"/>
      <c r="AD47" s="1625"/>
      <c r="AE47" s="1625"/>
      <c r="AF47" s="1625"/>
      <c r="AG47" s="1625"/>
      <c r="AH47" s="1625"/>
      <c r="AI47" s="1625"/>
      <c r="AJ47" s="1625"/>
      <c r="AK47" s="1625"/>
      <c r="AL47" s="1625"/>
      <c r="AM47" s="1625"/>
      <c r="AN47" s="1625"/>
      <c r="AO47" s="1625"/>
      <c r="AP47" s="1625"/>
      <c r="AQ47" s="1625"/>
      <c r="AR47" s="1625"/>
      <c r="AS47" s="1625"/>
      <c r="AT47" s="1760">
        <v>3314</v>
      </c>
      <c r="AU47" s="1760"/>
      <c r="AV47" s="1760"/>
      <c r="AW47" s="1760"/>
      <c r="AX47" s="1813"/>
      <c r="AY47" s="1789"/>
      <c r="AZ47" s="1789"/>
      <c r="BA47" s="1789"/>
      <c r="BB47" s="1789"/>
      <c r="BC47" s="1789"/>
      <c r="BD47" s="1789"/>
      <c r="BE47" s="1789"/>
      <c r="BF47" s="1789"/>
      <c r="BG47" s="1789"/>
      <c r="BH47" s="1789"/>
      <c r="BI47" s="1789"/>
      <c r="BJ47" s="1789"/>
      <c r="BK47" s="1789"/>
      <c r="BL47" s="1789"/>
      <c r="BM47" s="1789"/>
      <c r="BN47" s="1789"/>
      <c r="BO47" s="1789"/>
      <c r="BP47" s="1814"/>
      <c r="BQ47" s="1789"/>
      <c r="BR47" s="1789"/>
      <c r="BS47" s="1789"/>
      <c r="BT47" s="1789"/>
      <c r="BU47" s="1789"/>
      <c r="BV47" s="1789"/>
      <c r="BW47" s="1789"/>
      <c r="BX47" s="1789"/>
      <c r="BY47" s="1789"/>
      <c r="BZ47" s="1789"/>
      <c r="CA47" s="1789"/>
      <c r="CB47" s="1789"/>
      <c r="CC47" s="1789"/>
      <c r="CD47" s="1789"/>
      <c r="CE47" s="1789"/>
      <c r="CF47" s="1789"/>
      <c r="CG47" s="1789"/>
      <c r="CH47" s="1789"/>
      <c r="CI47" s="1789"/>
      <c r="CJ47" s="1789"/>
      <c r="CK47" s="1789"/>
      <c r="CL47" s="1789"/>
      <c r="CM47" s="1789"/>
      <c r="CN47" s="1789"/>
      <c r="CO47" s="1789"/>
      <c r="CP47" s="1789"/>
      <c r="CQ47" s="1789"/>
      <c r="CR47" s="1789"/>
      <c r="CS47" s="1789"/>
      <c r="CT47" s="1789"/>
      <c r="CU47" s="1789"/>
      <c r="CV47" s="1789"/>
      <c r="CW47" s="1789"/>
      <c r="CX47" s="1789"/>
      <c r="CY47" s="1789"/>
      <c r="CZ47" s="1789"/>
      <c r="DA47" s="1789"/>
      <c r="DB47" s="1789"/>
      <c r="DC47" s="1789"/>
      <c r="DD47" s="1760" t="s">
        <v>168</v>
      </c>
      <c r="DE47" s="1760"/>
      <c r="DF47" s="1760"/>
      <c r="DG47" s="1760"/>
      <c r="DH47" s="1760"/>
      <c r="DI47" s="1760"/>
      <c r="DJ47" s="1760"/>
      <c r="DK47" s="1760"/>
      <c r="DL47" s="1760"/>
      <c r="DM47" s="1760"/>
      <c r="DN47" s="1760"/>
      <c r="DO47" s="1760"/>
      <c r="DP47" s="1760"/>
      <c r="DQ47" s="1760"/>
      <c r="DR47" s="1760"/>
      <c r="DS47" s="1760"/>
      <c r="DT47" s="1760"/>
      <c r="DU47" s="1760"/>
      <c r="DV47" s="1760"/>
      <c r="DW47" s="1760" t="s">
        <v>168</v>
      </c>
      <c r="DX47" s="1760"/>
      <c r="DY47" s="1760"/>
      <c r="DZ47" s="1760"/>
      <c r="EA47" s="1760"/>
      <c r="EB47" s="1760"/>
      <c r="EC47" s="1760"/>
      <c r="ED47" s="1760"/>
      <c r="EE47" s="1760"/>
      <c r="EF47" s="1760"/>
      <c r="EG47" s="1760"/>
      <c r="EH47" s="1760"/>
      <c r="EI47" s="1760"/>
      <c r="EJ47" s="1760"/>
      <c r="EK47" s="1760"/>
      <c r="EL47" s="1760"/>
      <c r="EM47" s="1760"/>
      <c r="EN47" s="1760"/>
      <c r="EO47" s="1760"/>
      <c r="EP47" s="1760"/>
      <c r="EQ47" s="1807">
        <f>SUM(AX47:EP47)</f>
        <v>0</v>
      </c>
      <c r="ER47" s="1807"/>
      <c r="ES47" s="1807"/>
      <c r="ET47" s="1807"/>
      <c r="EU47" s="1807"/>
      <c r="EV47" s="1807"/>
      <c r="EW47" s="1807"/>
      <c r="EX47" s="1807"/>
      <c r="EY47" s="1807"/>
      <c r="EZ47" s="1807"/>
      <c r="FA47" s="1807"/>
      <c r="FB47" s="1807"/>
      <c r="FC47" s="1807"/>
      <c r="FD47" s="1807"/>
      <c r="FE47" s="1807"/>
      <c r="FF47" s="1807"/>
      <c r="FG47" s="1807"/>
      <c r="FH47" s="1807"/>
      <c r="FI47" s="1807"/>
      <c r="FJ47" s="1808"/>
    </row>
    <row r="48" spans="1:166" s="141" customFormat="1" ht="12">
      <c r="A48" s="561"/>
      <c r="B48" s="330"/>
      <c r="C48" s="1625" t="s">
        <v>656</v>
      </c>
      <c r="D48" s="1625"/>
      <c r="E48" s="1625"/>
      <c r="F48" s="1625"/>
      <c r="G48" s="1625"/>
      <c r="H48" s="1625"/>
      <c r="I48" s="1625"/>
      <c r="J48" s="1625"/>
      <c r="K48" s="1625"/>
      <c r="L48" s="1625"/>
      <c r="M48" s="1625"/>
      <c r="N48" s="1625"/>
      <c r="O48" s="1625"/>
      <c r="P48" s="1625"/>
      <c r="Q48" s="1625"/>
      <c r="R48" s="1625"/>
      <c r="S48" s="1625"/>
      <c r="T48" s="1625"/>
      <c r="U48" s="1625"/>
      <c r="V48" s="1625"/>
      <c r="W48" s="1625"/>
      <c r="X48" s="1625"/>
      <c r="Y48" s="1625"/>
      <c r="Z48" s="1625"/>
      <c r="AA48" s="1625"/>
      <c r="AB48" s="1625"/>
      <c r="AC48" s="1625"/>
      <c r="AD48" s="1625"/>
      <c r="AE48" s="1625"/>
      <c r="AF48" s="1625"/>
      <c r="AG48" s="1625"/>
      <c r="AH48" s="1625"/>
      <c r="AI48" s="1625"/>
      <c r="AJ48" s="1625"/>
      <c r="AK48" s="1625"/>
      <c r="AL48" s="1625"/>
      <c r="AM48" s="1625"/>
      <c r="AN48" s="1625"/>
      <c r="AO48" s="1625"/>
      <c r="AP48" s="1625"/>
      <c r="AQ48" s="1625"/>
      <c r="AR48" s="1625"/>
      <c r="AS48" s="1625"/>
      <c r="AT48" s="1760">
        <v>3315</v>
      </c>
      <c r="AU48" s="1760"/>
      <c r="AV48" s="1760"/>
      <c r="AW48" s="1760"/>
      <c r="AX48" s="1792"/>
      <c r="AY48" s="1848"/>
      <c r="AZ48" s="1848"/>
      <c r="BA48" s="1848"/>
      <c r="BB48" s="1848"/>
      <c r="BC48" s="1848"/>
      <c r="BD48" s="1848"/>
      <c r="BE48" s="1848"/>
      <c r="BF48" s="1848"/>
      <c r="BG48" s="1848"/>
      <c r="BH48" s="1848"/>
      <c r="BI48" s="1848"/>
      <c r="BJ48" s="1848"/>
      <c r="BK48" s="1848"/>
      <c r="BL48" s="1848"/>
      <c r="BM48" s="1848"/>
      <c r="BN48" s="1848"/>
      <c r="BO48" s="1848"/>
      <c r="BP48" s="1790"/>
      <c r="BQ48" s="1795" t="s">
        <v>168</v>
      </c>
      <c r="BR48" s="1795"/>
      <c r="BS48" s="1795"/>
      <c r="BT48" s="1795"/>
      <c r="BU48" s="1795"/>
      <c r="BV48" s="1795"/>
      <c r="BW48" s="1795"/>
      <c r="BX48" s="1795"/>
      <c r="BY48" s="1795"/>
      <c r="BZ48" s="1795"/>
      <c r="CA48" s="1795"/>
      <c r="CB48" s="1795"/>
      <c r="CC48" s="1795"/>
      <c r="CD48" s="1795"/>
      <c r="CE48" s="1795"/>
      <c r="CF48" s="1795"/>
      <c r="CG48" s="1795"/>
      <c r="CH48" s="1795"/>
      <c r="CI48" s="1795"/>
      <c r="CJ48" s="1795"/>
      <c r="CK48" s="1795" t="s">
        <v>168</v>
      </c>
      <c r="CL48" s="1795"/>
      <c r="CM48" s="1795"/>
      <c r="CN48" s="1795"/>
      <c r="CO48" s="1795"/>
      <c r="CP48" s="1795"/>
      <c r="CQ48" s="1795"/>
      <c r="CR48" s="1795"/>
      <c r="CS48" s="1795"/>
      <c r="CT48" s="1795"/>
      <c r="CU48" s="1795"/>
      <c r="CV48" s="1795"/>
      <c r="CW48" s="1795"/>
      <c r="CX48" s="1795"/>
      <c r="CY48" s="1795"/>
      <c r="CZ48" s="1795"/>
      <c r="DA48" s="1795"/>
      <c r="DB48" s="1795"/>
      <c r="DC48" s="1795"/>
      <c r="DD48" s="1795" t="s">
        <v>168</v>
      </c>
      <c r="DE48" s="1795"/>
      <c r="DF48" s="1795"/>
      <c r="DG48" s="1795"/>
      <c r="DH48" s="1795"/>
      <c r="DI48" s="1795"/>
      <c r="DJ48" s="1795"/>
      <c r="DK48" s="1795"/>
      <c r="DL48" s="1795"/>
      <c r="DM48" s="1795"/>
      <c r="DN48" s="1795"/>
      <c r="DO48" s="1795"/>
      <c r="DP48" s="1795"/>
      <c r="DQ48" s="1795"/>
      <c r="DR48" s="1795"/>
      <c r="DS48" s="1795"/>
      <c r="DT48" s="1795"/>
      <c r="DU48" s="1795"/>
      <c r="DV48" s="1795"/>
      <c r="DW48" s="1795"/>
      <c r="DX48" s="1795"/>
      <c r="DY48" s="1795"/>
      <c r="DZ48" s="1795"/>
      <c r="EA48" s="1795"/>
      <c r="EB48" s="1795"/>
      <c r="EC48" s="1795"/>
      <c r="ED48" s="1795"/>
      <c r="EE48" s="1795"/>
      <c r="EF48" s="1795"/>
      <c r="EG48" s="1795"/>
      <c r="EH48" s="1795"/>
      <c r="EI48" s="1795"/>
      <c r="EJ48" s="1795"/>
      <c r="EK48" s="1795"/>
      <c r="EL48" s="1795"/>
      <c r="EM48" s="1795"/>
      <c r="EN48" s="1795"/>
      <c r="EO48" s="1795"/>
      <c r="EP48" s="1795"/>
      <c r="EQ48" s="1807" t="s">
        <v>1388</v>
      </c>
      <c r="ER48" s="1807"/>
      <c r="ES48" s="1807"/>
      <c r="ET48" s="1807"/>
      <c r="EU48" s="1807"/>
      <c r="EV48" s="1807"/>
      <c r="EW48" s="1807"/>
      <c r="EX48" s="1807"/>
      <c r="EY48" s="1807"/>
      <c r="EZ48" s="1807"/>
      <c r="FA48" s="1807"/>
      <c r="FB48" s="1807"/>
      <c r="FC48" s="1807"/>
      <c r="FD48" s="1807"/>
      <c r="FE48" s="1807"/>
      <c r="FF48" s="1807"/>
      <c r="FG48" s="1807"/>
      <c r="FH48" s="1807"/>
      <c r="FI48" s="1807"/>
      <c r="FJ48" s="1808"/>
    </row>
    <row r="49" spans="1:166" s="141" customFormat="1" ht="12">
      <c r="A49" s="561"/>
      <c r="B49" s="330"/>
      <c r="C49" s="1625" t="s">
        <v>649</v>
      </c>
      <c r="D49" s="1625"/>
      <c r="E49" s="1625"/>
      <c r="F49" s="1625"/>
      <c r="G49" s="1625"/>
      <c r="H49" s="1625"/>
      <c r="I49" s="1625"/>
      <c r="J49" s="1625"/>
      <c r="K49" s="1625"/>
      <c r="L49" s="1625"/>
      <c r="M49" s="1625"/>
      <c r="N49" s="1625"/>
      <c r="O49" s="1625"/>
      <c r="P49" s="1625"/>
      <c r="Q49" s="1625"/>
      <c r="R49" s="1625"/>
      <c r="S49" s="1625"/>
      <c r="T49" s="1625"/>
      <c r="U49" s="1625"/>
      <c r="V49" s="1625"/>
      <c r="W49" s="1625"/>
      <c r="X49" s="1625"/>
      <c r="Y49" s="1625"/>
      <c r="Z49" s="1625"/>
      <c r="AA49" s="1625"/>
      <c r="AB49" s="1625"/>
      <c r="AC49" s="1625"/>
      <c r="AD49" s="1625"/>
      <c r="AE49" s="1625"/>
      <c r="AF49" s="1625"/>
      <c r="AG49" s="1625"/>
      <c r="AH49" s="1625"/>
      <c r="AI49" s="1625"/>
      <c r="AJ49" s="1625"/>
      <c r="AK49" s="1625"/>
      <c r="AL49" s="1625"/>
      <c r="AM49" s="1625"/>
      <c r="AN49" s="1625"/>
      <c r="AO49" s="1625"/>
      <c r="AP49" s="1625"/>
      <c r="AQ49" s="1625"/>
      <c r="AR49" s="1625"/>
      <c r="AS49" s="1625"/>
      <c r="AT49" s="1760">
        <v>3316</v>
      </c>
      <c r="AU49" s="1760"/>
      <c r="AV49" s="1760"/>
      <c r="AW49" s="1760"/>
      <c r="AX49" s="1813"/>
      <c r="AY49" s="1789"/>
      <c r="AZ49" s="1789"/>
      <c r="BA49" s="1789"/>
      <c r="BB49" s="1789"/>
      <c r="BC49" s="1789"/>
      <c r="BD49" s="1789"/>
      <c r="BE49" s="1789"/>
      <c r="BF49" s="1789"/>
      <c r="BG49" s="1789"/>
      <c r="BH49" s="1789"/>
      <c r="BI49" s="1789"/>
      <c r="BJ49" s="1789"/>
      <c r="BK49" s="1789"/>
      <c r="BL49" s="1789"/>
      <c r="BM49" s="1789"/>
      <c r="BN49" s="1789"/>
      <c r="BO49" s="1789"/>
      <c r="BP49" s="1789"/>
      <c r="BQ49" s="1789"/>
      <c r="BR49" s="1789"/>
      <c r="BS49" s="1789"/>
      <c r="BT49" s="1789"/>
      <c r="BU49" s="1789"/>
      <c r="BV49" s="1789"/>
      <c r="BW49" s="1789"/>
      <c r="BX49" s="1789"/>
      <c r="BY49" s="1789"/>
      <c r="BZ49" s="1789"/>
      <c r="CA49" s="1789"/>
      <c r="CB49" s="1789"/>
      <c r="CC49" s="1789"/>
      <c r="CD49" s="1789"/>
      <c r="CE49" s="1789"/>
      <c r="CF49" s="1789"/>
      <c r="CG49" s="1789"/>
      <c r="CH49" s="1789"/>
      <c r="CI49" s="1789"/>
      <c r="CJ49" s="1789"/>
      <c r="CK49" s="1789"/>
      <c r="CL49" s="1789"/>
      <c r="CM49" s="1789"/>
      <c r="CN49" s="1789"/>
      <c r="CO49" s="1789"/>
      <c r="CP49" s="1789"/>
      <c r="CQ49" s="1789"/>
      <c r="CR49" s="1789"/>
      <c r="CS49" s="1789"/>
      <c r="CT49" s="1789"/>
      <c r="CU49" s="1789"/>
      <c r="CV49" s="1789"/>
      <c r="CW49" s="1789"/>
      <c r="CX49" s="1789"/>
      <c r="CY49" s="1789"/>
      <c r="CZ49" s="1789"/>
      <c r="DA49" s="1789"/>
      <c r="DB49" s="1789"/>
      <c r="DC49" s="1789"/>
      <c r="DD49" s="1789"/>
      <c r="DE49" s="1789"/>
      <c r="DF49" s="1789"/>
      <c r="DG49" s="1789"/>
      <c r="DH49" s="1789"/>
      <c r="DI49" s="1789"/>
      <c r="DJ49" s="1789"/>
      <c r="DK49" s="1789"/>
      <c r="DL49" s="1789"/>
      <c r="DM49" s="1789"/>
      <c r="DN49" s="1789"/>
      <c r="DO49" s="1789"/>
      <c r="DP49" s="1789"/>
      <c r="DQ49" s="1789"/>
      <c r="DR49" s="1789"/>
      <c r="DS49" s="1789"/>
      <c r="DT49" s="1789"/>
      <c r="DU49" s="1789"/>
      <c r="DV49" s="1789"/>
      <c r="DW49" s="1789"/>
      <c r="DX49" s="1789"/>
      <c r="DY49" s="1789"/>
      <c r="DZ49" s="1789"/>
      <c r="EA49" s="1789"/>
      <c r="EB49" s="1789"/>
      <c r="EC49" s="1789"/>
      <c r="ED49" s="1789"/>
      <c r="EE49" s="1789"/>
      <c r="EF49" s="1789"/>
      <c r="EG49" s="1789"/>
      <c r="EH49" s="1789"/>
      <c r="EI49" s="1789"/>
      <c r="EJ49" s="1789"/>
      <c r="EK49" s="1789"/>
      <c r="EL49" s="1789"/>
      <c r="EM49" s="1789"/>
      <c r="EN49" s="1789"/>
      <c r="EO49" s="1789"/>
      <c r="EP49" s="1789"/>
      <c r="EQ49" s="1807">
        <f>SUM(AX49:EP49)</f>
        <v>0</v>
      </c>
      <c r="ER49" s="1807"/>
      <c r="ES49" s="1807"/>
      <c r="ET49" s="1807"/>
      <c r="EU49" s="1807"/>
      <c r="EV49" s="1807"/>
      <c r="EW49" s="1807"/>
      <c r="EX49" s="1807"/>
      <c r="EY49" s="1807"/>
      <c r="EZ49" s="1807"/>
      <c r="FA49" s="1807"/>
      <c r="FB49" s="1807"/>
      <c r="FC49" s="1807"/>
      <c r="FD49" s="1807"/>
      <c r="FE49" s="1807"/>
      <c r="FF49" s="1807"/>
      <c r="FG49" s="1807"/>
      <c r="FH49" s="1807"/>
      <c r="FI49" s="1807"/>
      <c r="FJ49" s="1808"/>
    </row>
    <row r="50" spans="1:166" s="141" customFormat="1" ht="12">
      <c r="A50" s="561"/>
      <c r="B50" s="330"/>
      <c r="C50" s="1837" t="s">
        <v>655</v>
      </c>
      <c r="D50" s="1837"/>
      <c r="E50" s="1837"/>
      <c r="F50" s="1837"/>
      <c r="G50" s="1837"/>
      <c r="H50" s="1837"/>
      <c r="I50" s="1837"/>
      <c r="J50" s="1837"/>
      <c r="K50" s="1837"/>
      <c r="L50" s="1837"/>
      <c r="M50" s="1837"/>
      <c r="N50" s="1837"/>
      <c r="O50" s="1837"/>
      <c r="P50" s="1837"/>
      <c r="Q50" s="1837"/>
      <c r="R50" s="1837"/>
      <c r="S50" s="1837"/>
      <c r="T50" s="1837"/>
      <c r="U50" s="1837"/>
      <c r="V50" s="1837"/>
      <c r="W50" s="1837"/>
      <c r="X50" s="1837"/>
      <c r="Y50" s="1837"/>
      <c r="Z50" s="1837"/>
      <c r="AA50" s="1837"/>
      <c r="AB50" s="1837"/>
      <c r="AC50" s="1837"/>
      <c r="AD50" s="1837"/>
      <c r="AE50" s="1837"/>
      <c r="AF50" s="1837"/>
      <c r="AG50" s="1837"/>
      <c r="AH50" s="1837"/>
      <c r="AI50" s="1837"/>
      <c r="AJ50" s="1837"/>
      <c r="AK50" s="1837"/>
      <c r="AL50" s="1837"/>
      <c r="AM50" s="1837"/>
      <c r="AN50" s="1837"/>
      <c r="AO50" s="1837"/>
      <c r="AP50" s="1837"/>
      <c r="AQ50" s="1837"/>
      <c r="AR50" s="1837"/>
      <c r="AS50" s="1837"/>
      <c r="AT50" s="1760">
        <v>3320</v>
      </c>
      <c r="AU50" s="1760"/>
      <c r="AV50" s="1760"/>
      <c r="AW50" s="1760"/>
      <c r="AX50" s="1835" t="s">
        <v>39</v>
      </c>
      <c r="AY50" s="1835"/>
      <c r="AZ50" s="1836"/>
      <c r="BA50" s="1836"/>
      <c r="BB50" s="1836"/>
      <c r="BC50" s="1836"/>
      <c r="BD50" s="1836"/>
      <c r="BE50" s="1836"/>
      <c r="BF50" s="1836"/>
      <c r="BG50" s="1836"/>
      <c r="BH50" s="1836"/>
      <c r="BI50" s="1836"/>
      <c r="BJ50" s="1836"/>
      <c r="BK50" s="1836"/>
      <c r="BL50" s="1836"/>
      <c r="BM50" s="1836"/>
      <c r="BN50" s="1836"/>
      <c r="BO50" s="1837" t="s">
        <v>40</v>
      </c>
      <c r="BP50" s="1838"/>
      <c r="BQ50" s="456" t="s">
        <v>39</v>
      </c>
      <c r="BR50" s="1836"/>
      <c r="BS50" s="1836"/>
      <c r="BT50" s="1836"/>
      <c r="BU50" s="1836"/>
      <c r="BV50" s="1836"/>
      <c r="BW50" s="1836"/>
      <c r="BX50" s="1836"/>
      <c r="BY50" s="1836"/>
      <c r="BZ50" s="1836"/>
      <c r="CA50" s="1836"/>
      <c r="CB50" s="1836"/>
      <c r="CC50" s="1836"/>
      <c r="CD50" s="1836"/>
      <c r="CE50" s="1836"/>
      <c r="CF50" s="1836"/>
      <c r="CG50" s="1836"/>
      <c r="CH50" s="1836"/>
      <c r="CI50" s="1836"/>
      <c r="CJ50" s="457" t="s">
        <v>40</v>
      </c>
      <c r="CK50" s="1834" t="s">
        <v>39</v>
      </c>
      <c r="CL50" s="1835"/>
      <c r="CM50" s="1836"/>
      <c r="CN50" s="1836"/>
      <c r="CO50" s="1836"/>
      <c r="CP50" s="1836"/>
      <c r="CQ50" s="1836"/>
      <c r="CR50" s="1836"/>
      <c r="CS50" s="1836"/>
      <c r="CT50" s="1836"/>
      <c r="CU50" s="1836"/>
      <c r="CV50" s="1836"/>
      <c r="CW50" s="1836"/>
      <c r="CX50" s="1836"/>
      <c r="CY50" s="1836"/>
      <c r="CZ50" s="1836"/>
      <c r="DA50" s="1836"/>
      <c r="DB50" s="1837" t="s">
        <v>40</v>
      </c>
      <c r="DC50" s="1838"/>
      <c r="DD50" s="1834" t="s">
        <v>39</v>
      </c>
      <c r="DE50" s="1835"/>
      <c r="DF50" s="1830"/>
      <c r="DG50" s="1830"/>
      <c r="DH50" s="1830"/>
      <c r="DI50" s="1830"/>
      <c r="DJ50" s="1830"/>
      <c r="DK50" s="1830"/>
      <c r="DL50" s="1830"/>
      <c r="DM50" s="1830"/>
      <c r="DN50" s="1830"/>
      <c r="DO50" s="1830"/>
      <c r="DP50" s="1830"/>
      <c r="DQ50" s="1830"/>
      <c r="DR50" s="1830"/>
      <c r="DS50" s="1830"/>
      <c r="DT50" s="1830"/>
      <c r="DU50" s="1837" t="s">
        <v>40</v>
      </c>
      <c r="DV50" s="1838"/>
      <c r="DW50" s="1834" t="s">
        <v>39</v>
      </c>
      <c r="DX50" s="1835"/>
      <c r="DY50" s="1836">
        <v>610932</v>
      </c>
      <c r="DZ50" s="1836"/>
      <c r="EA50" s="1836"/>
      <c r="EB50" s="1836"/>
      <c r="EC50" s="1836"/>
      <c r="ED50" s="1836"/>
      <c r="EE50" s="1836"/>
      <c r="EF50" s="1836"/>
      <c r="EG50" s="1836"/>
      <c r="EH50" s="1836"/>
      <c r="EI50" s="1836"/>
      <c r="EJ50" s="1836"/>
      <c r="EK50" s="1836"/>
      <c r="EL50" s="1836"/>
      <c r="EM50" s="1836"/>
      <c r="EN50" s="1836"/>
      <c r="EO50" s="1837" t="s">
        <v>40</v>
      </c>
      <c r="EP50" s="1838"/>
      <c r="EQ50" s="1834" t="s">
        <v>39</v>
      </c>
      <c r="ER50" s="1835"/>
      <c r="ES50" s="1842">
        <f>SUM(AZ50,BR50,CM50,DF50,DY50)</f>
        <v>610932</v>
      </c>
      <c r="ET50" s="1842"/>
      <c r="EU50" s="1842"/>
      <c r="EV50" s="1842"/>
      <c r="EW50" s="1842"/>
      <c r="EX50" s="1842"/>
      <c r="EY50" s="1842"/>
      <c r="EZ50" s="1842"/>
      <c r="FA50" s="1842"/>
      <c r="FB50" s="1842"/>
      <c r="FC50" s="1842"/>
      <c r="FD50" s="1842"/>
      <c r="FE50" s="1842"/>
      <c r="FF50" s="1842"/>
      <c r="FG50" s="1842"/>
      <c r="FH50" s="1842"/>
      <c r="FI50" s="1837" t="s">
        <v>40</v>
      </c>
      <c r="FJ50" s="1843"/>
    </row>
    <row r="51" spans="1:166" s="141" customFormat="1" ht="12">
      <c r="A51" s="561"/>
      <c r="B51" s="329"/>
      <c r="C51" s="1804" t="s">
        <v>17</v>
      </c>
      <c r="D51" s="1804"/>
      <c r="E51" s="1804"/>
      <c r="F51" s="1804"/>
      <c r="G51" s="1804"/>
      <c r="H51" s="1804"/>
      <c r="I51" s="1804"/>
      <c r="J51" s="1804"/>
      <c r="K51" s="1804"/>
      <c r="L51" s="1804"/>
      <c r="M51" s="1804"/>
      <c r="N51" s="1804"/>
      <c r="O51" s="1804"/>
      <c r="P51" s="1804"/>
      <c r="Q51" s="1804"/>
      <c r="R51" s="1804"/>
      <c r="S51" s="1804"/>
      <c r="T51" s="1804"/>
      <c r="U51" s="1804"/>
      <c r="V51" s="1804"/>
      <c r="W51" s="1804"/>
      <c r="X51" s="1804"/>
      <c r="Y51" s="1804"/>
      <c r="Z51" s="1804"/>
      <c r="AA51" s="1804"/>
      <c r="AB51" s="1804"/>
      <c r="AC51" s="1804"/>
      <c r="AD51" s="1804"/>
      <c r="AE51" s="1804"/>
      <c r="AF51" s="1804"/>
      <c r="AG51" s="1804"/>
      <c r="AH51" s="1804"/>
      <c r="AI51" s="1804"/>
      <c r="AJ51" s="1804"/>
      <c r="AK51" s="1804"/>
      <c r="AL51" s="1804"/>
      <c r="AM51" s="1804"/>
      <c r="AN51" s="1804"/>
      <c r="AO51" s="1804"/>
      <c r="AP51" s="1804"/>
      <c r="AQ51" s="1804"/>
      <c r="AR51" s="1804"/>
      <c r="AS51" s="1804"/>
      <c r="AT51" s="1760">
        <v>3321</v>
      </c>
      <c r="AU51" s="1760"/>
      <c r="AV51" s="1760"/>
      <c r="AW51" s="1760"/>
      <c r="AX51" s="1553" t="s">
        <v>168</v>
      </c>
      <c r="AY51" s="1553"/>
      <c r="AZ51" s="1553"/>
      <c r="BA51" s="1553"/>
      <c r="BB51" s="1553"/>
      <c r="BC51" s="1553"/>
      <c r="BD51" s="1553"/>
      <c r="BE51" s="1553"/>
      <c r="BF51" s="1553"/>
      <c r="BG51" s="1553"/>
      <c r="BH51" s="1553"/>
      <c r="BI51" s="1553"/>
      <c r="BJ51" s="1553"/>
      <c r="BK51" s="1553"/>
      <c r="BL51" s="1553"/>
      <c r="BM51" s="1553"/>
      <c r="BN51" s="1553"/>
      <c r="BO51" s="1553"/>
      <c r="BP51" s="1554"/>
      <c r="BQ51" s="1805" t="s">
        <v>168</v>
      </c>
      <c r="BR51" s="1553"/>
      <c r="BS51" s="1553"/>
      <c r="BT51" s="1553"/>
      <c r="BU51" s="1553"/>
      <c r="BV51" s="1553"/>
      <c r="BW51" s="1553"/>
      <c r="BX51" s="1553"/>
      <c r="BY51" s="1553"/>
      <c r="BZ51" s="1553"/>
      <c r="CA51" s="1553"/>
      <c r="CB51" s="1553"/>
      <c r="CC51" s="1553"/>
      <c r="CD51" s="1553"/>
      <c r="CE51" s="1553"/>
      <c r="CF51" s="1553"/>
      <c r="CG51" s="1553"/>
      <c r="CH51" s="1553"/>
      <c r="CI51" s="1553"/>
      <c r="CJ51" s="1554"/>
      <c r="CK51" s="1805" t="s">
        <v>168</v>
      </c>
      <c r="CL51" s="1553"/>
      <c r="CM51" s="1553"/>
      <c r="CN51" s="1553"/>
      <c r="CO51" s="1553"/>
      <c r="CP51" s="1553"/>
      <c r="CQ51" s="1553"/>
      <c r="CR51" s="1553"/>
      <c r="CS51" s="1553"/>
      <c r="CT51" s="1553"/>
      <c r="CU51" s="1553"/>
      <c r="CV51" s="1553"/>
      <c r="CW51" s="1553"/>
      <c r="CX51" s="1553"/>
      <c r="CY51" s="1553"/>
      <c r="CZ51" s="1553"/>
      <c r="DA51" s="1553"/>
      <c r="DB51" s="1553"/>
      <c r="DC51" s="1554"/>
      <c r="DD51" s="1805" t="s">
        <v>168</v>
      </c>
      <c r="DE51" s="1553"/>
      <c r="DF51" s="1553"/>
      <c r="DG51" s="1553"/>
      <c r="DH51" s="1553"/>
      <c r="DI51" s="1553"/>
      <c r="DJ51" s="1553"/>
      <c r="DK51" s="1553"/>
      <c r="DL51" s="1553"/>
      <c r="DM51" s="1553"/>
      <c r="DN51" s="1553"/>
      <c r="DO51" s="1553"/>
      <c r="DP51" s="1553"/>
      <c r="DQ51" s="1553"/>
      <c r="DR51" s="1553"/>
      <c r="DS51" s="1553"/>
      <c r="DT51" s="1553"/>
      <c r="DU51" s="1553"/>
      <c r="DV51" s="1554"/>
      <c r="DW51" s="1824" t="s">
        <v>39</v>
      </c>
      <c r="DX51" s="1825"/>
      <c r="DY51" s="1791"/>
      <c r="DZ51" s="1791"/>
      <c r="EA51" s="1791"/>
      <c r="EB51" s="1791"/>
      <c r="EC51" s="1791"/>
      <c r="ED51" s="1791"/>
      <c r="EE51" s="1791"/>
      <c r="EF51" s="1791"/>
      <c r="EG51" s="1791"/>
      <c r="EH51" s="1791"/>
      <c r="EI51" s="1791"/>
      <c r="EJ51" s="1791"/>
      <c r="EK51" s="1791"/>
      <c r="EL51" s="1791"/>
      <c r="EM51" s="1791"/>
      <c r="EN51" s="1791"/>
      <c r="EO51" s="1831" t="s">
        <v>40</v>
      </c>
      <c r="EP51" s="1832"/>
      <c r="EQ51" s="1824" t="s">
        <v>39</v>
      </c>
      <c r="ER51" s="1825"/>
      <c r="ES51" s="1839">
        <f>ABS(SUM(AX51:EP52))</f>
        <v>0</v>
      </c>
      <c r="ET51" s="1839"/>
      <c r="EU51" s="1839"/>
      <c r="EV51" s="1839"/>
      <c r="EW51" s="1839"/>
      <c r="EX51" s="1839"/>
      <c r="EY51" s="1839"/>
      <c r="EZ51" s="1839"/>
      <c r="FA51" s="1839"/>
      <c r="FB51" s="1839"/>
      <c r="FC51" s="1839"/>
      <c r="FD51" s="1839"/>
      <c r="FE51" s="1839"/>
      <c r="FF51" s="1839"/>
      <c r="FG51" s="1839"/>
      <c r="FH51" s="1839"/>
      <c r="FI51" s="1831" t="s">
        <v>40</v>
      </c>
      <c r="FJ51" s="1840"/>
    </row>
    <row r="52" spans="1:166" s="141" customFormat="1" ht="12">
      <c r="A52" s="561"/>
      <c r="B52" s="326"/>
      <c r="C52" s="1559" t="s">
        <v>654</v>
      </c>
      <c r="D52" s="1559"/>
      <c r="E52" s="1559"/>
      <c r="F52" s="1559"/>
      <c r="G52" s="1559"/>
      <c r="H52" s="1559"/>
      <c r="I52" s="1559"/>
      <c r="J52" s="1559"/>
      <c r="K52" s="1559"/>
      <c r="L52" s="1559"/>
      <c r="M52" s="1559"/>
      <c r="N52" s="1559"/>
      <c r="O52" s="1559"/>
      <c r="P52" s="1559"/>
      <c r="Q52" s="1559"/>
      <c r="R52" s="1559"/>
      <c r="S52" s="1559"/>
      <c r="T52" s="1559"/>
      <c r="U52" s="1559"/>
      <c r="V52" s="1559"/>
      <c r="W52" s="1559"/>
      <c r="X52" s="1559"/>
      <c r="Y52" s="1559"/>
      <c r="Z52" s="1559"/>
      <c r="AA52" s="1559"/>
      <c r="AB52" s="1559"/>
      <c r="AC52" s="1559"/>
      <c r="AD52" s="1559"/>
      <c r="AE52" s="1559"/>
      <c r="AF52" s="1559"/>
      <c r="AG52" s="1559"/>
      <c r="AH52" s="1559"/>
      <c r="AI52" s="1559"/>
      <c r="AJ52" s="1559"/>
      <c r="AK52" s="1559"/>
      <c r="AL52" s="1559"/>
      <c r="AM52" s="1559"/>
      <c r="AN52" s="1559"/>
      <c r="AO52" s="1559"/>
      <c r="AP52" s="1559"/>
      <c r="AQ52" s="1559"/>
      <c r="AR52" s="1559"/>
      <c r="AS52" s="1559"/>
      <c r="AT52" s="1151"/>
      <c r="AU52" s="1151"/>
      <c r="AV52" s="1151"/>
      <c r="AW52" s="1151"/>
      <c r="AX52" s="1556"/>
      <c r="AY52" s="1556"/>
      <c r="AZ52" s="1556"/>
      <c r="BA52" s="1556"/>
      <c r="BB52" s="1556"/>
      <c r="BC52" s="1556"/>
      <c r="BD52" s="1556"/>
      <c r="BE52" s="1556"/>
      <c r="BF52" s="1556"/>
      <c r="BG52" s="1556"/>
      <c r="BH52" s="1556"/>
      <c r="BI52" s="1556"/>
      <c r="BJ52" s="1556"/>
      <c r="BK52" s="1556"/>
      <c r="BL52" s="1556"/>
      <c r="BM52" s="1556"/>
      <c r="BN52" s="1556"/>
      <c r="BO52" s="1556"/>
      <c r="BP52" s="1557"/>
      <c r="BQ52" s="1806"/>
      <c r="BR52" s="1556"/>
      <c r="BS52" s="1556"/>
      <c r="BT52" s="1556"/>
      <c r="BU52" s="1556"/>
      <c r="BV52" s="1556"/>
      <c r="BW52" s="1556"/>
      <c r="BX52" s="1556"/>
      <c r="BY52" s="1556"/>
      <c r="BZ52" s="1556"/>
      <c r="CA52" s="1556"/>
      <c r="CB52" s="1556"/>
      <c r="CC52" s="1556"/>
      <c r="CD52" s="1556"/>
      <c r="CE52" s="1556"/>
      <c r="CF52" s="1556"/>
      <c r="CG52" s="1556"/>
      <c r="CH52" s="1556"/>
      <c r="CI52" s="1556"/>
      <c r="CJ52" s="1557"/>
      <c r="CK52" s="1806"/>
      <c r="CL52" s="1556"/>
      <c r="CM52" s="1556"/>
      <c r="CN52" s="1556"/>
      <c r="CO52" s="1556"/>
      <c r="CP52" s="1556"/>
      <c r="CQ52" s="1556"/>
      <c r="CR52" s="1556"/>
      <c r="CS52" s="1556"/>
      <c r="CT52" s="1556"/>
      <c r="CU52" s="1556"/>
      <c r="CV52" s="1556"/>
      <c r="CW52" s="1556"/>
      <c r="CX52" s="1556"/>
      <c r="CY52" s="1556"/>
      <c r="CZ52" s="1556"/>
      <c r="DA52" s="1556"/>
      <c r="DB52" s="1556"/>
      <c r="DC52" s="1557"/>
      <c r="DD52" s="1806"/>
      <c r="DE52" s="1556"/>
      <c r="DF52" s="1556"/>
      <c r="DG52" s="1556"/>
      <c r="DH52" s="1556"/>
      <c r="DI52" s="1556"/>
      <c r="DJ52" s="1556"/>
      <c r="DK52" s="1556"/>
      <c r="DL52" s="1556"/>
      <c r="DM52" s="1556"/>
      <c r="DN52" s="1556"/>
      <c r="DO52" s="1556"/>
      <c r="DP52" s="1556"/>
      <c r="DQ52" s="1556"/>
      <c r="DR52" s="1556"/>
      <c r="DS52" s="1556"/>
      <c r="DT52" s="1556"/>
      <c r="DU52" s="1556"/>
      <c r="DV52" s="1557"/>
      <c r="DW52" s="1826"/>
      <c r="DX52" s="1827"/>
      <c r="DY52" s="1385"/>
      <c r="DZ52" s="1385"/>
      <c r="EA52" s="1385"/>
      <c r="EB52" s="1385"/>
      <c r="EC52" s="1385"/>
      <c r="ED52" s="1385"/>
      <c r="EE52" s="1385"/>
      <c r="EF52" s="1385"/>
      <c r="EG52" s="1385"/>
      <c r="EH52" s="1385"/>
      <c r="EI52" s="1385"/>
      <c r="EJ52" s="1385"/>
      <c r="EK52" s="1385"/>
      <c r="EL52" s="1385"/>
      <c r="EM52" s="1385"/>
      <c r="EN52" s="1385"/>
      <c r="EO52" s="1761"/>
      <c r="EP52" s="1833"/>
      <c r="EQ52" s="1826"/>
      <c r="ER52" s="1827"/>
      <c r="ES52" s="1748"/>
      <c r="ET52" s="1748"/>
      <c r="EU52" s="1748"/>
      <c r="EV52" s="1748"/>
      <c r="EW52" s="1748"/>
      <c r="EX52" s="1748"/>
      <c r="EY52" s="1748"/>
      <c r="EZ52" s="1748"/>
      <c r="FA52" s="1748"/>
      <c r="FB52" s="1748"/>
      <c r="FC52" s="1748"/>
      <c r="FD52" s="1748"/>
      <c r="FE52" s="1748"/>
      <c r="FF52" s="1748"/>
      <c r="FG52" s="1748"/>
      <c r="FH52" s="1748"/>
      <c r="FI52" s="1761"/>
      <c r="FJ52" s="1841"/>
    </row>
    <row r="53" spans="1:166" s="141" customFormat="1" ht="12">
      <c r="A53" s="561"/>
      <c r="B53" s="326"/>
      <c r="C53" s="1625" t="s">
        <v>653</v>
      </c>
      <c r="D53" s="1625"/>
      <c r="E53" s="1625"/>
      <c r="F53" s="1625"/>
      <c r="G53" s="1625"/>
      <c r="H53" s="1625"/>
      <c r="I53" s="1625"/>
      <c r="J53" s="1625"/>
      <c r="K53" s="1625"/>
      <c r="L53" s="1625"/>
      <c r="M53" s="1625"/>
      <c r="N53" s="1625"/>
      <c r="O53" s="1625"/>
      <c r="P53" s="1625"/>
      <c r="Q53" s="1625"/>
      <c r="R53" s="1625"/>
      <c r="S53" s="1625"/>
      <c r="T53" s="1625"/>
      <c r="U53" s="1625"/>
      <c r="V53" s="1625"/>
      <c r="W53" s="1625"/>
      <c r="X53" s="1625"/>
      <c r="Y53" s="1625"/>
      <c r="Z53" s="1625"/>
      <c r="AA53" s="1625"/>
      <c r="AB53" s="1625"/>
      <c r="AC53" s="1625"/>
      <c r="AD53" s="1625"/>
      <c r="AE53" s="1625"/>
      <c r="AF53" s="1625"/>
      <c r="AG53" s="1625"/>
      <c r="AH53" s="1625"/>
      <c r="AI53" s="1625"/>
      <c r="AJ53" s="1625"/>
      <c r="AK53" s="1625"/>
      <c r="AL53" s="1625"/>
      <c r="AM53" s="1625"/>
      <c r="AN53" s="1625"/>
      <c r="AO53" s="1625"/>
      <c r="AP53" s="1625"/>
      <c r="AQ53" s="1625"/>
      <c r="AR53" s="1625"/>
      <c r="AS53" s="1625"/>
      <c r="AT53" s="1760">
        <v>3322</v>
      </c>
      <c r="AU53" s="1760"/>
      <c r="AV53" s="1760"/>
      <c r="AW53" s="1760"/>
      <c r="AX53" s="1809" t="s">
        <v>168</v>
      </c>
      <c r="AY53" s="1760"/>
      <c r="AZ53" s="1760"/>
      <c r="BA53" s="1760"/>
      <c r="BB53" s="1760"/>
      <c r="BC53" s="1760"/>
      <c r="BD53" s="1760"/>
      <c r="BE53" s="1760"/>
      <c r="BF53" s="1760"/>
      <c r="BG53" s="1760"/>
      <c r="BH53" s="1760"/>
      <c r="BI53" s="1760"/>
      <c r="BJ53" s="1760"/>
      <c r="BK53" s="1760"/>
      <c r="BL53" s="1760"/>
      <c r="BM53" s="1760"/>
      <c r="BN53" s="1760"/>
      <c r="BO53" s="1760"/>
      <c r="BP53" s="1810"/>
      <c r="BQ53" s="1760" t="s">
        <v>168</v>
      </c>
      <c r="BR53" s="1760"/>
      <c r="BS53" s="1760"/>
      <c r="BT53" s="1760"/>
      <c r="BU53" s="1760"/>
      <c r="BV53" s="1760"/>
      <c r="BW53" s="1760"/>
      <c r="BX53" s="1760"/>
      <c r="BY53" s="1760"/>
      <c r="BZ53" s="1760"/>
      <c r="CA53" s="1760"/>
      <c r="CB53" s="1760"/>
      <c r="CC53" s="1760"/>
      <c r="CD53" s="1760"/>
      <c r="CE53" s="1760"/>
      <c r="CF53" s="1760"/>
      <c r="CG53" s="1760"/>
      <c r="CH53" s="1760"/>
      <c r="CI53" s="1760"/>
      <c r="CJ53" s="1760"/>
      <c r="CK53" s="1834" t="s">
        <v>39</v>
      </c>
      <c r="CL53" s="1835"/>
      <c r="CM53" s="1836"/>
      <c r="CN53" s="1836"/>
      <c r="CO53" s="1836"/>
      <c r="CP53" s="1836"/>
      <c r="CQ53" s="1836"/>
      <c r="CR53" s="1836"/>
      <c r="CS53" s="1836"/>
      <c r="CT53" s="1836"/>
      <c r="CU53" s="1836"/>
      <c r="CV53" s="1836"/>
      <c r="CW53" s="1836"/>
      <c r="CX53" s="1836"/>
      <c r="CY53" s="1836"/>
      <c r="CZ53" s="1836"/>
      <c r="DA53" s="1836"/>
      <c r="DB53" s="1837" t="s">
        <v>40</v>
      </c>
      <c r="DC53" s="1838"/>
      <c r="DD53" s="1760" t="s">
        <v>168</v>
      </c>
      <c r="DE53" s="1760"/>
      <c r="DF53" s="1760"/>
      <c r="DG53" s="1760"/>
      <c r="DH53" s="1760"/>
      <c r="DI53" s="1760"/>
      <c r="DJ53" s="1760"/>
      <c r="DK53" s="1760"/>
      <c r="DL53" s="1760"/>
      <c r="DM53" s="1760"/>
      <c r="DN53" s="1760"/>
      <c r="DO53" s="1760"/>
      <c r="DP53" s="1760"/>
      <c r="DQ53" s="1760"/>
      <c r="DR53" s="1760"/>
      <c r="DS53" s="1760"/>
      <c r="DT53" s="1760"/>
      <c r="DU53" s="1760"/>
      <c r="DV53" s="1760"/>
      <c r="DW53" s="1834" t="s">
        <v>39</v>
      </c>
      <c r="DX53" s="1835"/>
      <c r="DY53" s="1836"/>
      <c r="DZ53" s="1836"/>
      <c r="EA53" s="1836"/>
      <c r="EB53" s="1836"/>
      <c r="EC53" s="1836"/>
      <c r="ED53" s="1836"/>
      <c r="EE53" s="1836"/>
      <c r="EF53" s="1836"/>
      <c r="EG53" s="1836"/>
      <c r="EH53" s="1836"/>
      <c r="EI53" s="1836"/>
      <c r="EJ53" s="1836"/>
      <c r="EK53" s="1836"/>
      <c r="EL53" s="1836"/>
      <c r="EM53" s="1836"/>
      <c r="EN53" s="1836"/>
      <c r="EO53" s="1837" t="s">
        <v>40</v>
      </c>
      <c r="EP53" s="1838"/>
      <c r="EQ53" s="1834" t="s">
        <v>39</v>
      </c>
      <c r="ER53" s="1835"/>
      <c r="ES53" s="1842">
        <f>ABS(SUM(AX53:EP53))</f>
        <v>0</v>
      </c>
      <c r="ET53" s="1842"/>
      <c r="EU53" s="1842"/>
      <c r="EV53" s="1842"/>
      <c r="EW53" s="1842"/>
      <c r="EX53" s="1842"/>
      <c r="EY53" s="1842"/>
      <c r="EZ53" s="1842"/>
      <c r="FA53" s="1842"/>
      <c r="FB53" s="1842"/>
      <c r="FC53" s="1842"/>
      <c r="FD53" s="1842"/>
      <c r="FE53" s="1842"/>
      <c r="FF53" s="1842"/>
      <c r="FG53" s="1842"/>
      <c r="FH53" s="1842"/>
      <c r="FI53" s="1837" t="s">
        <v>40</v>
      </c>
      <c r="FJ53" s="1843"/>
    </row>
    <row r="54" spans="1:166" s="141" customFormat="1" ht="24" customHeight="1">
      <c r="A54" s="561"/>
      <c r="B54" s="326"/>
      <c r="C54" s="1811" t="s">
        <v>652</v>
      </c>
      <c r="D54" s="1811"/>
      <c r="E54" s="1811"/>
      <c r="F54" s="1811"/>
      <c r="G54" s="1811"/>
      <c r="H54" s="1811"/>
      <c r="I54" s="1811"/>
      <c r="J54" s="1811"/>
      <c r="K54" s="1811"/>
      <c r="L54" s="1811"/>
      <c r="M54" s="1811"/>
      <c r="N54" s="1811"/>
      <c r="O54" s="1811"/>
      <c r="P54" s="1811"/>
      <c r="Q54" s="1811"/>
      <c r="R54" s="1811"/>
      <c r="S54" s="1811"/>
      <c r="T54" s="1811"/>
      <c r="U54" s="1811"/>
      <c r="V54" s="1811"/>
      <c r="W54" s="1811"/>
      <c r="X54" s="1811"/>
      <c r="Y54" s="1811"/>
      <c r="Z54" s="1811"/>
      <c r="AA54" s="1811"/>
      <c r="AB54" s="1811"/>
      <c r="AC54" s="1811"/>
      <c r="AD54" s="1811"/>
      <c r="AE54" s="1811"/>
      <c r="AF54" s="1811"/>
      <c r="AG54" s="1811"/>
      <c r="AH54" s="1811"/>
      <c r="AI54" s="1811"/>
      <c r="AJ54" s="1811"/>
      <c r="AK54" s="1811"/>
      <c r="AL54" s="1811"/>
      <c r="AM54" s="1811"/>
      <c r="AN54" s="1811"/>
      <c r="AO54" s="1811"/>
      <c r="AP54" s="1811"/>
      <c r="AQ54" s="1811"/>
      <c r="AR54" s="1811"/>
      <c r="AS54" s="1811"/>
      <c r="AT54" s="1760">
        <v>3323</v>
      </c>
      <c r="AU54" s="1760"/>
      <c r="AV54" s="1760"/>
      <c r="AW54" s="1760"/>
      <c r="AX54" s="1809" t="s">
        <v>168</v>
      </c>
      <c r="AY54" s="1760"/>
      <c r="AZ54" s="1760"/>
      <c r="BA54" s="1760"/>
      <c r="BB54" s="1760"/>
      <c r="BC54" s="1760"/>
      <c r="BD54" s="1760"/>
      <c r="BE54" s="1760"/>
      <c r="BF54" s="1760"/>
      <c r="BG54" s="1760"/>
      <c r="BH54" s="1760"/>
      <c r="BI54" s="1760"/>
      <c r="BJ54" s="1760"/>
      <c r="BK54" s="1760"/>
      <c r="BL54" s="1760"/>
      <c r="BM54" s="1760"/>
      <c r="BN54" s="1760"/>
      <c r="BO54" s="1760"/>
      <c r="BP54" s="1810"/>
      <c r="BQ54" s="1760" t="s">
        <v>168</v>
      </c>
      <c r="BR54" s="1760"/>
      <c r="BS54" s="1760"/>
      <c r="BT54" s="1760"/>
      <c r="BU54" s="1760"/>
      <c r="BV54" s="1760"/>
      <c r="BW54" s="1760"/>
      <c r="BX54" s="1760"/>
      <c r="BY54" s="1760"/>
      <c r="BZ54" s="1760"/>
      <c r="CA54" s="1760"/>
      <c r="CB54" s="1760"/>
      <c r="CC54" s="1760"/>
      <c r="CD54" s="1760"/>
      <c r="CE54" s="1760"/>
      <c r="CF54" s="1760"/>
      <c r="CG54" s="1760"/>
      <c r="CH54" s="1760"/>
      <c r="CI54" s="1760"/>
      <c r="CJ54" s="1760"/>
      <c r="CK54" s="1834" t="s">
        <v>39</v>
      </c>
      <c r="CL54" s="1835"/>
      <c r="CM54" s="1836"/>
      <c r="CN54" s="1836"/>
      <c r="CO54" s="1836"/>
      <c r="CP54" s="1836"/>
      <c r="CQ54" s="1836"/>
      <c r="CR54" s="1836"/>
      <c r="CS54" s="1836"/>
      <c r="CT54" s="1836"/>
      <c r="CU54" s="1836"/>
      <c r="CV54" s="1836"/>
      <c r="CW54" s="1836"/>
      <c r="CX54" s="1836"/>
      <c r="CY54" s="1836"/>
      <c r="CZ54" s="1836"/>
      <c r="DA54" s="1836"/>
      <c r="DB54" s="1837" t="s">
        <v>40</v>
      </c>
      <c r="DC54" s="1838"/>
      <c r="DD54" s="1760" t="s">
        <v>168</v>
      </c>
      <c r="DE54" s="1760"/>
      <c r="DF54" s="1760"/>
      <c r="DG54" s="1760"/>
      <c r="DH54" s="1760"/>
      <c r="DI54" s="1760"/>
      <c r="DJ54" s="1760"/>
      <c r="DK54" s="1760"/>
      <c r="DL54" s="1760"/>
      <c r="DM54" s="1760"/>
      <c r="DN54" s="1760"/>
      <c r="DO54" s="1760"/>
      <c r="DP54" s="1760"/>
      <c r="DQ54" s="1760"/>
      <c r="DR54" s="1760"/>
      <c r="DS54" s="1760"/>
      <c r="DT54" s="1760"/>
      <c r="DU54" s="1760"/>
      <c r="DV54" s="1760"/>
      <c r="DW54" s="1834" t="s">
        <v>39</v>
      </c>
      <c r="DX54" s="1835"/>
      <c r="DY54" s="1836"/>
      <c r="DZ54" s="1836"/>
      <c r="EA54" s="1836"/>
      <c r="EB54" s="1836"/>
      <c r="EC54" s="1836"/>
      <c r="ED54" s="1836"/>
      <c r="EE54" s="1836"/>
      <c r="EF54" s="1836"/>
      <c r="EG54" s="1836"/>
      <c r="EH54" s="1836"/>
      <c r="EI54" s="1836"/>
      <c r="EJ54" s="1836"/>
      <c r="EK54" s="1836"/>
      <c r="EL54" s="1836"/>
      <c r="EM54" s="1836"/>
      <c r="EN54" s="1836"/>
      <c r="EO54" s="1837" t="s">
        <v>40</v>
      </c>
      <c r="EP54" s="1838"/>
      <c r="EQ54" s="1834" t="s">
        <v>39</v>
      </c>
      <c r="ER54" s="1835"/>
      <c r="ES54" s="1842">
        <f>ABS(SUM(AX54:EP54))</f>
        <v>0</v>
      </c>
      <c r="ET54" s="1842"/>
      <c r="EU54" s="1842"/>
      <c r="EV54" s="1842"/>
      <c r="EW54" s="1842"/>
      <c r="EX54" s="1842"/>
      <c r="EY54" s="1842"/>
      <c r="EZ54" s="1842"/>
      <c r="FA54" s="1842"/>
      <c r="FB54" s="1842"/>
      <c r="FC54" s="1842"/>
      <c r="FD54" s="1842"/>
      <c r="FE54" s="1842"/>
      <c r="FF54" s="1842"/>
      <c r="FG54" s="1842"/>
      <c r="FH54" s="1842"/>
      <c r="FI54" s="1837" t="s">
        <v>40</v>
      </c>
      <c r="FJ54" s="1843"/>
    </row>
    <row r="55" spans="1:166" s="141" customFormat="1" ht="24" customHeight="1">
      <c r="A55" s="561"/>
      <c r="B55" s="330"/>
      <c r="C55" s="1815" t="s">
        <v>651</v>
      </c>
      <c r="D55" s="1815"/>
      <c r="E55" s="1815"/>
      <c r="F55" s="1815"/>
      <c r="G55" s="1815"/>
      <c r="H55" s="1815"/>
      <c r="I55" s="1815"/>
      <c r="J55" s="1815"/>
      <c r="K55" s="1815"/>
      <c r="L55" s="1815"/>
      <c r="M55" s="1815"/>
      <c r="N55" s="1815"/>
      <c r="O55" s="1815"/>
      <c r="P55" s="1815"/>
      <c r="Q55" s="1815"/>
      <c r="R55" s="1815"/>
      <c r="S55" s="1815"/>
      <c r="T55" s="1815"/>
      <c r="U55" s="1815"/>
      <c r="V55" s="1815"/>
      <c r="W55" s="1815"/>
      <c r="X55" s="1815"/>
      <c r="Y55" s="1815"/>
      <c r="Z55" s="1815"/>
      <c r="AA55" s="1815"/>
      <c r="AB55" s="1815"/>
      <c r="AC55" s="1815"/>
      <c r="AD55" s="1815"/>
      <c r="AE55" s="1815"/>
      <c r="AF55" s="1815"/>
      <c r="AG55" s="1815"/>
      <c r="AH55" s="1815"/>
      <c r="AI55" s="1815"/>
      <c r="AJ55" s="1815"/>
      <c r="AK55" s="1815"/>
      <c r="AL55" s="1815"/>
      <c r="AM55" s="1815"/>
      <c r="AN55" s="1815"/>
      <c r="AO55" s="1815"/>
      <c r="AP55" s="1815"/>
      <c r="AQ55" s="1815"/>
      <c r="AR55" s="1815"/>
      <c r="AS55" s="1815"/>
      <c r="AT55" s="1760">
        <v>3324</v>
      </c>
      <c r="AU55" s="1760"/>
      <c r="AV55" s="1760"/>
      <c r="AW55" s="1760"/>
      <c r="AX55" s="1835" t="s">
        <v>39</v>
      </c>
      <c r="AY55" s="1835"/>
      <c r="AZ55" s="1836"/>
      <c r="BA55" s="1836"/>
      <c r="BB55" s="1836"/>
      <c r="BC55" s="1836"/>
      <c r="BD55" s="1836"/>
      <c r="BE55" s="1836"/>
      <c r="BF55" s="1836"/>
      <c r="BG55" s="1836"/>
      <c r="BH55" s="1836"/>
      <c r="BI55" s="1836"/>
      <c r="BJ55" s="1836"/>
      <c r="BK55" s="1836"/>
      <c r="BL55" s="1836"/>
      <c r="BM55" s="1836"/>
      <c r="BN55" s="1836"/>
      <c r="BO55" s="1837" t="s">
        <v>40</v>
      </c>
      <c r="BP55" s="1838"/>
      <c r="BQ55" s="1760" t="s">
        <v>168</v>
      </c>
      <c r="BR55" s="1760"/>
      <c r="BS55" s="1760"/>
      <c r="BT55" s="1760"/>
      <c r="BU55" s="1760"/>
      <c r="BV55" s="1760"/>
      <c r="BW55" s="1760"/>
      <c r="BX55" s="1760"/>
      <c r="BY55" s="1760"/>
      <c r="BZ55" s="1760"/>
      <c r="CA55" s="1760"/>
      <c r="CB55" s="1760"/>
      <c r="CC55" s="1760"/>
      <c r="CD55" s="1760"/>
      <c r="CE55" s="1760"/>
      <c r="CF55" s="1760"/>
      <c r="CG55" s="1760"/>
      <c r="CH55" s="1760"/>
      <c r="CI55" s="1760"/>
      <c r="CJ55" s="1760"/>
      <c r="CK55" s="1760" t="s">
        <v>168</v>
      </c>
      <c r="CL55" s="1760"/>
      <c r="CM55" s="1760"/>
      <c r="CN55" s="1760"/>
      <c r="CO55" s="1760"/>
      <c r="CP55" s="1760"/>
      <c r="CQ55" s="1760"/>
      <c r="CR55" s="1760"/>
      <c r="CS55" s="1760"/>
      <c r="CT55" s="1760"/>
      <c r="CU55" s="1760"/>
      <c r="CV55" s="1760"/>
      <c r="CW55" s="1760"/>
      <c r="CX55" s="1760"/>
      <c r="CY55" s="1760"/>
      <c r="CZ55" s="1760"/>
      <c r="DA55" s="1760"/>
      <c r="DB55" s="1760"/>
      <c r="DC55" s="1760"/>
      <c r="DD55" s="1760" t="s">
        <v>168</v>
      </c>
      <c r="DE55" s="1760"/>
      <c r="DF55" s="1760"/>
      <c r="DG55" s="1760"/>
      <c r="DH55" s="1760"/>
      <c r="DI55" s="1760"/>
      <c r="DJ55" s="1760"/>
      <c r="DK55" s="1760"/>
      <c r="DL55" s="1760"/>
      <c r="DM55" s="1760"/>
      <c r="DN55" s="1760"/>
      <c r="DO55" s="1760"/>
      <c r="DP55" s="1760"/>
      <c r="DQ55" s="1760"/>
      <c r="DR55" s="1760"/>
      <c r="DS55" s="1760"/>
      <c r="DT55" s="1760"/>
      <c r="DU55" s="1760"/>
      <c r="DV55" s="1760"/>
      <c r="DW55" s="1789"/>
      <c r="DX55" s="1789"/>
      <c r="DY55" s="1789"/>
      <c r="DZ55" s="1789"/>
      <c r="EA55" s="1789"/>
      <c r="EB55" s="1789"/>
      <c r="EC55" s="1789"/>
      <c r="ED55" s="1789"/>
      <c r="EE55" s="1789"/>
      <c r="EF55" s="1789"/>
      <c r="EG55" s="1789"/>
      <c r="EH55" s="1789"/>
      <c r="EI55" s="1789"/>
      <c r="EJ55" s="1789"/>
      <c r="EK55" s="1789"/>
      <c r="EL55" s="1789"/>
      <c r="EM55" s="1789"/>
      <c r="EN55" s="1789"/>
      <c r="EO55" s="1789"/>
      <c r="EP55" s="1789"/>
      <c r="EQ55" s="1834" t="s">
        <v>39</v>
      </c>
      <c r="ER55" s="1835"/>
      <c r="ES55" s="1842">
        <f>ABS(-AZ55+DW55)</f>
        <v>0</v>
      </c>
      <c r="ET55" s="1842"/>
      <c r="EU55" s="1842"/>
      <c r="EV55" s="1842"/>
      <c r="EW55" s="1842"/>
      <c r="EX55" s="1842"/>
      <c r="EY55" s="1842"/>
      <c r="EZ55" s="1842"/>
      <c r="FA55" s="1842"/>
      <c r="FB55" s="1842"/>
      <c r="FC55" s="1842"/>
      <c r="FD55" s="1842"/>
      <c r="FE55" s="1842"/>
      <c r="FF55" s="1842"/>
      <c r="FG55" s="1842"/>
      <c r="FH55" s="1842"/>
      <c r="FI55" s="1837" t="s">
        <v>40</v>
      </c>
      <c r="FJ55" s="1843"/>
    </row>
    <row r="56" spans="1:166" s="141" customFormat="1" ht="12">
      <c r="A56" s="561"/>
      <c r="B56" s="330"/>
      <c r="C56" s="1625" t="s">
        <v>650</v>
      </c>
      <c r="D56" s="1625"/>
      <c r="E56" s="1625"/>
      <c r="F56" s="1625"/>
      <c r="G56" s="1625"/>
      <c r="H56" s="1625"/>
      <c r="I56" s="1625"/>
      <c r="J56" s="1625"/>
      <c r="K56" s="1625"/>
      <c r="L56" s="1625"/>
      <c r="M56" s="1625"/>
      <c r="N56" s="1625"/>
      <c r="O56" s="1625"/>
      <c r="P56" s="1625"/>
      <c r="Q56" s="1625"/>
      <c r="R56" s="1625"/>
      <c r="S56" s="1625"/>
      <c r="T56" s="1625"/>
      <c r="U56" s="1625"/>
      <c r="V56" s="1625"/>
      <c r="W56" s="1625"/>
      <c r="X56" s="1625"/>
      <c r="Y56" s="1625"/>
      <c r="Z56" s="1625"/>
      <c r="AA56" s="1625"/>
      <c r="AB56" s="1625"/>
      <c r="AC56" s="1625"/>
      <c r="AD56" s="1625"/>
      <c r="AE56" s="1625"/>
      <c r="AF56" s="1625"/>
      <c r="AG56" s="1625"/>
      <c r="AH56" s="1625"/>
      <c r="AI56" s="1625"/>
      <c r="AJ56" s="1625"/>
      <c r="AK56" s="1625"/>
      <c r="AL56" s="1625"/>
      <c r="AM56" s="1625"/>
      <c r="AN56" s="1625"/>
      <c r="AO56" s="1625"/>
      <c r="AP56" s="1625"/>
      <c r="AQ56" s="1625"/>
      <c r="AR56" s="1625"/>
      <c r="AS56" s="1625"/>
      <c r="AT56" s="1760">
        <v>3325</v>
      </c>
      <c r="AU56" s="1760"/>
      <c r="AV56" s="1760"/>
      <c r="AW56" s="1760"/>
      <c r="AX56" s="1835" t="s">
        <v>39</v>
      </c>
      <c r="AY56" s="1835"/>
      <c r="AZ56" s="1836"/>
      <c r="BA56" s="1836"/>
      <c r="BB56" s="1836"/>
      <c r="BC56" s="1836"/>
      <c r="BD56" s="1836"/>
      <c r="BE56" s="1836"/>
      <c r="BF56" s="1836"/>
      <c r="BG56" s="1836"/>
      <c r="BH56" s="1836"/>
      <c r="BI56" s="1836"/>
      <c r="BJ56" s="1836"/>
      <c r="BK56" s="1836"/>
      <c r="BL56" s="1836"/>
      <c r="BM56" s="1836"/>
      <c r="BN56" s="1836"/>
      <c r="BO56" s="1837" t="s">
        <v>40</v>
      </c>
      <c r="BP56" s="1838"/>
      <c r="BQ56" s="336" t="s">
        <v>39</v>
      </c>
      <c r="BR56" s="1836"/>
      <c r="BS56" s="1836"/>
      <c r="BT56" s="1836"/>
      <c r="BU56" s="1836"/>
      <c r="BV56" s="1836"/>
      <c r="BW56" s="1836"/>
      <c r="BX56" s="1836"/>
      <c r="BY56" s="1836"/>
      <c r="BZ56" s="1836"/>
      <c r="CA56" s="1836"/>
      <c r="CB56" s="1836"/>
      <c r="CC56" s="1836"/>
      <c r="CD56" s="1836"/>
      <c r="CE56" s="1836"/>
      <c r="CF56" s="1836"/>
      <c r="CG56" s="1836"/>
      <c r="CH56" s="1836"/>
      <c r="CI56" s="1836"/>
      <c r="CJ56" s="337" t="s">
        <v>40</v>
      </c>
      <c r="CK56" s="1760" t="s">
        <v>168</v>
      </c>
      <c r="CL56" s="1760"/>
      <c r="CM56" s="1760"/>
      <c r="CN56" s="1760"/>
      <c r="CO56" s="1760"/>
      <c r="CP56" s="1760"/>
      <c r="CQ56" s="1760"/>
      <c r="CR56" s="1760"/>
      <c r="CS56" s="1760"/>
      <c r="CT56" s="1760"/>
      <c r="CU56" s="1760"/>
      <c r="CV56" s="1760"/>
      <c r="CW56" s="1760"/>
      <c r="CX56" s="1760"/>
      <c r="CY56" s="1760"/>
      <c r="CZ56" s="1760"/>
      <c r="DA56" s="1760"/>
      <c r="DB56" s="1760"/>
      <c r="DC56" s="1760"/>
      <c r="DD56" s="1760" t="s">
        <v>168</v>
      </c>
      <c r="DE56" s="1760"/>
      <c r="DF56" s="1760"/>
      <c r="DG56" s="1760"/>
      <c r="DH56" s="1760"/>
      <c r="DI56" s="1760"/>
      <c r="DJ56" s="1760"/>
      <c r="DK56" s="1760"/>
      <c r="DL56" s="1760"/>
      <c r="DM56" s="1760"/>
      <c r="DN56" s="1760"/>
      <c r="DO56" s="1760"/>
      <c r="DP56" s="1760"/>
      <c r="DQ56" s="1760"/>
      <c r="DR56" s="1760"/>
      <c r="DS56" s="1760"/>
      <c r="DT56" s="1760"/>
      <c r="DU56" s="1760"/>
      <c r="DV56" s="1760"/>
      <c r="DW56" s="1789"/>
      <c r="DX56" s="1789"/>
      <c r="DY56" s="1789"/>
      <c r="DZ56" s="1789"/>
      <c r="EA56" s="1789"/>
      <c r="EB56" s="1789"/>
      <c r="EC56" s="1789"/>
      <c r="ED56" s="1789"/>
      <c r="EE56" s="1789"/>
      <c r="EF56" s="1789"/>
      <c r="EG56" s="1789"/>
      <c r="EH56" s="1789"/>
      <c r="EI56" s="1789"/>
      <c r="EJ56" s="1789"/>
      <c r="EK56" s="1789"/>
      <c r="EL56" s="1789"/>
      <c r="EM56" s="1789"/>
      <c r="EN56" s="1789"/>
      <c r="EO56" s="1789"/>
      <c r="EP56" s="1789"/>
      <c r="EQ56" s="1834" t="s">
        <v>39</v>
      </c>
      <c r="ER56" s="1835"/>
      <c r="ES56" s="1842">
        <f>ABS(-AZ56-BR56+DW56)</f>
        <v>0</v>
      </c>
      <c r="ET56" s="1842"/>
      <c r="EU56" s="1842"/>
      <c r="EV56" s="1842"/>
      <c r="EW56" s="1842"/>
      <c r="EX56" s="1842"/>
      <c r="EY56" s="1842"/>
      <c r="EZ56" s="1842"/>
      <c r="FA56" s="1842"/>
      <c r="FB56" s="1842"/>
      <c r="FC56" s="1842"/>
      <c r="FD56" s="1842"/>
      <c r="FE56" s="1842"/>
      <c r="FF56" s="1842"/>
      <c r="FG56" s="1842"/>
      <c r="FH56" s="1842"/>
      <c r="FI56" s="1837" t="s">
        <v>40</v>
      </c>
      <c r="FJ56" s="1843"/>
    </row>
    <row r="57" spans="1:166" s="141" customFormat="1" ht="12">
      <c r="A57" s="561"/>
      <c r="B57" s="330"/>
      <c r="C57" s="1625" t="s">
        <v>649</v>
      </c>
      <c r="D57" s="1625"/>
      <c r="E57" s="1625"/>
      <c r="F57" s="1625"/>
      <c r="G57" s="1625"/>
      <c r="H57" s="1625"/>
      <c r="I57" s="1625"/>
      <c r="J57" s="1625"/>
      <c r="K57" s="1625"/>
      <c r="L57" s="1625"/>
      <c r="M57" s="1625"/>
      <c r="N57" s="1625"/>
      <c r="O57" s="1625"/>
      <c r="P57" s="1625"/>
      <c r="Q57" s="1625"/>
      <c r="R57" s="1625"/>
      <c r="S57" s="1625"/>
      <c r="T57" s="1625"/>
      <c r="U57" s="1625"/>
      <c r="V57" s="1625"/>
      <c r="W57" s="1625"/>
      <c r="X57" s="1625"/>
      <c r="Y57" s="1625"/>
      <c r="Z57" s="1625"/>
      <c r="AA57" s="1625"/>
      <c r="AB57" s="1625"/>
      <c r="AC57" s="1625"/>
      <c r="AD57" s="1625"/>
      <c r="AE57" s="1625"/>
      <c r="AF57" s="1625"/>
      <c r="AG57" s="1625"/>
      <c r="AH57" s="1625"/>
      <c r="AI57" s="1625"/>
      <c r="AJ57" s="1625"/>
      <c r="AK57" s="1625"/>
      <c r="AL57" s="1625"/>
      <c r="AM57" s="1625"/>
      <c r="AN57" s="1625"/>
      <c r="AO57" s="1625"/>
      <c r="AP57" s="1625"/>
      <c r="AQ57" s="1625"/>
      <c r="AR57" s="1625"/>
      <c r="AS57" s="1625"/>
      <c r="AT57" s="1760">
        <v>3326</v>
      </c>
      <c r="AU57" s="1760"/>
      <c r="AV57" s="1760"/>
      <c r="AW57" s="1760"/>
      <c r="AX57" s="1813"/>
      <c r="AY57" s="1789"/>
      <c r="AZ57" s="1789"/>
      <c r="BA57" s="1789"/>
      <c r="BB57" s="1789"/>
      <c r="BC57" s="1789"/>
      <c r="BD57" s="1789"/>
      <c r="BE57" s="1789"/>
      <c r="BF57" s="1789"/>
      <c r="BG57" s="1789"/>
      <c r="BH57" s="1789"/>
      <c r="BI57" s="1789"/>
      <c r="BJ57" s="1789"/>
      <c r="BK57" s="1789"/>
      <c r="BL57" s="1789"/>
      <c r="BM57" s="1789"/>
      <c r="BN57" s="1789"/>
      <c r="BO57" s="1789"/>
      <c r="BP57" s="1814"/>
      <c r="BQ57" s="1789"/>
      <c r="BR57" s="1789"/>
      <c r="BS57" s="1789"/>
      <c r="BT57" s="1789"/>
      <c r="BU57" s="1789"/>
      <c r="BV57" s="1789"/>
      <c r="BW57" s="1789"/>
      <c r="BX57" s="1789"/>
      <c r="BY57" s="1789"/>
      <c r="BZ57" s="1789"/>
      <c r="CA57" s="1789"/>
      <c r="CB57" s="1789"/>
      <c r="CC57" s="1789"/>
      <c r="CD57" s="1789"/>
      <c r="CE57" s="1789"/>
      <c r="CF57" s="1789"/>
      <c r="CG57" s="1789"/>
      <c r="CH57" s="1789"/>
      <c r="CI57" s="1789"/>
      <c r="CJ57" s="1789"/>
      <c r="CK57" s="1789"/>
      <c r="CL57" s="1789"/>
      <c r="CM57" s="1789"/>
      <c r="CN57" s="1789"/>
      <c r="CO57" s="1789"/>
      <c r="CP57" s="1789"/>
      <c r="CQ57" s="1789"/>
      <c r="CR57" s="1789"/>
      <c r="CS57" s="1789"/>
      <c r="CT57" s="1789"/>
      <c r="CU57" s="1789"/>
      <c r="CV57" s="1789"/>
      <c r="CW57" s="1789"/>
      <c r="CX57" s="1789"/>
      <c r="CY57" s="1789"/>
      <c r="CZ57" s="1789"/>
      <c r="DA57" s="1789"/>
      <c r="DB57" s="1789"/>
      <c r="DC57" s="1789"/>
      <c r="DD57" s="1789"/>
      <c r="DE57" s="1789"/>
      <c r="DF57" s="1789"/>
      <c r="DG57" s="1789"/>
      <c r="DH57" s="1789"/>
      <c r="DI57" s="1789"/>
      <c r="DJ57" s="1789"/>
      <c r="DK57" s="1789"/>
      <c r="DL57" s="1789"/>
      <c r="DM57" s="1789"/>
      <c r="DN57" s="1789"/>
      <c r="DO57" s="1789"/>
      <c r="DP57" s="1789"/>
      <c r="DQ57" s="1789"/>
      <c r="DR57" s="1789"/>
      <c r="DS57" s="1789"/>
      <c r="DT57" s="1789"/>
      <c r="DU57" s="1789"/>
      <c r="DV57" s="1789"/>
      <c r="DW57" s="1789"/>
      <c r="DX57" s="1789"/>
      <c r="DY57" s="1789"/>
      <c r="DZ57" s="1789"/>
      <c r="EA57" s="1789"/>
      <c r="EB57" s="1789"/>
      <c r="EC57" s="1789"/>
      <c r="ED57" s="1789"/>
      <c r="EE57" s="1789"/>
      <c r="EF57" s="1789"/>
      <c r="EG57" s="1789"/>
      <c r="EH57" s="1789"/>
      <c r="EI57" s="1789"/>
      <c r="EJ57" s="1789"/>
      <c r="EK57" s="1789"/>
      <c r="EL57" s="1789"/>
      <c r="EM57" s="1789"/>
      <c r="EN57" s="1789"/>
      <c r="EO57" s="1789"/>
      <c r="EP57" s="1789"/>
      <c r="EQ57" s="1834" t="s">
        <v>39</v>
      </c>
      <c r="ER57" s="1835"/>
      <c r="ES57" s="1842">
        <f>ABS(SUM(AX57:EP57))</f>
        <v>0</v>
      </c>
      <c r="ET57" s="1842"/>
      <c r="EU57" s="1842"/>
      <c r="EV57" s="1842"/>
      <c r="EW57" s="1842"/>
      <c r="EX57" s="1842"/>
      <c r="EY57" s="1842"/>
      <c r="EZ57" s="1842"/>
      <c r="FA57" s="1842"/>
      <c r="FB57" s="1842"/>
      <c r="FC57" s="1842"/>
      <c r="FD57" s="1842"/>
      <c r="FE57" s="1842"/>
      <c r="FF57" s="1842"/>
      <c r="FG57" s="1842"/>
      <c r="FH57" s="1842"/>
      <c r="FI57" s="1837" t="s">
        <v>40</v>
      </c>
      <c r="FJ57" s="1843"/>
    </row>
    <row r="58" spans="1:166" s="141" customFormat="1" ht="12">
      <c r="A58" s="561"/>
      <c r="B58" s="330"/>
      <c r="C58" s="1625" t="s">
        <v>648</v>
      </c>
      <c r="D58" s="1625"/>
      <c r="E58" s="1625"/>
      <c r="F58" s="1625"/>
      <c r="G58" s="1625"/>
      <c r="H58" s="1625"/>
      <c r="I58" s="1625"/>
      <c r="J58" s="1625"/>
      <c r="K58" s="1625"/>
      <c r="L58" s="1625"/>
      <c r="M58" s="1625"/>
      <c r="N58" s="1625"/>
      <c r="O58" s="1625"/>
      <c r="P58" s="1625"/>
      <c r="Q58" s="1625"/>
      <c r="R58" s="1625"/>
      <c r="S58" s="1625"/>
      <c r="T58" s="1625"/>
      <c r="U58" s="1625"/>
      <c r="V58" s="1625"/>
      <c r="W58" s="1625"/>
      <c r="X58" s="1625"/>
      <c r="Y58" s="1625"/>
      <c r="Z58" s="1625"/>
      <c r="AA58" s="1625"/>
      <c r="AB58" s="1625"/>
      <c r="AC58" s="1625"/>
      <c r="AD58" s="1625"/>
      <c r="AE58" s="1625"/>
      <c r="AF58" s="1625"/>
      <c r="AG58" s="1625"/>
      <c r="AH58" s="1625"/>
      <c r="AI58" s="1625"/>
      <c r="AJ58" s="1625"/>
      <c r="AK58" s="1625"/>
      <c r="AL58" s="1625"/>
      <c r="AM58" s="1625"/>
      <c r="AN58" s="1625"/>
      <c r="AO58" s="1625"/>
      <c r="AP58" s="1625"/>
      <c r="AQ58" s="1625"/>
      <c r="AR58" s="1625"/>
      <c r="AS58" s="1625"/>
      <c r="AT58" s="1760">
        <v>3327</v>
      </c>
      <c r="AU58" s="1760"/>
      <c r="AV58" s="1760"/>
      <c r="AW58" s="1760"/>
      <c r="AX58" s="1809" t="s">
        <v>168</v>
      </c>
      <c r="AY58" s="1760"/>
      <c r="AZ58" s="1760"/>
      <c r="BA58" s="1760"/>
      <c r="BB58" s="1760"/>
      <c r="BC58" s="1760"/>
      <c r="BD58" s="1760"/>
      <c r="BE58" s="1760"/>
      <c r="BF58" s="1760"/>
      <c r="BG58" s="1760"/>
      <c r="BH58" s="1760"/>
      <c r="BI58" s="1760"/>
      <c r="BJ58" s="1760"/>
      <c r="BK58" s="1760"/>
      <c r="BL58" s="1760"/>
      <c r="BM58" s="1760"/>
      <c r="BN58" s="1760"/>
      <c r="BO58" s="1760"/>
      <c r="BP58" s="1810"/>
      <c r="BQ58" s="1760" t="s">
        <v>168</v>
      </c>
      <c r="BR58" s="1760"/>
      <c r="BS58" s="1760"/>
      <c r="BT58" s="1760"/>
      <c r="BU58" s="1760"/>
      <c r="BV58" s="1760"/>
      <c r="BW58" s="1760"/>
      <c r="BX58" s="1760"/>
      <c r="BY58" s="1760"/>
      <c r="BZ58" s="1760"/>
      <c r="CA58" s="1760"/>
      <c r="CB58" s="1760"/>
      <c r="CC58" s="1760"/>
      <c r="CD58" s="1760"/>
      <c r="CE58" s="1760"/>
      <c r="CF58" s="1760"/>
      <c r="CG58" s="1760"/>
      <c r="CH58" s="1760"/>
      <c r="CI58" s="1760"/>
      <c r="CJ58" s="1760"/>
      <c r="CK58" s="1760" t="s">
        <v>168</v>
      </c>
      <c r="CL58" s="1760"/>
      <c r="CM58" s="1760"/>
      <c r="CN58" s="1760"/>
      <c r="CO58" s="1760"/>
      <c r="CP58" s="1760"/>
      <c r="CQ58" s="1760"/>
      <c r="CR58" s="1760"/>
      <c r="CS58" s="1760"/>
      <c r="CT58" s="1760"/>
      <c r="CU58" s="1760"/>
      <c r="CV58" s="1760"/>
      <c r="CW58" s="1760"/>
      <c r="CX58" s="1760"/>
      <c r="CY58" s="1760"/>
      <c r="CZ58" s="1760"/>
      <c r="DA58" s="1760"/>
      <c r="DB58" s="1760"/>
      <c r="DC58" s="1760"/>
      <c r="DD58" s="1760" t="s">
        <v>168</v>
      </c>
      <c r="DE58" s="1760"/>
      <c r="DF58" s="1760"/>
      <c r="DG58" s="1760"/>
      <c r="DH58" s="1760"/>
      <c r="DI58" s="1760"/>
      <c r="DJ58" s="1760"/>
      <c r="DK58" s="1760"/>
      <c r="DL58" s="1760"/>
      <c r="DM58" s="1760"/>
      <c r="DN58" s="1760"/>
      <c r="DO58" s="1760"/>
      <c r="DP58" s="1760"/>
      <c r="DQ58" s="1760"/>
      <c r="DR58" s="1760"/>
      <c r="DS58" s="1760"/>
      <c r="DT58" s="1760"/>
      <c r="DU58" s="1760"/>
      <c r="DV58" s="1760"/>
      <c r="DW58" s="1834" t="s">
        <v>39</v>
      </c>
      <c r="DX58" s="1835"/>
      <c r="DY58" s="1836">
        <v>610932</v>
      </c>
      <c r="DZ58" s="1836"/>
      <c r="EA58" s="1836"/>
      <c r="EB58" s="1836"/>
      <c r="EC58" s="1836"/>
      <c r="ED58" s="1836"/>
      <c r="EE58" s="1836"/>
      <c r="EF58" s="1836"/>
      <c r="EG58" s="1836"/>
      <c r="EH58" s="1836"/>
      <c r="EI58" s="1836"/>
      <c r="EJ58" s="1836"/>
      <c r="EK58" s="1836"/>
      <c r="EL58" s="1836"/>
      <c r="EM58" s="1836"/>
      <c r="EN58" s="1836"/>
      <c r="EO58" s="1837" t="s">
        <v>40</v>
      </c>
      <c r="EP58" s="1838"/>
      <c r="EQ58" s="1834" t="s">
        <v>39</v>
      </c>
      <c r="ER58" s="1835"/>
      <c r="ES58" s="1842">
        <f>ABS(SUM(AX58:EP58))</f>
        <v>610932</v>
      </c>
      <c r="ET58" s="1842"/>
      <c r="EU58" s="1842"/>
      <c r="EV58" s="1842"/>
      <c r="EW58" s="1842"/>
      <c r="EX58" s="1842"/>
      <c r="EY58" s="1842"/>
      <c r="EZ58" s="1842"/>
      <c r="FA58" s="1842"/>
      <c r="FB58" s="1842"/>
      <c r="FC58" s="1842"/>
      <c r="FD58" s="1842"/>
      <c r="FE58" s="1842"/>
      <c r="FF58" s="1842"/>
      <c r="FG58" s="1842"/>
      <c r="FH58" s="1842"/>
      <c r="FI58" s="1837" t="s">
        <v>40</v>
      </c>
      <c r="FJ58" s="1843"/>
    </row>
    <row r="59" spans="1:166" s="141" customFormat="1" ht="12">
      <c r="A59" s="561"/>
      <c r="B59" s="330"/>
      <c r="C59" s="1837" t="s">
        <v>647</v>
      </c>
      <c r="D59" s="1837"/>
      <c r="E59" s="1837"/>
      <c r="F59" s="1837"/>
      <c r="G59" s="1837"/>
      <c r="H59" s="1837"/>
      <c r="I59" s="1837"/>
      <c r="J59" s="1837"/>
      <c r="K59" s="1837"/>
      <c r="L59" s="1837"/>
      <c r="M59" s="1837"/>
      <c r="N59" s="1837"/>
      <c r="O59" s="1837"/>
      <c r="P59" s="1837"/>
      <c r="Q59" s="1837"/>
      <c r="R59" s="1837"/>
      <c r="S59" s="1837"/>
      <c r="T59" s="1837"/>
      <c r="U59" s="1837"/>
      <c r="V59" s="1837"/>
      <c r="W59" s="1837"/>
      <c r="X59" s="1837"/>
      <c r="Y59" s="1837"/>
      <c r="Z59" s="1837"/>
      <c r="AA59" s="1837"/>
      <c r="AB59" s="1837"/>
      <c r="AC59" s="1837"/>
      <c r="AD59" s="1837"/>
      <c r="AE59" s="1837"/>
      <c r="AF59" s="1837"/>
      <c r="AG59" s="1837"/>
      <c r="AH59" s="1837"/>
      <c r="AI59" s="1837"/>
      <c r="AJ59" s="1837"/>
      <c r="AK59" s="1837"/>
      <c r="AL59" s="1837"/>
      <c r="AM59" s="1837"/>
      <c r="AN59" s="1837"/>
      <c r="AO59" s="1837"/>
      <c r="AP59" s="1837"/>
      <c r="AQ59" s="1837"/>
      <c r="AR59" s="1837"/>
      <c r="AS59" s="1837"/>
      <c r="AT59" s="1760">
        <v>3330</v>
      </c>
      <c r="AU59" s="1760"/>
      <c r="AV59" s="1760"/>
      <c r="AW59" s="1760"/>
      <c r="AX59" s="1809" t="s">
        <v>168</v>
      </c>
      <c r="AY59" s="1760"/>
      <c r="AZ59" s="1760"/>
      <c r="BA59" s="1760"/>
      <c r="BB59" s="1760"/>
      <c r="BC59" s="1760"/>
      <c r="BD59" s="1760"/>
      <c r="BE59" s="1760"/>
      <c r="BF59" s="1760"/>
      <c r="BG59" s="1760"/>
      <c r="BH59" s="1760"/>
      <c r="BI59" s="1760"/>
      <c r="BJ59" s="1760"/>
      <c r="BK59" s="1760"/>
      <c r="BL59" s="1760"/>
      <c r="BM59" s="1760"/>
      <c r="BN59" s="1760"/>
      <c r="BO59" s="1760"/>
      <c r="BP59" s="1810"/>
      <c r="BQ59" s="1760" t="s">
        <v>168</v>
      </c>
      <c r="BR59" s="1760"/>
      <c r="BS59" s="1760"/>
      <c r="BT59" s="1760"/>
      <c r="BU59" s="1760"/>
      <c r="BV59" s="1760"/>
      <c r="BW59" s="1760"/>
      <c r="BX59" s="1760"/>
      <c r="BY59" s="1760"/>
      <c r="BZ59" s="1760"/>
      <c r="CA59" s="1760"/>
      <c r="CB59" s="1760"/>
      <c r="CC59" s="1760"/>
      <c r="CD59" s="1760"/>
      <c r="CE59" s="1760"/>
      <c r="CF59" s="1760"/>
      <c r="CG59" s="1760"/>
      <c r="CH59" s="1760"/>
      <c r="CI59" s="1760"/>
      <c r="CJ59" s="1760"/>
      <c r="CK59" s="1789"/>
      <c r="CL59" s="1789"/>
      <c r="CM59" s="1789"/>
      <c r="CN59" s="1789"/>
      <c r="CO59" s="1789"/>
      <c r="CP59" s="1789"/>
      <c r="CQ59" s="1789"/>
      <c r="CR59" s="1789"/>
      <c r="CS59" s="1789"/>
      <c r="CT59" s="1789"/>
      <c r="CU59" s="1789"/>
      <c r="CV59" s="1789"/>
      <c r="CW59" s="1789"/>
      <c r="CX59" s="1789"/>
      <c r="CY59" s="1789"/>
      <c r="CZ59" s="1789"/>
      <c r="DA59" s="1789"/>
      <c r="DB59" s="1789"/>
      <c r="DC59" s="1789"/>
      <c r="DD59" s="1760" t="s">
        <v>168</v>
      </c>
      <c r="DE59" s="1760"/>
      <c r="DF59" s="1760"/>
      <c r="DG59" s="1760"/>
      <c r="DH59" s="1760"/>
      <c r="DI59" s="1760"/>
      <c r="DJ59" s="1760"/>
      <c r="DK59" s="1760"/>
      <c r="DL59" s="1760"/>
      <c r="DM59" s="1760"/>
      <c r="DN59" s="1760"/>
      <c r="DO59" s="1760"/>
      <c r="DP59" s="1760"/>
      <c r="DQ59" s="1760"/>
      <c r="DR59" s="1760"/>
      <c r="DS59" s="1760"/>
      <c r="DT59" s="1760"/>
      <c r="DU59" s="1760"/>
      <c r="DV59" s="1760"/>
      <c r="DW59" s="1789"/>
      <c r="DX59" s="1789"/>
      <c r="DY59" s="1789"/>
      <c r="DZ59" s="1789"/>
      <c r="EA59" s="1789"/>
      <c r="EB59" s="1789"/>
      <c r="EC59" s="1789"/>
      <c r="ED59" s="1789"/>
      <c r="EE59" s="1789"/>
      <c r="EF59" s="1789"/>
      <c r="EG59" s="1789"/>
      <c r="EH59" s="1789"/>
      <c r="EI59" s="1789"/>
      <c r="EJ59" s="1789"/>
      <c r="EK59" s="1789"/>
      <c r="EL59" s="1789"/>
      <c r="EM59" s="1789"/>
      <c r="EN59" s="1789"/>
      <c r="EO59" s="1789"/>
      <c r="EP59" s="1789"/>
      <c r="EQ59" s="1760" t="s">
        <v>168</v>
      </c>
      <c r="ER59" s="1760"/>
      <c r="ES59" s="1760"/>
      <c r="ET59" s="1760"/>
      <c r="EU59" s="1760"/>
      <c r="EV59" s="1760"/>
      <c r="EW59" s="1760"/>
      <c r="EX59" s="1760"/>
      <c r="EY59" s="1760"/>
      <c r="EZ59" s="1760"/>
      <c r="FA59" s="1760"/>
      <c r="FB59" s="1760"/>
      <c r="FC59" s="1760"/>
      <c r="FD59" s="1760"/>
      <c r="FE59" s="1760"/>
      <c r="FF59" s="1760"/>
      <c r="FG59" s="1760"/>
      <c r="FH59" s="1760"/>
      <c r="FI59" s="1760"/>
      <c r="FJ59" s="1844"/>
    </row>
    <row r="60" spans="1:166" s="141" customFormat="1" ht="12">
      <c r="A60" s="561"/>
      <c r="B60" s="330"/>
      <c r="C60" s="1837" t="s">
        <v>646</v>
      </c>
      <c r="D60" s="1837"/>
      <c r="E60" s="1837"/>
      <c r="F60" s="1837"/>
      <c r="G60" s="1837"/>
      <c r="H60" s="1837"/>
      <c r="I60" s="1837"/>
      <c r="J60" s="1837"/>
      <c r="K60" s="1837"/>
      <c r="L60" s="1837"/>
      <c r="M60" s="1837"/>
      <c r="N60" s="1837"/>
      <c r="O60" s="1837"/>
      <c r="P60" s="1837"/>
      <c r="Q60" s="1837"/>
      <c r="R60" s="1837"/>
      <c r="S60" s="1837"/>
      <c r="T60" s="1837"/>
      <c r="U60" s="1837"/>
      <c r="V60" s="1837"/>
      <c r="W60" s="1837"/>
      <c r="X60" s="1837"/>
      <c r="Y60" s="1837"/>
      <c r="Z60" s="1837"/>
      <c r="AA60" s="1837"/>
      <c r="AB60" s="1837"/>
      <c r="AC60" s="1837"/>
      <c r="AD60" s="1837"/>
      <c r="AE60" s="1837"/>
      <c r="AF60" s="1837"/>
      <c r="AG60" s="1837"/>
      <c r="AH60" s="1837"/>
      <c r="AI60" s="1837"/>
      <c r="AJ60" s="1837"/>
      <c r="AK60" s="1837"/>
      <c r="AL60" s="1837"/>
      <c r="AM60" s="1837"/>
      <c r="AN60" s="1837"/>
      <c r="AO60" s="1837"/>
      <c r="AP60" s="1837"/>
      <c r="AQ60" s="1837"/>
      <c r="AR60" s="1837"/>
      <c r="AS60" s="1837"/>
      <c r="AT60" s="1760">
        <v>3340</v>
      </c>
      <c r="AU60" s="1760"/>
      <c r="AV60" s="1760"/>
      <c r="AW60" s="1760"/>
      <c r="AX60" s="1809" t="s">
        <v>168</v>
      </c>
      <c r="AY60" s="1760"/>
      <c r="AZ60" s="1760"/>
      <c r="BA60" s="1760"/>
      <c r="BB60" s="1760"/>
      <c r="BC60" s="1760"/>
      <c r="BD60" s="1760"/>
      <c r="BE60" s="1760"/>
      <c r="BF60" s="1760"/>
      <c r="BG60" s="1760"/>
      <c r="BH60" s="1760"/>
      <c r="BI60" s="1760"/>
      <c r="BJ60" s="1760"/>
      <c r="BK60" s="1760"/>
      <c r="BL60" s="1760"/>
      <c r="BM60" s="1760"/>
      <c r="BN60" s="1760"/>
      <c r="BO60" s="1760"/>
      <c r="BP60" s="1810"/>
      <c r="BQ60" s="1760" t="s">
        <v>168</v>
      </c>
      <c r="BR60" s="1760"/>
      <c r="BS60" s="1760"/>
      <c r="BT60" s="1760"/>
      <c r="BU60" s="1760"/>
      <c r="BV60" s="1760"/>
      <c r="BW60" s="1760"/>
      <c r="BX60" s="1760"/>
      <c r="BY60" s="1760"/>
      <c r="BZ60" s="1760"/>
      <c r="CA60" s="1760"/>
      <c r="CB60" s="1760"/>
      <c r="CC60" s="1760"/>
      <c r="CD60" s="1760"/>
      <c r="CE60" s="1760"/>
      <c r="CF60" s="1760"/>
      <c r="CG60" s="1760"/>
      <c r="CH60" s="1760"/>
      <c r="CI60" s="1760"/>
      <c r="CJ60" s="1760"/>
      <c r="CK60" s="1760" t="s">
        <v>168</v>
      </c>
      <c r="CL60" s="1760"/>
      <c r="CM60" s="1760"/>
      <c r="CN60" s="1760"/>
      <c r="CO60" s="1760"/>
      <c r="CP60" s="1760"/>
      <c r="CQ60" s="1760"/>
      <c r="CR60" s="1760"/>
      <c r="CS60" s="1760"/>
      <c r="CT60" s="1760"/>
      <c r="CU60" s="1760"/>
      <c r="CV60" s="1760"/>
      <c r="CW60" s="1760"/>
      <c r="CX60" s="1760"/>
      <c r="CY60" s="1760"/>
      <c r="CZ60" s="1760"/>
      <c r="DA60" s="1760"/>
      <c r="DB60" s="1760"/>
      <c r="DC60" s="1760"/>
      <c r="DD60" s="1789">
        <v>36606</v>
      </c>
      <c r="DE60" s="1789"/>
      <c r="DF60" s="1789"/>
      <c r="DG60" s="1789"/>
      <c r="DH60" s="1789"/>
      <c r="DI60" s="1789"/>
      <c r="DJ60" s="1789"/>
      <c r="DK60" s="1789"/>
      <c r="DL60" s="1789"/>
      <c r="DM60" s="1789"/>
      <c r="DN60" s="1789"/>
      <c r="DO60" s="1789"/>
      <c r="DP60" s="1789"/>
      <c r="DQ60" s="1789"/>
      <c r="DR60" s="1789"/>
      <c r="DS60" s="1789"/>
      <c r="DT60" s="1789"/>
      <c r="DU60" s="1789"/>
      <c r="DV60" s="1789"/>
      <c r="DW60" s="1834" t="s">
        <v>39</v>
      </c>
      <c r="DX60" s="1835"/>
      <c r="DY60" s="1836">
        <v>36606</v>
      </c>
      <c r="DZ60" s="1836"/>
      <c r="EA60" s="1836"/>
      <c r="EB60" s="1836"/>
      <c r="EC60" s="1836"/>
      <c r="ED60" s="1836"/>
      <c r="EE60" s="1836"/>
      <c r="EF60" s="1836"/>
      <c r="EG60" s="1836"/>
      <c r="EH60" s="1836"/>
      <c r="EI60" s="1836"/>
      <c r="EJ60" s="1836"/>
      <c r="EK60" s="1836"/>
      <c r="EL60" s="1836"/>
      <c r="EM60" s="1836"/>
      <c r="EN60" s="1836"/>
      <c r="EO60" s="1837" t="s">
        <v>40</v>
      </c>
      <c r="EP60" s="1838"/>
      <c r="EQ60" s="1760" t="s">
        <v>168</v>
      </c>
      <c r="ER60" s="1760"/>
      <c r="ES60" s="1760"/>
      <c r="ET60" s="1760"/>
      <c r="EU60" s="1760"/>
      <c r="EV60" s="1760"/>
      <c r="EW60" s="1760"/>
      <c r="EX60" s="1760"/>
      <c r="EY60" s="1760"/>
      <c r="EZ60" s="1760"/>
      <c r="FA60" s="1760"/>
      <c r="FB60" s="1760"/>
      <c r="FC60" s="1760"/>
      <c r="FD60" s="1760"/>
      <c r="FE60" s="1760"/>
      <c r="FF60" s="1760"/>
      <c r="FG60" s="1760"/>
      <c r="FH60" s="1760"/>
      <c r="FI60" s="1760"/>
      <c r="FJ60" s="1844"/>
    </row>
    <row r="61" spans="1:166" s="141" customFormat="1" ht="12">
      <c r="A61" s="561" t="s">
        <v>1374</v>
      </c>
      <c r="B61" s="329"/>
      <c r="C61" s="1858" t="s">
        <v>645</v>
      </c>
      <c r="D61" s="1858"/>
      <c r="E61" s="1858"/>
      <c r="F61" s="1858"/>
      <c r="G61" s="1858"/>
      <c r="H61" s="1858"/>
      <c r="I61" s="1858"/>
      <c r="J61" s="1858"/>
      <c r="K61" s="1858"/>
      <c r="L61" s="1858"/>
      <c r="M61" s="1858"/>
      <c r="N61" s="1858"/>
      <c r="O61" s="1858"/>
      <c r="P61" s="1858"/>
      <c r="Q61" s="1858"/>
      <c r="R61" s="1858"/>
      <c r="S61" s="1858"/>
      <c r="T61" s="1858"/>
      <c r="U61" s="1858"/>
      <c r="V61" s="1858"/>
      <c r="W61" s="1858"/>
      <c r="X61" s="1858"/>
      <c r="Y61" s="1858"/>
      <c r="Z61" s="1858"/>
      <c r="AA61" s="1858"/>
      <c r="AB61" s="1858"/>
      <c r="AC61" s="1858"/>
      <c r="AD61" s="1858"/>
      <c r="AE61" s="1858"/>
      <c r="AF61" s="1858"/>
      <c r="AG61" s="1858"/>
      <c r="AH61" s="1858"/>
      <c r="AI61" s="1858"/>
      <c r="AJ61" s="1858"/>
      <c r="AK61" s="1858"/>
      <c r="AL61" s="1847">
        <v>11</v>
      </c>
      <c r="AM61" s="1847"/>
      <c r="AN61" s="1847"/>
      <c r="AO61" s="334" t="s">
        <v>175</v>
      </c>
      <c r="AP61" s="334"/>
      <c r="AQ61" s="334"/>
      <c r="AR61" s="335" t="s">
        <v>438</v>
      </c>
      <c r="AS61" s="454"/>
      <c r="AT61" s="1760">
        <v>3300</v>
      </c>
      <c r="AU61" s="1760"/>
      <c r="AV61" s="1760"/>
      <c r="AW61" s="1760"/>
      <c r="AX61" s="1745">
        <f>Ф1!DJ95</f>
        <v>4221794</v>
      </c>
      <c r="AY61" s="1745"/>
      <c r="AZ61" s="1745"/>
      <c r="BA61" s="1745"/>
      <c r="BB61" s="1745"/>
      <c r="BC61" s="1745"/>
      <c r="BD61" s="1745"/>
      <c r="BE61" s="1745"/>
      <c r="BF61" s="1745"/>
      <c r="BG61" s="1745"/>
      <c r="BH61" s="1745"/>
      <c r="BI61" s="1745"/>
      <c r="BJ61" s="1745"/>
      <c r="BK61" s="1745"/>
      <c r="BL61" s="1745"/>
      <c r="BM61" s="1745"/>
      <c r="BN61" s="1745"/>
      <c r="BO61" s="1745"/>
      <c r="BP61" s="1746"/>
      <c r="BQ61" s="1799" t="s">
        <v>39</v>
      </c>
      <c r="BR61" s="1800"/>
      <c r="BS61" s="1745">
        <f>Ф1!DL96</f>
        <v>0</v>
      </c>
      <c r="BT61" s="1745"/>
      <c r="BU61" s="1745"/>
      <c r="BV61" s="1745"/>
      <c r="BW61" s="1745"/>
      <c r="BX61" s="1745"/>
      <c r="BY61" s="1745"/>
      <c r="BZ61" s="1745"/>
      <c r="CA61" s="1745"/>
      <c r="CB61" s="1745"/>
      <c r="CC61" s="1745"/>
      <c r="CD61" s="1745"/>
      <c r="CE61" s="1745"/>
      <c r="CF61" s="1745"/>
      <c r="CG61" s="1745"/>
      <c r="CH61" s="1745"/>
      <c r="CI61" s="1784" t="s">
        <v>40</v>
      </c>
      <c r="CJ61" s="1785"/>
      <c r="CK61" s="1744">
        <f>Ф1!DJ98+Ф1!DJ97</f>
        <v>33269936</v>
      </c>
      <c r="CL61" s="1745"/>
      <c r="CM61" s="1745"/>
      <c r="CN61" s="1745"/>
      <c r="CO61" s="1745"/>
      <c r="CP61" s="1745"/>
      <c r="CQ61" s="1745"/>
      <c r="CR61" s="1745"/>
      <c r="CS61" s="1745"/>
      <c r="CT61" s="1745"/>
      <c r="CU61" s="1745"/>
      <c r="CV61" s="1745"/>
      <c r="CW61" s="1745"/>
      <c r="CX61" s="1745"/>
      <c r="CY61" s="1745"/>
      <c r="CZ61" s="1745"/>
      <c r="DA61" s="1745"/>
      <c r="DB61" s="1745"/>
      <c r="DC61" s="1746"/>
      <c r="DD61" s="1744">
        <f>Ф1!DJ99</f>
        <v>211090</v>
      </c>
      <c r="DE61" s="1745"/>
      <c r="DF61" s="1745"/>
      <c r="DG61" s="1745"/>
      <c r="DH61" s="1745"/>
      <c r="DI61" s="1745"/>
      <c r="DJ61" s="1745"/>
      <c r="DK61" s="1745"/>
      <c r="DL61" s="1745"/>
      <c r="DM61" s="1745"/>
      <c r="DN61" s="1745"/>
      <c r="DO61" s="1745"/>
      <c r="DP61" s="1745"/>
      <c r="DQ61" s="1745"/>
      <c r="DR61" s="1745"/>
      <c r="DS61" s="1745"/>
      <c r="DT61" s="1745"/>
      <c r="DU61" s="1745"/>
      <c r="DV61" s="1746"/>
      <c r="DW61" s="1744">
        <f>Ф1!DJ101</f>
        <v>12814569</v>
      </c>
      <c r="DX61" s="1745"/>
      <c r="DY61" s="1745"/>
      <c r="DZ61" s="1745"/>
      <c r="EA61" s="1745"/>
      <c r="EB61" s="1745"/>
      <c r="EC61" s="1745"/>
      <c r="ED61" s="1745"/>
      <c r="EE61" s="1745"/>
      <c r="EF61" s="1745"/>
      <c r="EG61" s="1745"/>
      <c r="EH61" s="1745"/>
      <c r="EI61" s="1745"/>
      <c r="EJ61" s="1745"/>
      <c r="EK61" s="1745"/>
      <c r="EL61" s="1745"/>
      <c r="EM61" s="1745"/>
      <c r="EN61" s="1745"/>
      <c r="EO61" s="1745"/>
      <c r="EP61" s="1746"/>
      <c r="EQ61" s="1744">
        <f>AX61-BS61+CK61+DD61+DW61</f>
        <v>50517389</v>
      </c>
      <c r="ER61" s="1745"/>
      <c r="ES61" s="1745"/>
      <c r="ET61" s="1745"/>
      <c r="EU61" s="1745"/>
      <c r="EV61" s="1745"/>
      <c r="EW61" s="1745"/>
      <c r="EX61" s="1745"/>
      <c r="EY61" s="1745"/>
      <c r="EZ61" s="1745"/>
      <c r="FA61" s="1745"/>
      <c r="FB61" s="1745"/>
      <c r="FC61" s="1745"/>
      <c r="FD61" s="1745"/>
      <c r="FE61" s="1745"/>
      <c r="FF61" s="1745"/>
      <c r="FG61" s="1745"/>
      <c r="FH61" s="1745"/>
      <c r="FI61" s="1745"/>
      <c r="FJ61" s="1750"/>
    </row>
    <row r="62" spans="1:166" s="141" customFormat="1" ht="3" customHeight="1" thickBot="1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859"/>
      <c r="AU62" s="1859"/>
      <c r="AV62" s="1859"/>
      <c r="AW62" s="1859"/>
      <c r="AX62" s="1856"/>
      <c r="AY62" s="1856"/>
      <c r="AZ62" s="1856"/>
      <c r="BA62" s="1856"/>
      <c r="BB62" s="1856"/>
      <c r="BC62" s="1856"/>
      <c r="BD62" s="1856"/>
      <c r="BE62" s="1856"/>
      <c r="BF62" s="1856"/>
      <c r="BG62" s="1856"/>
      <c r="BH62" s="1856"/>
      <c r="BI62" s="1856"/>
      <c r="BJ62" s="1856"/>
      <c r="BK62" s="1856"/>
      <c r="BL62" s="1856"/>
      <c r="BM62" s="1856"/>
      <c r="BN62" s="1856"/>
      <c r="BO62" s="1856"/>
      <c r="BP62" s="1860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855"/>
      <c r="CL62" s="1856"/>
      <c r="CM62" s="1856"/>
      <c r="CN62" s="1856"/>
      <c r="CO62" s="1856"/>
      <c r="CP62" s="1856"/>
      <c r="CQ62" s="1856"/>
      <c r="CR62" s="1856"/>
      <c r="CS62" s="1856"/>
      <c r="CT62" s="1856"/>
      <c r="CU62" s="1856"/>
      <c r="CV62" s="1856"/>
      <c r="CW62" s="1856"/>
      <c r="CX62" s="1856"/>
      <c r="CY62" s="1856"/>
      <c r="CZ62" s="1856"/>
      <c r="DA62" s="1856"/>
      <c r="DB62" s="1856"/>
      <c r="DC62" s="1860"/>
      <c r="DD62" s="1855"/>
      <c r="DE62" s="1856"/>
      <c r="DF62" s="1856"/>
      <c r="DG62" s="1856"/>
      <c r="DH62" s="1856"/>
      <c r="DI62" s="1856"/>
      <c r="DJ62" s="1856"/>
      <c r="DK62" s="1856"/>
      <c r="DL62" s="1856"/>
      <c r="DM62" s="1856"/>
      <c r="DN62" s="1856"/>
      <c r="DO62" s="1856"/>
      <c r="DP62" s="1856"/>
      <c r="DQ62" s="1856"/>
      <c r="DR62" s="1856"/>
      <c r="DS62" s="1856"/>
      <c r="DT62" s="1856"/>
      <c r="DU62" s="1856"/>
      <c r="DV62" s="1860"/>
      <c r="DW62" s="1855"/>
      <c r="DX62" s="1856"/>
      <c r="DY62" s="1856"/>
      <c r="DZ62" s="1856"/>
      <c r="EA62" s="1856"/>
      <c r="EB62" s="1856"/>
      <c r="EC62" s="1856"/>
      <c r="ED62" s="1856"/>
      <c r="EE62" s="1856"/>
      <c r="EF62" s="1856"/>
      <c r="EG62" s="1856"/>
      <c r="EH62" s="1856"/>
      <c r="EI62" s="1856"/>
      <c r="EJ62" s="1856"/>
      <c r="EK62" s="1856"/>
      <c r="EL62" s="1856"/>
      <c r="EM62" s="1856"/>
      <c r="EN62" s="1856"/>
      <c r="EO62" s="1856"/>
      <c r="EP62" s="1860"/>
      <c r="EQ62" s="1855"/>
      <c r="ER62" s="1856"/>
      <c r="ES62" s="1856"/>
      <c r="ET62" s="1856"/>
      <c r="EU62" s="1856"/>
      <c r="EV62" s="1856"/>
      <c r="EW62" s="1856"/>
      <c r="EX62" s="1856"/>
      <c r="EY62" s="1856"/>
      <c r="EZ62" s="1856"/>
      <c r="FA62" s="1856"/>
      <c r="FB62" s="1856"/>
      <c r="FC62" s="1856"/>
      <c r="FD62" s="1856"/>
      <c r="FE62" s="1856"/>
      <c r="FF62" s="1856"/>
      <c r="FG62" s="1856"/>
      <c r="FH62" s="1856"/>
      <c r="FI62" s="1856"/>
      <c r="FJ62" s="1857"/>
    </row>
    <row r="64" spans="1:166" s="52" customFormat="1" ht="11.25">
      <c r="A64" s="585"/>
      <c r="D64" s="1392" t="s">
        <v>623</v>
      </c>
      <c r="E64" s="1392"/>
      <c r="F64" s="1392"/>
      <c r="G64" s="1392"/>
      <c r="H64" s="1392"/>
      <c r="I64" s="1392"/>
      <c r="J64" s="1392"/>
      <c r="K64" s="1392"/>
      <c r="L64" s="1392"/>
      <c r="M64" s="1392"/>
      <c r="N64" s="1392"/>
      <c r="O64" s="1392"/>
      <c r="P64" s="1392"/>
      <c r="Q64" s="1392"/>
      <c r="R64" s="1392"/>
      <c r="S64" s="1392"/>
      <c r="T64" s="1392"/>
      <c r="U64" s="1392"/>
      <c r="V64" s="1392"/>
      <c r="W64" s="1392"/>
      <c r="X64" s="1392"/>
      <c r="Y64" s="1392"/>
      <c r="Z64" s="1392"/>
      <c r="AA64" s="1392"/>
      <c r="AB64" s="1392"/>
      <c r="AC64" s="1392"/>
      <c r="AD64" s="1392"/>
      <c r="AE64" s="1392"/>
      <c r="AF64" s="1392"/>
      <c r="AG64" s="1392"/>
      <c r="AH64" s="1392"/>
      <c r="AI64" s="1392"/>
      <c r="AJ64" s="1392"/>
      <c r="AK64" s="1392"/>
      <c r="AL64" s="1392"/>
      <c r="AM64" s="1392"/>
      <c r="AN64" s="1392"/>
      <c r="AO64" s="1392"/>
      <c r="AP64" s="1392"/>
      <c r="AQ64" s="1392"/>
      <c r="AR64" s="1392"/>
      <c r="AS64" s="1392"/>
      <c r="AT64" s="1392"/>
      <c r="AU64" s="1392"/>
      <c r="AV64" s="1392"/>
      <c r="AW64" s="1392"/>
      <c r="AX64" s="1392"/>
      <c r="AY64" s="1392"/>
      <c r="AZ64" s="1392"/>
      <c r="BA64" s="1392"/>
      <c r="BB64" s="1392"/>
      <c r="BC64" s="1392"/>
      <c r="BD64" s="1392"/>
      <c r="BE64" s="1392"/>
      <c r="BF64" s="1392"/>
      <c r="BG64" s="1392"/>
      <c r="BH64" s="1392"/>
      <c r="BI64" s="1392"/>
      <c r="BJ64" s="1392"/>
      <c r="BK64" s="1392"/>
      <c r="BL64" s="1392"/>
      <c r="BM64" s="1392"/>
      <c r="BN64" s="1392"/>
      <c r="BO64" s="1392"/>
      <c r="BP64" s="1392"/>
      <c r="BQ64" s="1392"/>
      <c r="BR64" s="1392"/>
      <c r="BS64" s="1392"/>
      <c r="BT64" s="1392"/>
      <c r="BU64" s="1392"/>
      <c r="BV64" s="1392"/>
      <c r="BW64" s="1392"/>
      <c r="BX64" s="1392"/>
      <c r="BY64" s="1392"/>
      <c r="BZ64" s="1392"/>
      <c r="CA64" s="1392"/>
      <c r="CB64" s="1392"/>
      <c r="CC64" s="1392"/>
      <c r="CD64" s="1392"/>
      <c r="CE64" s="1392"/>
      <c r="CF64" s="1392"/>
      <c r="CG64" s="1392"/>
      <c r="CH64" s="1392"/>
      <c r="CI64" s="1392"/>
      <c r="CJ64" s="1392"/>
      <c r="CK64" s="1392"/>
      <c r="CL64" s="1392"/>
      <c r="CM64" s="1392"/>
      <c r="CN64" s="1392"/>
      <c r="CO64" s="1392"/>
      <c r="CP64" s="1392"/>
      <c r="CQ64" s="1392"/>
      <c r="CR64" s="1392"/>
      <c r="CS64" s="1392"/>
      <c r="CT64" s="1392"/>
      <c r="CU64" s="1392"/>
      <c r="CV64" s="1392"/>
      <c r="CW64" s="1392"/>
      <c r="CX64" s="1392"/>
      <c r="CY64" s="1392"/>
      <c r="CZ64" s="1392"/>
      <c r="DA64" s="1392"/>
      <c r="DB64" s="1392"/>
      <c r="DC64" s="1392"/>
      <c r="DD64" s="1392"/>
      <c r="DE64" s="1392"/>
      <c r="DF64" s="1392"/>
      <c r="DG64" s="1392"/>
      <c r="DH64" s="1392"/>
      <c r="DI64" s="1392"/>
      <c r="DJ64" s="1392"/>
      <c r="DK64" s="1392"/>
      <c r="DL64" s="1392"/>
      <c r="DM64" s="1392"/>
      <c r="DN64" s="1392"/>
      <c r="DO64" s="1392"/>
      <c r="DP64" s="1392"/>
      <c r="DQ64" s="1392"/>
      <c r="DR64" s="1392"/>
      <c r="DS64" s="1392"/>
      <c r="DT64" s="1392"/>
      <c r="DU64" s="1392"/>
      <c r="DV64" s="1392"/>
      <c r="DW64" s="1392"/>
      <c r="DX64" s="1392"/>
      <c r="DY64" s="1392"/>
      <c r="DZ64" s="1392"/>
      <c r="EA64" s="1392"/>
      <c r="EB64" s="1392"/>
      <c r="EC64" s="1392"/>
      <c r="ED64" s="1392"/>
      <c r="EE64" s="1392"/>
      <c r="EF64" s="1392"/>
      <c r="EG64" s="1392"/>
      <c r="EH64" s="1392"/>
      <c r="EI64" s="1392"/>
      <c r="EJ64" s="1392"/>
      <c r="EK64" s="1392"/>
      <c r="EL64" s="1392"/>
      <c r="EM64" s="1392"/>
      <c r="EN64" s="1392"/>
      <c r="EO64" s="1392"/>
      <c r="EP64" s="1392"/>
      <c r="EQ64" s="1392"/>
      <c r="ER64" s="1392"/>
      <c r="ES64" s="1392"/>
      <c r="ET64" s="1392"/>
      <c r="EU64" s="1392"/>
      <c r="EV64" s="1392"/>
      <c r="EW64" s="1392"/>
      <c r="EX64" s="1392"/>
      <c r="EY64" s="1392"/>
      <c r="EZ64" s="1392"/>
      <c r="FA64" s="1392"/>
      <c r="FB64" s="1392"/>
      <c r="FC64" s="1392"/>
      <c r="FD64" s="1392"/>
      <c r="FE64" s="1392"/>
      <c r="FF64" s="1392"/>
      <c r="FG64" s="1392"/>
      <c r="FH64" s="1392"/>
      <c r="FI64" s="1392"/>
      <c r="FJ64" s="1392"/>
    </row>
    <row r="65" spans="1:166" s="52" customFormat="1" ht="11.25">
      <c r="A65" s="585"/>
      <c r="D65" s="1392" t="s">
        <v>432</v>
      </c>
      <c r="E65" s="1392"/>
      <c r="F65" s="1392"/>
      <c r="G65" s="1392"/>
      <c r="H65" s="1392"/>
      <c r="I65" s="1392"/>
      <c r="J65" s="1392"/>
      <c r="K65" s="1392"/>
      <c r="L65" s="1392"/>
      <c r="M65" s="1392"/>
      <c r="N65" s="1392"/>
      <c r="O65" s="1392"/>
      <c r="P65" s="1392"/>
      <c r="Q65" s="1392"/>
      <c r="R65" s="1392"/>
      <c r="S65" s="1392"/>
      <c r="T65" s="1392"/>
      <c r="U65" s="1392"/>
      <c r="V65" s="1392"/>
      <c r="W65" s="1392"/>
      <c r="X65" s="1392"/>
      <c r="Y65" s="1392"/>
      <c r="Z65" s="1392"/>
      <c r="AA65" s="1392"/>
      <c r="AB65" s="1392"/>
      <c r="AC65" s="1392"/>
      <c r="AD65" s="1392"/>
      <c r="AE65" s="1392"/>
      <c r="AF65" s="1392"/>
      <c r="AG65" s="1392"/>
      <c r="AH65" s="1392"/>
      <c r="AI65" s="1392"/>
      <c r="AJ65" s="1392"/>
      <c r="AK65" s="1392"/>
      <c r="AL65" s="1392"/>
      <c r="AM65" s="1392"/>
      <c r="AN65" s="1392"/>
      <c r="AO65" s="1392"/>
      <c r="AP65" s="1392"/>
      <c r="AQ65" s="1392"/>
      <c r="AR65" s="1392"/>
      <c r="AS65" s="1392"/>
      <c r="AT65" s="1392"/>
      <c r="AU65" s="1392"/>
      <c r="AV65" s="1392"/>
      <c r="AW65" s="1392"/>
      <c r="AX65" s="1392"/>
      <c r="AY65" s="1392"/>
      <c r="AZ65" s="1392"/>
      <c r="BA65" s="1392"/>
      <c r="BB65" s="1392"/>
      <c r="BC65" s="1392"/>
      <c r="BD65" s="1392"/>
      <c r="BE65" s="1392"/>
      <c r="BF65" s="1392"/>
      <c r="BG65" s="1392"/>
      <c r="BH65" s="1392"/>
      <c r="BI65" s="1392"/>
      <c r="BJ65" s="1392"/>
      <c r="BK65" s="1392"/>
      <c r="BL65" s="1392"/>
      <c r="BM65" s="1392"/>
      <c r="BN65" s="1392"/>
      <c r="BO65" s="1392"/>
      <c r="BP65" s="1392"/>
      <c r="BQ65" s="1392"/>
      <c r="BR65" s="1392"/>
      <c r="BS65" s="1392"/>
      <c r="BT65" s="1392"/>
      <c r="BU65" s="1392"/>
      <c r="BV65" s="1392"/>
      <c r="BW65" s="1392"/>
      <c r="BX65" s="1392"/>
      <c r="BY65" s="1392"/>
      <c r="BZ65" s="1392"/>
      <c r="CA65" s="1392"/>
      <c r="CB65" s="1392"/>
      <c r="CC65" s="1392"/>
      <c r="CD65" s="1392"/>
      <c r="CE65" s="1392"/>
      <c r="CF65" s="1392"/>
      <c r="CG65" s="1392"/>
      <c r="CH65" s="1392"/>
      <c r="CI65" s="1392"/>
      <c r="CJ65" s="1392"/>
      <c r="CK65" s="1392"/>
      <c r="CL65" s="1392"/>
      <c r="CM65" s="1392"/>
      <c r="CN65" s="1392"/>
      <c r="CO65" s="1392"/>
      <c r="CP65" s="1392"/>
      <c r="CQ65" s="1392"/>
      <c r="CR65" s="1392"/>
      <c r="CS65" s="1392"/>
      <c r="CT65" s="1392"/>
      <c r="CU65" s="1392"/>
      <c r="CV65" s="1392"/>
      <c r="CW65" s="1392"/>
      <c r="CX65" s="1392"/>
      <c r="CY65" s="1392"/>
      <c r="CZ65" s="1392"/>
      <c r="DA65" s="1392"/>
      <c r="DB65" s="1392"/>
      <c r="DC65" s="1392"/>
      <c r="DD65" s="1392"/>
      <c r="DE65" s="1392"/>
      <c r="DF65" s="1392"/>
      <c r="DG65" s="1392"/>
      <c r="DH65" s="1392"/>
      <c r="DI65" s="1392"/>
      <c r="DJ65" s="1392"/>
      <c r="DK65" s="1392"/>
      <c r="DL65" s="1392"/>
      <c r="DM65" s="1392"/>
      <c r="DN65" s="1392"/>
      <c r="DO65" s="1392"/>
      <c r="DP65" s="1392"/>
      <c r="DQ65" s="1392"/>
      <c r="DR65" s="1392"/>
      <c r="DS65" s="1392"/>
      <c r="DT65" s="1392"/>
      <c r="DU65" s="1392"/>
      <c r="DV65" s="1392"/>
      <c r="DW65" s="1392"/>
      <c r="DX65" s="1392"/>
      <c r="DY65" s="1392"/>
      <c r="DZ65" s="1392"/>
      <c r="EA65" s="1392"/>
      <c r="EB65" s="1392"/>
      <c r="EC65" s="1392"/>
      <c r="ED65" s="1392"/>
      <c r="EE65" s="1392"/>
      <c r="EF65" s="1392"/>
      <c r="EG65" s="1392"/>
      <c r="EH65" s="1392"/>
      <c r="EI65" s="1392"/>
      <c r="EJ65" s="1392"/>
      <c r="EK65" s="1392"/>
      <c r="EL65" s="1392"/>
      <c r="EM65" s="1392"/>
      <c r="EN65" s="1392"/>
      <c r="EO65" s="1392"/>
      <c r="EP65" s="1392"/>
      <c r="EQ65" s="1392"/>
      <c r="ER65" s="1392"/>
      <c r="ES65" s="1392"/>
      <c r="ET65" s="1392"/>
      <c r="EU65" s="1392"/>
      <c r="EV65" s="1392"/>
      <c r="EW65" s="1392"/>
      <c r="EX65" s="1392"/>
      <c r="EY65" s="1392"/>
      <c r="EZ65" s="1392"/>
      <c r="FA65" s="1392"/>
      <c r="FB65" s="1392"/>
      <c r="FC65" s="1392"/>
      <c r="FD65" s="1392"/>
      <c r="FE65" s="1392"/>
      <c r="FF65" s="1392"/>
      <c r="FG65" s="1392"/>
      <c r="FH65" s="1392"/>
      <c r="FI65" s="1392"/>
      <c r="FJ65" s="1392"/>
    </row>
    <row r="66" spans="1:166" s="52" customFormat="1" ht="11.25">
      <c r="A66" s="585"/>
      <c r="D66" s="1863" t="s">
        <v>644</v>
      </c>
      <c r="E66" s="1863"/>
      <c r="F66" s="1863"/>
      <c r="G66" s="1863"/>
      <c r="H66" s="1863"/>
      <c r="I66" s="1863"/>
      <c r="J66" s="1863"/>
      <c r="K66" s="1863"/>
      <c r="L66" s="1863"/>
      <c r="M66" s="1863"/>
      <c r="N66" s="1863"/>
      <c r="O66" s="1863"/>
      <c r="P66" s="1863"/>
      <c r="Q66" s="1863"/>
      <c r="R66" s="1863"/>
      <c r="S66" s="1863"/>
      <c r="T66" s="1863"/>
      <c r="U66" s="1863"/>
      <c r="V66" s="1863"/>
      <c r="W66" s="1863"/>
      <c r="X66" s="1863"/>
      <c r="Y66" s="1863"/>
      <c r="Z66" s="1863"/>
      <c r="AA66" s="1863"/>
      <c r="AB66" s="1863"/>
      <c r="AC66" s="1863"/>
      <c r="AD66" s="1863"/>
      <c r="AE66" s="1863"/>
      <c r="AF66" s="1863"/>
      <c r="AG66" s="1863"/>
      <c r="AH66" s="1863"/>
      <c r="AI66" s="1863"/>
      <c r="AJ66" s="1863"/>
      <c r="AK66" s="1863"/>
      <c r="AL66" s="1863"/>
      <c r="AM66" s="1863"/>
      <c r="AN66" s="1863"/>
      <c r="AO66" s="1863"/>
      <c r="AP66" s="1863"/>
      <c r="AQ66" s="1863"/>
      <c r="AR66" s="1863"/>
      <c r="AS66" s="1863"/>
      <c r="AT66" s="1863"/>
      <c r="AU66" s="1863"/>
      <c r="AV66" s="1863"/>
      <c r="AW66" s="1863"/>
      <c r="AX66" s="1863"/>
      <c r="AY66" s="1863"/>
      <c r="AZ66" s="1863"/>
      <c r="BA66" s="1863"/>
      <c r="BB66" s="1863"/>
      <c r="BC66" s="1863"/>
      <c r="BD66" s="1863"/>
      <c r="BE66" s="1863"/>
      <c r="BF66" s="1863"/>
      <c r="BG66" s="1863"/>
      <c r="BH66" s="1863"/>
      <c r="BI66" s="1863"/>
      <c r="BJ66" s="1863"/>
      <c r="BK66" s="1863"/>
      <c r="BL66" s="1863"/>
      <c r="BM66" s="1863"/>
      <c r="BN66" s="1863"/>
      <c r="BO66" s="1863"/>
      <c r="BP66" s="1863"/>
      <c r="BQ66" s="1863"/>
      <c r="BR66" s="1863"/>
      <c r="BS66" s="1863"/>
      <c r="BT66" s="1863"/>
      <c r="BU66" s="1863"/>
      <c r="BV66" s="1863"/>
      <c r="BW66" s="1863"/>
      <c r="BX66" s="1863"/>
      <c r="BY66" s="1863"/>
      <c r="BZ66" s="1863"/>
      <c r="CA66" s="1863"/>
      <c r="CB66" s="1863"/>
      <c r="CC66" s="1863"/>
      <c r="CD66" s="1863"/>
      <c r="CE66" s="1863"/>
      <c r="CF66" s="1863"/>
      <c r="CG66" s="1863"/>
      <c r="CH66" s="1863"/>
      <c r="CI66" s="1863"/>
      <c r="CJ66" s="1863"/>
      <c r="CK66" s="1863"/>
      <c r="CL66" s="1863"/>
      <c r="CM66" s="1863"/>
      <c r="CN66" s="1863"/>
      <c r="CO66" s="1863"/>
      <c r="CP66" s="1863"/>
      <c r="CQ66" s="1863"/>
      <c r="CR66" s="1863"/>
      <c r="CS66" s="1863"/>
      <c r="CT66" s="1863"/>
      <c r="CU66" s="1863"/>
      <c r="CV66" s="1863"/>
      <c r="CW66" s="1863"/>
      <c r="CX66" s="1863"/>
      <c r="CY66" s="1863"/>
      <c r="CZ66" s="1863"/>
      <c r="DA66" s="1863"/>
      <c r="DB66" s="1863"/>
      <c r="DC66" s="1863"/>
      <c r="DD66" s="1863"/>
      <c r="DE66" s="1863"/>
      <c r="DF66" s="1863"/>
      <c r="DG66" s="1863"/>
      <c r="DH66" s="1863"/>
      <c r="DI66" s="1863"/>
      <c r="DJ66" s="1863"/>
      <c r="DK66" s="1863"/>
      <c r="DL66" s="1863"/>
      <c r="DM66" s="1863"/>
      <c r="DN66" s="1863"/>
      <c r="DO66" s="1863"/>
      <c r="DP66" s="1863"/>
      <c r="DQ66" s="1863"/>
      <c r="DR66" s="1863"/>
      <c r="DS66" s="1863"/>
      <c r="DT66" s="1863"/>
      <c r="DU66" s="1863"/>
      <c r="DV66" s="1863"/>
      <c r="DW66" s="1863"/>
      <c r="DX66" s="1863"/>
      <c r="DY66" s="1863"/>
      <c r="DZ66" s="1863"/>
      <c r="EA66" s="1863"/>
      <c r="EB66" s="1863"/>
      <c r="EC66" s="1863"/>
      <c r="ED66" s="1863"/>
      <c r="EE66" s="1863"/>
      <c r="EF66" s="1863"/>
      <c r="EG66" s="1863"/>
      <c r="EH66" s="1863"/>
      <c r="EI66" s="1863"/>
      <c r="EJ66" s="1863"/>
      <c r="EK66" s="1863"/>
      <c r="EL66" s="1863"/>
      <c r="EM66" s="1863"/>
      <c r="EN66" s="1863"/>
      <c r="EO66" s="1863"/>
      <c r="EP66" s="1863"/>
      <c r="EQ66" s="1863"/>
      <c r="ER66" s="1863"/>
      <c r="ES66" s="1863"/>
      <c r="ET66" s="1863"/>
      <c r="EU66" s="1863"/>
      <c r="EV66" s="1863"/>
      <c r="EW66" s="1863"/>
      <c r="EX66" s="1863"/>
      <c r="EY66" s="1863"/>
      <c r="EZ66" s="1863"/>
      <c r="FA66" s="1863"/>
      <c r="FB66" s="1863"/>
      <c r="FC66" s="1863"/>
      <c r="FD66" s="1863"/>
      <c r="FE66" s="1863"/>
      <c r="FF66" s="1863"/>
      <c r="FG66" s="1863"/>
      <c r="FH66" s="1863"/>
      <c r="FI66" s="1863"/>
      <c r="FJ66" s="1863"/>
    </row>
    <row r="69" spans="1:166">
      <c r="AS69" s="144" t="s">
        <v>1344</v>
      </c>
    </row>
    <row r="70" spans="1:166">
      <c r="C70" s="1784" t="s">
        <v>645</v>
      </c>
      <c r="D70" s="1784"/>
      <c r="E70" s="1784"/>
      <c r="F70" s="1784"/>
      <c r="G70" s="1784"/>
      <c r="H70" s="1784"/>
      <c r="I70" s="1784"/>
      <c r="J70" s="1784"/>
      <c r="K70" s="1784"/>
      <c r="L70" s="1784"/>
      <c r="M70" s="1784"/>
      <c r="N70" s="1784"/>
      <c r="O70" s="1784"/>
      <c r="P70" s="1784"/>
      <c r="Q70" s="1784"/>
      <c r="R70" s="1784"/>
      <c r="S70" s="1784"/>
      <c r="T70" s="1784"/>
      <c r="U70" s="1784"/>
      <c r="V70" s="1784"/>
      <c r="W70" s="1784"/>
      <c r="X70" s="1784"/>
      <c r="Y70" s="1784"/>
      <c r="Z70" s="1784"/>
      <c r="AA70" s="1784"/>
      <c r="AB70" s="1784"/>
      <c r="AC70" s="1784"/>
      <c r="AD70" s="1784"/>
      <c r="AE70" s="1784"/>
      <c r="AF70" s="1784"/>
      <c r="AG70" s="1784"/>
      <c r="AH70" s="1784"/>
      <c r="AI70" s="1784"/>
      <c r="AJ70" s="1784"/>
      <c r="AK70" s="1784"/>
      <c r="AL70" s="1849">
        <f>AL39</f>
        <v>10</v>
      </c>
      <c r="AM70" s="1849"/>
      <c r="AN70" s="1849"/>
      <c r="AO70" s="314" t="s">
        <v>175</v>
      </c>
      <c r="AP70" s="314"/>
      <c r="AQ70" s="314"/>
      <c r="AR70" s="325" t="s">
        <v>436</v>
      </c>
      <c r="AS70" s="448"/>
      <c r="AT70" s="1810">
        <v>3200</v>
      </c>
      <c r="AU70" s="1854"/>
      <c r="AV70" s="1854"/>
      <c r="AW70" s="1809"/>
      <c r="AX70" s="1852">
        <f>AX17+AX19-AZ28</f>
        <v>4221794</v>
      </c>
      <c r="AY70" s="1842"/>
      <c r="AZ70" s="1842"/>
      <c r="BA70" s="1842"/>
      <c r="BB70" s="1842"/>
      <c r="BC70" s="1842"/>
      <c r="BD70" s="1842"/>
      <c r="BE70" s="1842"/>
      <c r="BF70" s="1842"/>
      <c r="BG70" s="1842"/>
      <c r="BH70" s="1842"/>
      <c r="BI70" s="1842"/>
      <c r="BJ70" s="1842"/>
      <c r="BK70" s="1842"/>
      <c r="BL70" s="1842"/>
      <c r="BM70" s="1842"/>
      <c r="BN70" s="1842"/>
      <c r="BO70" s="1842"/>
      <c r="BP70" s="1853"/>
      <c r="BQ70" s="1850" t="s">
        <v>39</v>
      </c>
      <c r="BR70" s="1851"/>
      <c r="BS70" s="1842">
        <f>ABS(-BS17+BQ19-BR28)</f>
        <v>0</v>
      </c>
      <c r="BT70" s="1842"/>
      <c r="BU70" s="1842"/>
      <c r="BV70" s="1842"/>
      <c r="BW70" s="1842"/>
      <c r="BX70" s="1842"/>
      <c r="BY70" s="1842"/>
      <c r="BZ70" s="1842"/>
      <c r="CA70" s="1842"/>
      <c r="CB70" s="1842"/>
      <c r="CC70" s="1842"/>
      <c r="CD70" s="1842"/>
      <c r="CE70" s="1842"/>
      <c r="CF70" s="1842"/>
      <c r="CG70" s="1842"/>
      <c r="CH70" s="1842"/>
      <c r="CI70" s="1861" t="s">
        <v>40</v>
      </c>
      <c r="CJ70" s="1862"/>
      <c r="CK70" s="1852">
        <f>CK17+CK19-CM28+CK37</f>
        <v>33269936</v>
      </c>
      <c r="CL70" s="1842"/>
      <c r="CM70" s="1842"/>
      <c r="CN70" s="1842"/>
      <c r="CO70" s="1842"/>
      <c r="CP70" s="1842"/>
      <c r="CQ70" s="1842"/>
      <c r="CR70" s="1842"/>
      <c r="CS70" s="1842"/>
      <c r="CT70" s="1842"/>
      <c r="CU70" s="1842"/>
      <c r="CV70" s="1842"/>
      <c r="CW70" s="1842"/>
      <c r="CX70" s="1842"/>
      <c r="CY70" s="1842"/>
      <c r="CZ70" s="1842"/>
      <c r="DA70" s="1842"/>
      <c r="DB70" s="1842"/>
      <c r="DC70" s="1853"/>
      <c r="DD70" s="1852">
        <f>DD17+DD19-DF28+DD38</f>
        <v>174484</v>
      </c>
      <c r="DE70" s="1842"/>
      <c r="DF70" s="1842"/>
      <c r="DG70" s="1842"/>
      <c r="DH70" s="1842"/>
      <c r="DI70" s="1842"/>
      <c r="DJ70" s="1842"/>
      <c r="DK70" s="1842"/>
      <c r="DL70" s="1842"/>
      <c r="DM70" s="1842"/>
      <c r="DN70" s="1842"/>
      <c r="DO70" s="1842"/>
      <c r="DP70" s="1842"/>
      <c r="DQ70" s="1842"/>
      <c r="DR70" s="1842"/>
      <c r="DS70" s="1842"/>
      <c r="DT70" s="1842"/>
      <c r="DU70" s="1842"/>
      <c r="DV70" s="1853"/>
      <c r="DW70" s="1852">
        <f>DW17+DW19-DY28+DW37-DY38</f>
        <v>3010295</v>
      </c>
      <c r="DX70" s="1842"/>
      <c r="DY70" s="1842"/>
      <c r="DZ70" s="1842"/>
      <c r="EA70" s="1842"/>
      <c r="EB70" s="1842"/>
      <c r="EC70" s="1842"/>
      <c r="ED70" s="1842"/>
      <c r="EE70" s="1842"/>
      <c r="EF70" s="1842"/>
      <c r="EG70" s="1842"/>
      <c r="EH70" s="1842"/>
      <c r="EI70" s="1842"/>
      <c r="EJ70" s="1842"/>
      <c r="EK70" s="1842"/>
      <c r="EL70" s="1842"/>
      <c r="EM70" s="1842"/>
      <c r="EN70" s="1842"/>
      <c r="EO70" s="1842"/>
      <c r="EP70" s="1853"/>
    </row>
    <row r="71" spans="1:166">
      <c r="C71" s="1776" t="s">
        <v>645</v>
      </c>
      <c r="D71" s="1776"/>
      <c r="E71" s="1776"/>
      <c r="F71" s="1776"/>
      <c r="G71" s="1776"/>
      <c r="H71" s="1776"/>
      <c r="I71" s="1776"/>
      <c r="J71" s="1776"/>
      <c r="K71" s="1776"/>
      <c r="L71" s="1776"/>
      <c r="M71" s="1776"/>
      <c r="N71" s="1776"/>
      <c r="O71" s="1776"/>
      <c r="P71" s="1776"/>
      <c r="Q71" s="1776"/>
      <c r="R71" s="1776"/>
      <c r="S71" s="1776"/>
      <c r="T71" s="1776"/>
      <c r="U71" s="1776"/>
      <c r="V71" s="1776"/>
      <c r="W71" s="1776"/>
      <c r="X71" s="1776"/>
      <c r="Y71" s="1776"/>
      <c r="Z71" s="1776"/>
      <c r="AA71" s="1776"/>
      <c r="AB71" s="1776"/>
      <c r="AC71" s="1776"/>
      <c r="AD71" s="1776"/>
      <c r="AE71" s="1776"/>
      <c r="AF71" s="1776"/>
      <c r="AG71" s="1776"/>
      <c r="AH71" s="1776"/>
      <c r="AI71" s="1776"/>
      <c r="AJ71" s="1776"/>
      <c r="AK71" s="1776"/>
      <c r="AL71" s="1849">
        <f>AL61</f>
        <v>11</v>
      </c>
      <c r="AM71" s="1849"/>
      <c r="AN71" s="1849"/>
      <c r="AO71" s="314" t="s">
        <v>175</v>
      </c>
      <c r="AP71" s="314"/>
      <c r="AQ71" s="314"/>
      <c r="AR71" s="325" t="s">
        <v>438</v>
      </c>
      <c r="AS71" s="448"/>
      <c r="AT71" s="1810">
        <v>3300</v>
      </c>
      <c r="AU71" s="1854"/>
      <c r="AV71" s="1854"/>
      <c r="AW71" s="1809"/>
      <c r="AX71" s="1852">
        <f>AX39+AX41-AZ50</f>
        <v>4221794</v>
      </c>
      <c r="AY71" s="1842"/>
      <c r="AZ71" s="1842"/>
      <c r="BA71" s="1842"/>
      <c r="BB71" s="1842"/>
      <c r="BC71" s="1842"/>
      <c r="BD71" s="1842"/>
      <c r="BE71" s="1842"/>
      <c r="BF71" s="1842"/>
      <c r="BG71" s="1842"/>
      <c r="BH71" s="1842"/>
      <c r="BI71" s="1842"/>
      <c r="BJ71" s="1842"/>
      <c r="BK71" s="1842"/>
      <c r="BL71" s="1842"/>
      <c r="BM71" s="1842"/>
      <c r="BN71" s="1842"/>
      <c r="BO71" s="1842"/>
      <c r="BP71" s="1853"/>
      <c r="BQ71" s="1850" t="s">
        <v>39</v>
      </c>
      <c r="BR71" s="1851"/>
      <c r="BS71" s="1842">
        <f>-BS39+BQ41-BR50</f>
        <v>0</v>
      </c>
      <c r="BT71" s="1842"/>
      <c r="BU71" s="1842"/>
      <c r="BV71" s="1842"/>
      <c r="BW71" s="1842"/>
      <c r="BX71" s="1842"/>
      <c r="BY71" s="1842"/>
      <c r="BZ71" s="1842"/>
      <c r="CA71" s="1842"/>
      <c r="CB71" s="1842"/>
      <c r="CC71" s="1842"/>
      <c r="CD71" s="1842"/>
      <c r="CE71" s="1842"/>
      <c r="CF71" s="1842"/>
      <c r="CG71" s="1842"/>
      <c r="CH71" s="1842"/>
      <c r="CI71" s="1861" t="s">
        <v>40</v>
      </c>
      <c r="CJ71" s="1862"/>
      <c r="CK71" s="1852">
        <f>CK39+CK41-CM50+CK59</f>
        <v>33269936</v>
      </c>
      <c r="CL71" s="1842"/>
      <c r="CM71" s="1842"/>
      <c r="CN71" s="1842"/>
      <c r="CO71" s="1842"/>
      <c r="CP71" s="1842"/>
      <c r="CQ71" s="1842"/>
      <c r="CR71" s="1842"/>
      <c r="CS71" s="1842"/>
      <c r="CT71" s="1842"/>
      <c r="CU71" s="1842"/>
      <c r="CV71" s="1842"/>
      <c r="CW71" s="1842"/>
      <c r="CX71" s="1842"/>
      <c r="CY71" s="1842"/>
      <c r="CZ71" s="1842"/>
      <c r="DA71" s="1842"/>
      <c r="DB71" s="1842"/>
      <c r="DC71" s="1853"/>
      <c r="DD71" s="1852">
        <f>DD39+DD41-DF50+DD60</f>
        <v>211090</v>
      </c>
      <c r="DE71" s="1842"/>
      <c r="DF71" s="1842"/>
      <c r="DG71" s="1842"/>
      <c r="DH71" s="1842"/>
      <c r="DI71" s="1842"/>
      <c r="DJ71" s="1842"/>
      <c r="DK71" s="1842"/>
      <c r="DL71" s="1842"/>
      <c r="DM71" s="1842"/>
      <c r="DN71" s="1842"/>
      <c r="DO71" s="1842"/>
      <c r="DP71" s="1842"/>
      <c r="DQ71" s="1842"/>
      <c r="DR71" s="1842"/>
      <c r="DS71" s="1842"/>
      <c r="DT71" s="1842"/>
      <c r="DU71" s="1842"/>
      <c r="DV71" s="1853"/>
      <c r="DW71" s="1852">
        <f>DW39+DW41-DY50+DW59-DY60</f>
        <v>7611077</v>
      </c>
      <c r="DX71" s="1842"/>
      <c r="DY71" s="1842"/>
      <c r="DZ71" s="1842"/>
      <c r="EA71" s="1842"/>
      <c r="EB71" s="1842"/>
      <c r="EC71" s="1842"/>
      <c r="ED71" s="1842"/>
      <c r="EE71" s="1842"/>
      <c r="EF71" s="1842"/>
      <c r="EG71" s="1842"/>
      <c r="EH71" s="1842"/>
      <c r="EI71" s="1842"/>
      <c r="EJ71" s="1842"/>
      <c r="EK71" s="1842"/>
      <c r="EL71" s="1842"/>
      <c r="EM71" s="1842"/>
      <c r="EN71" s="1842"/>
      <c r="EO71" s="1842"/>
      <c r="EP71" s="1853"/>
    </row>
  </sheetData>
  <sheetProtection password="CF7A" sheet="1" objects="1" scenarios="1" formatCells="0" formatColumns="0" autoFilter="0"/>
  <mergeCells count="447"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CU41" sqref="CU41"/>
    </sheetView>
  </sheetViews>
  <sheetFormatPr defaultColWidth="0.85546875" defaultRowHeight="12.75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>
      <c r="A3" s="561"/>
      <c r="B3" s="1699" t="s">
        <v>643</v>
      </c>
      <c r="C3" s="1699"/>
      <c r="D3" s="1699"/>
      <c r="E3" s="1699"/>
      <c r="F3" s="1699"/>
      <c r="G3" s="1699"/>
      <c r="H3" s="1699"/>
      <c r="I3" s="1699"/>
      <c r="J3" s="1699"/>
      <c r="K3" s="1699"/>
      <c r="L3" s="1699"/>
      <c r="M3" s="1699"/>
      <c r="N3" s="1699"/>
      <c r="O3" s="1699"/>
      <c r="P3" s="1699"/>
      <c r="Q3" s="1699"/>
      <c r="R3" s="1699"/>
      <c r="S3" s="1699"/>
      <c r="T3" s="1699"/>
      <c r="U3" s="1699"/>
      <c r="V3" s="1699"/>
      <c r="W3" s="1699"/>
      <c r="X3" s="1699"/>
      <c r="Y3" s="1699"/>
      <c r="Z3" s="1699"/>
      <c r="AA3" s="1699"/>
      <c r="AB3" s="1699"/>
      <c r="AC3" s="1699"/>
      <c r="AD3" s="1699"/>
      <c r="AE3" s="1699"/>
      <c r="AF3" s="1699"/>
      <c r="AG3" s="1699"/>
      <c r="AH3" s="1699"/>
      <c r="AI3" s="1699"/>
      <c r="AJ3" s="1699"/>
      <c r="AK3" s="1699"/>
      <c r="AL3" s="1699"/>
      <c r="AM3" s="1699"/>
      <c r="AN3" s="1699"/>
      <c r="AO3" s="1699"/>
      <c r="AP3" s="1699"/>
      <c r="AQ3" s="1699"/>
      <c r="AR3" s="1699"/>
      <c r="AS3" s="1699"/>
      <c r="AT3" s="1699"/>
      <c r="AU3" s="1699"/>
      <c r="AV3" s="1699"/>
      <c r="AW3" s="1699"/>
      <c r="AX3" s="1699"/>
      <c r="AY3" s="1699"/>
      <c r="AZ3" s="1699"/>
      <c r="BA3" s="1699"/>
      <c r="BB3" s="1699"/>
      <c r="BC3" s="1699"/>
      <c r="BD3" s="1699"/>
      <c r="BE3" s="1699"/>
      <c r="BF3" s="1699"/>
      <c r="BG3" s="1699"/>
      <c r="BH3" s="1699"/>
      <c r="BI3" s="1699"/>
      <c r="BJ3" s="1699"/>
      <c r="BK3" s="1699"/>
      <c r="BL3" s="1699"/>
      <c r="BM3" s="1699"/>
      <c r="BN3" s="1699"/>
      <c r="BO3" s="1699"/>
      <c r="BP3" s="1699"/>
      <c r="BQ3" s="1699"/>
      <c r="BR3" s="1699"/>
      <c r="BS3" s="1699"/>
      <c r="BT3" s="1699"/>
      <c r="BU3" s="1699"/>
      <c r="BV3" s="1699"/>
      <c r="BW3" s="1699"/>
      <c r="BX3" s="1699"/>
      <c r="BY3" s="1699"/>
      <c r="BZ3" s="1699"/>
      <c r="CA3" s="1699"/>
      <c r="CB3" s="1699"/>
      <c r="CC3" s="1699"/>
      <c r="CD3" s="1699"/>
      <c r="CE3" s="1699"/>
      <c r="CF3" s="1699"/>
      <c r="CG3" s="1699"/>
      <c r="CH3" s="1699"/>
      <c r="CI3" s="1699"/>
      <c r="CJ3" s="1699"/>
      <c r="CK3" s="1699"/>
      <c r="CL3" s="1699"/>
      <c r="CM3" s="1699"/>
      <c r="CN3" s="1699"/>
      <c r="CO3" s="1699"/>
      <c r="CP3" s="1699"/>
      <c r="CQ3" s="1699"/>
      <c r="CR3" s="1699"/>
      <c r="CS3" s="1699"/>
      <c r="CT3" s="1699"/>
      <c r="CU3" s="1699"/>
      <c r="CV3" s="1699"/>
      <c r="CW3" s="1699"/>
      <c r="CX3" s="1699"/>
      <c r="CY3" s="1699"/>
      <c r="CZ3" s="1699"/>
      <c r="DA3" s="1699"/>
      <c r="DB3" s="1699"/>
      <c r="DC3" s="1699"/>
      <c r="DD3" s="1699"/>
      <c r="DE3" s="1699"/>
      <c r="DF3" s="1699"/>
      <c r="DG3" s="1699"/>
      <c r="DH3" s="1699"/>
      <c r="DI3" s="1699"/>
      <c r="DJ3" s="1699"/>
      <c r="DK3" s="1699"/>
      <c r="DL3" s="1699"/>
      <c r="DM3" s="1699"/>
      <c r="DN3" s="1699"/>
      <c r="DO3" s="1699"/>
      <c r="DP3" s="1699"/>
      <c r="DQ3" s="1699"/>
      <c r="DR3" s="1699"/>
      <c r="DS3" s="1699"/>
      <c r="DT3" s="1699"/>
      <c r="DU3" s="1699"/>
      <c r="DV3" s="1699"/>
      <c r="DW3" s="1699"/>
      <c r="DX3" s="1699"/>
      <c r="DY3" s="1699"/>
      <c r="DZ3" s="1699"/>
      <c r="EA3" s="1699"/>
      <c r="EB3" s="1699"/>
      <c r="EC3" s="1699"/>
      <c r="ED3" s="1699"/>
      <c r="EE3" s="1699"/>
      <c r="EF3" s="1699"/>
      <c r="EG3" s="1699"/>
      <c r="EH3" s="1699"/>
      <c r="EI3" s="1699"/>
      <c r="EJ3" s="1699"/>
      <c r="EK3" s="1699"/>
      <c r="EL3" s="1699"/>
      <c r="EM3" s="1699"/>
      <c r="EN3" s="1699"/>
      <c r="EO3" s="1699"/>
      <c r="EP3" s="1699"/>
      <c r="EQ3" s="1699"/>
      <c r="ER3" s="1699"/>
      <c r="ES3" s="1699"/>
      <c r="ET3" s="1699"/>
      <c r="EU3" s="1699"/>
      <c r="EV3" s="1699"/>
      <c r="EW3" s="1699"/>
      <c r="EX3" s="1699"/>
      <c r="EY3" s="1699"/>
      <c r="EZ3" s="1699"/>
      <c r="FA3" s="1699"/>
    </row>
    <row r="4" spans="1:160" s="141" customFormat="1" thickBot="1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>
      <c r="A5" s="561"/>
      <c r="B5" s="1878" t="s">
        <v>26</v>
      </c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/>
      <c r="AU5" s="1641"/>
      <c r="AV5" s="1641"/>
      <c r="AW5" s="1641"/>
      <c r="AX5" s="1641"/>
      <c r="AY5" s="1641"/>
      <c r="AZ5" s="1641"/>
      <c r="BA5" s="1641"/>
      <c r="BB5" s="1641"/>
      <c r="BC5" s="1641"/>
      <c r="BD5" s="1641"/>
      <c r="BE5" s="1641"/>
      <c r="BF5" s="1641"/>
      <c r="BG5" s="1641"/>
      <c r="BH5" s="1642"/>
      <c r="BI5" s="1878" t="s">
        <v>10</v>
      </c>
      <c r="BJ5" s="1032" t="s">
        <v>628</v>
      </c>
      <c r="BK5" s="1033"/>
      <c r="BL5" s="1033"/>
      <c r="BM5" s="1033"/>
      <c r="BN5" s="1033"/>
      <c r="BO5" s="1033"/>
      <c r="BP5" s="1033"/>
      <c r="BQ5" s="1033"/>
      <c r="BR5" s="1033"/>
      <c r="BS5" s="1033"/>
      <c r="BT5" s="1033"/>
      <c r="BU5" s="1033"/>
      <c r="BV5" s="1033"/>
      <c r="BW5" s="1033"/>
      <c r="BX5" s="1033"/>
      <c r="BY5" s="1033"/>
      <c r="BZ5" s="1033"/>
      <c r="CA5" s="1033"/>
      <c r="CB5" s="1033"/>
      <c r="CC5" s="1033"/>
      <c r="CD5" s="1033"/>
      <c r="CE5" s="1033"/>
      <c r="CF5" s="162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84" t="s">
        <v>1351</v>
      </c>
      <c r="DP5" s="1884"/>
      <c r="DQ5" s="1884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892" t="s">
        <v>628</v>
      </c>
      <c r="EF5" s="1033"/>
      <c r="EG5" s="1033"/>
      <c r="EH5" s="1033"/>
      <c r="EI5" s="1033"/>
      <c r="EJ5" s="1033"/>
      <c r="EK5" s="1033"/>
      <c r="EL5" s="1033"/>
      <c r="EM5" s="1033"/>
      <c r="EN5" s="1033"/>
      <c r="EO5" s="1033"/>
      <c r="EP5" s="1033"/>
      <c r="EQ5" s="1033"/>
      <c r="ER5" s="1033"/>
      <c r="ES5" s="1033"/>
      <c r="ET5" s="1033"/>
      <c r="EU5" s="1033"/>
      <c r="EV5" s="1033"/>
      <c r="EW5" s="1033"/>
      <c r="EX5" s="1033"/>
      <c r="EY5" s="1033"/>
      <c r="EZ5" s="1033"/>
      <c r="FA5" s="1034"/>
    </row>
    <row r="6" spans="1:160" s="141" customFormat="1" ht="3" customHeight="1">
      <c r="A6" s="561"/>
      <c r="B6" s="1879"/>
      <c r="C6" s="1674"/>
      <c r="D6" s="1674"/>
      <c r="E6" s="1674"/>
      <c r="F6" s="1674"/>
      <c r="G6" s="1674"/>
      <c r="H6" s="1674"/>
      <c r="I6" s="1674"/>
      <c r="J6" s="1674"/>
      <c r="K6" s="1674"/>
      <c r="L6" s="1674"/>
      <c r="M6" s="1674"/>
      <c r="N6" s="1674"/>
      <c r="O6" s="1674"/>
      <c r="P6" s="1674"/>
      <c r="Q6" s="1674"/>
      <c r="R6" s="1674"/>
      <c r="S6" s="1674"/>
      <c r="T6" s="1674"/>
      <c r="U6" s="1674"/>
      <c r="V6" s="1674"/>
      <c r="W6" s="1674"/>
      <c r="X6" s="1674"/>
      <c r="Y6" s="1674"/>
      <c r="Z6" s="1674"/>
      <c r="AA6" s="1674"/>
      <c r="AB6" s="1674"/>
      <c r="AC6" s="1674"/>
      <c r="AD6" s="1674"/>
      <c r="AE6" s="1674"/>
      <c r="AF6" s="1674"/>
      <c r="AG6" s="1674"/>
      <c r="AH6" s="1674"/>
      <c r="AI6" s="1674"/>
      <c r="AJ6" s="1674"/>
      <c r="AK6" s="1674"/>
      <c r="AL6" s="1674"/>
      <c r="AM6" s="1674"/>
      <c r="AN6" s="1674"/>
      <c r="AO6" s="1674"/>
      <c r="AP6" s="1674"/>
      <c r="AQ6" s="1674"/>
      <c r="AR6" s="1674"/>
      <c r="AS6" s="1674"/>
      <c r="AT6" s="1674"/>
      <c r="AU6" s="1674"/>
      <c r="AV6" s="1674"/>
      <c r="AW6" s="1674"/>
      <c r="AX6" s="1674"/>
      <c r="AY6" s="1674"/>
      <c r="AZ6" s="1674"/>
      <c r="BA6" s="1674"/>
      <c r="BB6" s="1674"/>
      <c r="BC6" s="1674"/>
      <c r="BD6" s="1674"/>
      <c r="BE6" s="1674"/>
      <c r="BF6" s="1674"/>
      <c r="BG6" s="1674"/>
      <c r="BH6" s="1675"/>
      <c r="BI6" s="1772"/>
      <c r="BJ6" s="1881"/>
      <c r="BK6" s="1882"/>
      <c r="BL6" s="1882"/>
      <c r="BM6" s="1882"/>
      <c r="BN6" s="1882"/>
      <c r="BO6" s="1882"/>
      <c r="BP6" s="1882"/>
      <c r="BQ6" s="1882"/>
      <c r="BR6" s="1882"/>
      <c r="BS6" s="1882"/>
      <c r="BT6" s="1882"/>
      <c r="BU6" s="1882"/>
      <c r="BV6" s="1882"/>
      <c r="BW6" s="1882"/>
      <c r="BX6" s="1882"/>
      <c r="BY6" s="1882"/>
      <c r="BZ6" s="1882"/>
      <c r="CA6" s="1882"/>
      <c r="CB6" s="1882"/>
      <c r="CC6" s="1882"/>
      <c r="CD6" s="1882"/>
      <c r="CE6" s="1882"/>
      <c r="CF6" s="1883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6"/>
      <c r="EF6" s="1882"/>
      <c r="EG6" s="1882"/>
      <c r="EH6" s="1882"/>
      <c r="EI6" s="1882"/>
      <c r="EJ6" s="1882"/>
      <c r="EK6" s="1882"/>
      <c r="EL6" s="1882"/>
      <c r="EM6" s="1882"/>
      <c r="EN6" s="1882"/>
      <c r="EO6" s="1882"/>
      <c r="EP6" s="1882"/>
      <c r="EQ6" s="1882"/>
      <c r="ER6" s="1882"/>
      <c r="ES6" s="1882"/>
      <c r="ET6" s="1882"/>
      <c r="EU6" s="1882"/>
      <c r="EV6" s="1882"/>
      <c r="EW6" s="1882"/>
      <c r="EX6" s="1882"/>
      <c r="EY6" s="1882"/>
      <c r="EZ6" s="1882"/>
      <c r="FA6" s="1893"/>
    </row>
    <row r="7" spans="1:160" s="141" customFormat="1">
      <c r="A7" s="561"/>
      <c r="B7" s="1879"/>
      <c r="C7" s="1674"/>
      <c r="D7" s="1674"/>
      <c r="E7" s="1674"/>
      <c r="F7" s="1674"/>
      <c r="G7" s="1674"/>
      <c r="H7" s="1674"/>
      <c r="I7" s="1674"/>
      <c r="J7" s="1674"/>
      <c r="K7" s="1674"/>
      <c r="L7" s="1674"/>
      <c r="M7" s="1674"/>
      <c r="N7" s="1674"/>
      <c r="O7" s="1674"/>
      <c r="P7" s="1674"/>
      <c r="Q7" s="1674"/>
      <c r="R7" s="1674"/>
      <c r="S7" s="1674"/>
      <c r="T7" s="1674"/>
      <c r="U7" s="1674"/>
      <c r="V7" s="1674"/>
      <c r="W7" s="1674"/>
      <c r="X7" s="1674"/>
      <c r="Y7" s="1674"/>
      <c r="Z7" s="1674"/>
      <c r="AA7" s="1674"/>
      <c r="AB7" s="1674"/>
      <c r="AC7" s="1674"/>
      <c r="AD7" s="1674"/>
      <c r="AE7" s="1674"/>
      <c r="AF7" s="1674"/>
      <c r="AG7" s="1674"/>
      <c r="AH7" s="1674"/>
      <c r="AI7" s="1674"/>
      <c r="AJ7" s="1674"/>
      <c r="AK7" s="1674"/>
      <c r="AL7" s="1674"/>
      <c r="AM7" s="1674"/>
      <c r="AN7" s="1674"/>
      <c r="AO7" s="1674"/>
      <c r="AP7" s="1674"/>
      <c r="AQ7" s="1674"/>
      <c r="AR7" s="1674"/>
      <c r="AS7" s="1674"/>
      <c r="AT7" s="1674"/>
      <c r="AU7" s="1674"/>
      <c r="AV7" s="1674"/>
      <c r="AW7" s="1674"/>
      <c r="AX7" s="1674"/>
      <c r="AY7" s="1674"/>
      <c r="AZ7" s="1674"/>
      <c r="BA7" s="1674"/>
      <c r="BB7" s="1674"/>
      <c r="BC7" s="1674"/>
      <c r="BD7" s="1674"/>
      <c r="BE7" s="1674"/>
      <c r="BF7" s="1674"/>
      <c r="BG7" s="1674"/>
      <c r="BH7" s="1675"/>
      <c r="BI7" s="1772"/>
      <c r="BJ7" s="644"/>
      <c r="BK7" s="315"/>
      <c r="BL7" s="315"/>
      <c r="BM7" s="315"/>
      <c r="BN7" s="315"/>
      <c r="BO7" s="311"/>
      <c r="BP7" s="1069">
        <v>20</v>
      </c>
      <c r="BQ7" s="1069"/>
      <c r="BR7" s="1069"/>
      <c r="BS7" s="1069"/>
      <c r="BT7" s="1035" t="s">
        <v>1352</v>
      </c>
      <c r="BU7" s="1035"/>
      <c r="BV7" s="1035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85" t="s">
        <v>641</v>
      </c>
      <c r="CH7" s="1886"/>
      <c r="CI7" s="1886"/>
      <c r="CJ7" s="1886"/>
      <c r="CK7" s="1886"/>
      <c r="CL7" s="1886"/>
      <c r="CM7" s="1886"/>
      <c r="CN7" s="1886"/>
      <c r="CO7" s="1886"/>
      <c r="CP7" s="1886"/>
      <c r="CQ7" s="1886"/>
      <c r="CR7" s="1886"/>
      <c r="CS7" s="1886"/>
      <c r="CT7" s="1886"/>
      <c r="CU7" s="1886"/>
      <c r="CV7" s="1886"/>
      <c r="CW7" s="1886"/>
      <c r="CX7" s="1886"/>
      <c r="CY7" s="1886"/>
      <c r="CZ7" s="1886"/>
      <c r="DA7" s="1886"/>
      <c r="DB7" s="1886"/>
      <c r="DC7" s="1886"/>
      <c r="DD7" s="1886"/>
      <c r="DE7" s="1887"/>
      <c r="DF7" s="1891" t="s">
        <v>640</v>
      </c>
      <c r="DG7" s="1886"/>
      <c r="DH7" s="1886"/>
      <c r="DI7" s="1886"/>
      <c r="DJ7" s="1886"/>
      <c r="DK7" s="1886"/>
      <c r="DL7" s="1886"/>
      <c r="DM7" s="1886"/>
      <c r="DN7" s="1886"/>
      <c r="DO7" s="1886"/>
      <c r="DP7" s="1886"/>
      <c r="DQ7" s="1886"/>
      <c r="DR7" s="1886"/>
      <c r="DS7" s="1886"/>
      <c r="DT7" s="1886"/>
      <c r="DU7" s="1886"/>
      <c r="DV7" s="1886"/>
      <c r="DW7" s="1886"/>
      <c r="DX7" s="1886"/>
      <c r="DY7" s="1886"/>
      <c r="DZ7" s="1886"/>
      <c r="EA7" s="1886"/>
      <c r="EB7" s="1886"/>
      <c r="EC7" s="1886"/>
      <c r="ED7" s="1887"/>
      <c r="EE7" s="460"/>
      <c r="EF7" s="315"/>
      <c r="EG7" s="315"/>
      <c r="EH7" s="315"/>
      <c r="EI7" s="315"/>
      <c r="EJ7" s="311"/>
      <c r="EK7" s="1069">
        <v>20</v>
      </c>
      <c r="EL7" s="1069"/>
      <c r="EM7" s="1069"/>
      <c r="EN7" s="1069"/>
      <c r="EO7" s="1035" t="s">
        <v>1351</v>
      </c>
      <c r="EP7" s="1035"/>
      <c r="EQ7" s="1035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>
      <c r="A8" s="561"/>
      <c r="B8" s="1880"/>
      <c r="C8" s="1647"/>
      <c r="D8" s="1647"/>
      <c r="E8" s="1647"/>
      <c r="F8" s="1647"/>
      <c r="G8" s="1647"/>
      <c r="H8" s="1647"/>
      <c r="I8" s="1647"/>
      <c r="J8" s="1647"/>
      <c r="K8" s="1647"/>
      <c r="L8" s="1647"/>
      <c r="M8" s="1647"/>
      <c r="N8" s="1647"/>
      <c r="O8" s="1647"/>
      <c r="P8" s="1647"/>
      <c r="Q8" s="1647"/>
      <c r="R8" s="1647"/>
      <c r="S8" s="1647"/>
      <c r="T8" s="1647"/>
      <c r="U8" s="1647"/>
      <c r="V8" s="1647"/>
      <c r="W8" s="1647"/>
      <c r="X8" s="1647"/>
      <c r="Y8" s="1647"/>
      <c r="Z8" s="1647"/>
      <c r="AA8" s="1647"/>
      <c r="AB8" s="1647"/>
      <c r="AC8" s="1647"/>
      <c r="AD8" s="1647"/>
      <c r="AE8" s="1647"/>
      <c r="AF8" s="1647"/>
      <c r="AG8" s="1647"/>
      <c r="AH8" s="1647"/>
      <c r="AI8" s="1647"/>
      <c r="AJ8" s="1647"/>
      <c r="AK8" s="1647"/>
      <c r="AL8" s="1647"/>
      <c r="AM8" s="1647"/>
      <c r="AN8" s="1647"/>
      <c r="AO8" s="1647"/>
      <c r="AP8" s="1647"/>
      <c r="AQ8" s="1647"/>
      <c r="AR8" s="1647"/>
      <c r="AS8" s="1647"/>
      <c r="AT8" s="1647"/>
      <c r="AU8" s="1647"/>
      <c r="AV8" s="1647"/>
      <c r="AW8" s="1647"/>
      <c r="AX8" s="1647"/>
      <c r="AY8" s="1647"/>
      <c r="AZ8" s="1647"/>
      <c r="BA8" s="1647"/>
      <c r="BB8" s="1647"/>
      <c r="BC8" s="1647"/>
      <c r="BD8" s="1647"/>
      <c r="BE8" s="1647"/>
      <c r="BF8" s="1647"/>
      <c r="BG8" s="1647"/>
      <c r="BH8" s="1648"/>
      <c r="BI8" s="1772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527" t="s">
        <v>435</v>
      </c>
      <c r="BU8" s="1527"/>
      <c r="BV8" s="1527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888"/>
      <c r="CH8" s="1889"/>
      <c r="CI8" s="1889"/>
      <c r="CJ8" s="1889"/>
      <c r="CK8" s="1889"/>
      <c r="CL8" s="1889"/>
      <c r="CM8" s="1889"/>
      <c r="CN8" s="1889"/>
      <c r="CO8" s="1889"/>
      <c r="CP8" s="1889"/>
      <c r="CQ8" s="1889"/>
      <c r="CR8" s="1889"/>
      <c r="CS8" s="1889"/>
      <c r="CT8" s="1889"/>
      <c r="CU8" s="1889"/>
      <c r="CV8" s="1889"/>
      <c r="CW8" s="1889"/>
      <c r="CX8" s="1889"/>
      <c r="CY8" s="1889"/>
      <c r="CZ8" s="1889"/>
      <c r="DA8" s="1889"/>
      <c r="DB8" s="1889"/>
      <c r="DC8" s="1889"/>
      <c r="DD8" s="1889"/>
      <c r="DE8" s="1890"/>
      <c r="DF8" s="1888"/>
      <c r="DG8" s="1889"/>
      <c r="DH8" s="1889"/>
      <c r="DI8" s="1889"/>
      <c r="DJ8" s="1889"/>
      <c r="DK8" s="1889"/>
      <c r="DL8" s="1889"/>
      <c r="DM8" s="1889"/>
      <c r="DN8" s="1889"/>
      <c r="DO8" s="1889"/>
      <c r="DP8" s="1889"/>
      <c r="DQ8" s="1889"/>
      <c r="DR8" s="1889"/>
      <c r="DS8" s="1889"/>
      <c r="DT8" s="1889"/>
      <c r="DU8" s="1889"/>
      <c r="DV8" s="1889"/>
      <c r="DW8" s="1889"/>
      <c r="DX8" s="1889"/>
      <c r="DY8" s="1889"/>
      <c r="DZ8" s="1889"/>
      <c r="EA8" s="1889"/>
      <c r="EB8" s="1889"/>
      <c r="EC8" s="1889"/>
      <c r="ED8" s="1890"/>
      <c r="EE8" s="649"/>
      <c r="EF8" s="316"/>
      <c r="EG8" s="316"/>
      <c r="EH8" s="316"/>
      <c r="EI8" s="316"/>
      <c r="EJ8" s="316"/>
      <c r="EK8" s="316"/>
      <c r="EL8" s="316"/>
      <c r="EM8" s="317"/>
      <c r="EN8" s="1894" t="s">
        <v>436</v>
      </c>
      <c r="EO8" s="1894"/>
      <c r="EP8" s="1894"/>
      <c r="EQ8" s="1894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>
      <c r="A9" s="561"/>
      <c r="B9" s="435"/>
      <c r="C9" s="1872" t="s">
        <v>639</v>
      </c>
      <c r="D9" s="1831"/>
      <c r="E9" s="1831"/>
      <c r="F9" s="1831"/>
      <c r="G9" s="1831"/>
      <c r="H9" s="1831"/>
      <c r="I9" s="1831"/>
      <c r="J9" s="1831"/>
      <c r="K9" s="1831"/>
      <c r="L9" s="1831"/>
      <c r="M9" s="1831"/>
      <c r="N9" s="1831"/>
      <c r="O9" s="1831"/>
      <c r="P9" s="1831"/>
      <c r="Q9" s="1831"/>
      <c r="R9" s="1831"/>
      <c r="S9" s="1831"/>
      <c r="T9" s="1831"/>
      <c r="U9" s="1831"/>
      <c r="V9" s="1831"/>
      <c r="W9" s="1831"/>
      <c r="X9" s="1831"/>
      <c r="Y9" s="1831"/>
      <c r="Z9" s="1831"/>
      <c r="AA9" s="1831"/>
      <c r="AB9" s="1831"/>
      <c r="AC9" s="1831"/>
      <c r="AD9" s="1831"/>
      <c r="AE9" s="1831"/>
      <c r="AF9" s="1831"/>
      <c r="AG9" s="1831"/>
      <c r="AH9" s="1831"/>
      <c r="AI9" s="1831"/>
      <c r="AJ9" s="1831"/>
      <c r="AK9" s="1831"/>
      <c r="AL9" s="1831"/>
      <c r="AM9" s="1831"/>
      <c r="AN9" s="1831"/>
      <c r="AO9" s="1831"/>
      <c r="AP9" s="1831"/>
      <c r="AQ9" s="1831"/>
      <c r="AR9" s="1831"/>
      <c r="AS9" s="1831"/>
      <c r="AT9" s="1831"/>
      <c r="AU9" s="1831"/>
      <c r="AV9" s="1831"/>
      <c r="AW9" s="1831"/>
      <c r="AX9" s="1831"/>
      <c r="AY9" s="1831"/>
      <c r="AZ9" s="1831"/>
      <c r="BA9" s="1831"/>
      <c r="BB9" s="1831"/>
      <c r="BC9" s="1831"/>
      <c r="BD9" s="1831"/>
      <c r="BE9" s="1831"/>
      <c r="BF9" s="1831"/>
      <c r="BG9" s="1831"/>
      <c r="BH9" s="1831"/>
      <c r="BI9" s="1805">
        <v>3400</v>
      </c>
      <c r="BJ9" s="1871">
        <f>BJ15+BJ22</f>
        <v>41234516</v>
      </c>
      <c r="BK9" s="1807"/>
      <c r="BL9" s="1807"/>
      <c r="BM9" s="1807"/>
      <c r="BN9" s="1807"/>
      <c r="BO9" s="1807"/>
      <c r="BP9" s="1807"/>
      <c r="BQ9" s="1807"/>
      <c r="BR9" s="1807"/>
      <c r="BS9" s="1807"/>
      <c r="BT9" s="1807"/>
      <c r="BU9" s="1807"/>
      <c r="BV9" s="1807"/>
      <c r="BW9" s="1807"/>
      <c r="BX9" s="1807"/>
      <c r="BY9" s="1807"/>
      <c r="BZ9" s="1807"/>
      <c r="CA9" s="1807"/>
      <c r="CB9" s="1807"/>
      <c r="CC9" s="1807"/>
      <c r="CD9" s="1807"/>
      <c r="CE9" s="1807"/>
      <c r="CF9" s="1807"/>
      <c r="CG9" s="1864">
        <f>CG15+CG22</f>
        <v>4713423</v>
      </c>
      <c r="CH9" s="1864"/>
      <c r="CI9" s="1864"/>
      <c r="CJ9" s="1864"/>
      <c r="CK9" s="1864"/>
      <c r="CL9" s="1864"/>
      <c r="CM9" s="1864"/>
      <c r="CN9" s="1864"/>
      <c r="CO9" s="1864"/>
      <c r="CP9" s="1864"/>
      <c r="CQ9" s="1864"/>
      <c r="CR9" s="1864"/>
      <c r="CS9" s="1864"/>
      <c r="CT9" s="1864"/>
      <c r="CU9" s="1864"/>
      <c r="CV9" s="1864"/>
      <c r="CW9" s="1864"/>
      <c r="CX9" s="1864"/>
      <c r="CY9" s="1864"/>
      <c r="CZ9" s="1864"/>
      <c r="DA9" s="1864"/>
      <c r="DB9" s="1864"/>
      <c r="DC9" s="1864"/>
      <c r="DD9" s="1864"/>
      <c r="DE9" s="1864"/>
      <c r="DF9" s="1864">
        <f>DF15+DF22</f>
        <v>0</v>
      </c>
      <c r="DG9" s="1864"/>
      <c r="DH9" s="1864"/>
      <c r="DI9" s="1864"/>
      <c r="DJ9" s="1864"/>
      <c r="DK9" s="1864"/>
      <c r="DL9" s="1864"/>
      <c r="DM9" s="1864"/>
      <c r="DN9" s="1864"/>
      <c r="DO9" s="1864"/>
      <c r="DP9" s="1864"/>
      <c r="DQ9" s="1864"/>
      <c r="DR9" s="1864"/>
      <c r="DS9" s="1864"/>
      <c r="DT9" s="1864"/>
      <c r="DU9" s="1864"/>
      <c r="DV9" s="1864"/>
      <c r="DW9" s="1864"/>
      <c r="DX9" s="1864"/>
      <c r="DY9" s="1864"/>
      <c r="DZ9" s="1864"/>
      <c r="EA9" s="1864"/>
      <c r="EB9" s="1864"/>
      <c r="EC9" s="1864"/>
      <c r="ED9" s="1864"/>
      <c r="EE9" s="1864">
        <f>SUM(BJ9:ED10)</f>
        <v>45947939</v>
      </c>
      <c r="EF9" s="1864"/>
      <c r="EG9" s="1864"/>
      <c r="EH9" s="1864"/>
      <c r="EI9" s="1864"/>
      <c r="EJ9" s="1864"/>
      <c r="EK9" s="1864"/>
      <c r="EL9" s="1864"/>
      <c r="EM9" s="1864"/>
      <c r="EN9" s="1864"/>
      <c r="EO9" s="1864"/>
      <c r="EP9" s="1864"/>
      <c r="EQ9" s="1864"/>
      <c r="ER9" s="1864"/>
      <c r="ES9" s="1864"/>
      <c r="ET9" s="1864"/>
      <c r="EU9" s="1864"/>
      <c r="EV9" s="1864"/>
      <c r="EW9" s="1864"/>
      <c r="EX9" s="1864"/>
      <c r="EY9" s="1864"/>
      <c r="EZ9" s="1864"/>
      <c r="FA9" s="1865"/>
      <c r="FD9" s="635"/>
    </row>
    <row r="10" spans="1:160" s="652" customFormat="1">
      <c r="A10" s="651"/>
      <c r="B10" s="318"/>
      <c r="C10" s="1866" t="s">
        <v>635</v>
      </c>
      <c r="D10" s="1866"/>
      <c r="E10" s="1866"/>
      <c r="F10" s="1866"/>
      <c r="G10" s="1866"/>
      <c r="H10" s="1866"/>
      <c r="I10" s="1866"/>
      <c r="J10" s="1866"/>
      <c r="K10" s="1866"/>
      <c r="L10" s="1866"/>
      <c r="M10" s="1866"/>
      <c r="N10" s="1866"/>
      <c r="O10" s="1866"/>
      <c r="P10" s="1866"/>
      <c r="Q10" s="1866"/>
      <c r="R10" s="1866"/>
      <c r="S10" s="1866"/>
      <c r="T10" s="1866"/>
      <c r="U10" s="1866"/>
      <c r="V10" s="1866"/>
      <c r="W10" s="1866"/>
      <c r="X10" s="1866"/>
      <c r="Y10" s="1866"/>
      <c r="Z10" s="1866"/>
      <c r="AA10" s="1866"/>
      <c r="AB10" s="1866"/>
      <c r="AC10" s="1866"/>
      <c r="AD10" s="1866"/>
      <c r="AE10" s="1866"/>
      <c r="AF10" s="1866"/>
      <c r="AG10" s="1866"/>
      <c r="AH10" s="1866"/>
      <c r="AI10" s="1866"/>
      <c r="AJ10" s="1866"/>
      <c r="AK10" s="1866"/>
      <c r="AL10" s="1866"/>
      <c r="AM10" s="1866"/>
      <c r="AN10" s="1866"/>
      <c r="AO10" s="1866"/>
      <c r="AP10" s="1866"/>
      <c r="AQ10" s="1866"/>
      <c r="AR10" s="1866"/>
      <c r="AS10" s="1866"/>
      <c r="AT10" s="1866"/>
      <c r="AU10" s="1866"/>
      <c r="AV10" s="1866"/>
      <c r="AW10" s="1866"/>
      <c r="AX10" s="1866"/>
      <c r="AY10" s="1866"/>
      <c r="AZ10" s="1866"/>
      <c r="BA10" s="1866"/>
      <c r="BB10" s="1866"/>
      <c r="BC10" s="1866"/>
      <c r="BD10" s="1866"/>
      <c r="BE10" s="1866"/>
      <c r="BF10" s="1866"/>
      <c r="BG10" s="1866"/>
      <c r="BH10" s="1866"/>
      <c r="BI10" s="1806"/>
      <c r="BJ10" s="1871"/>
      <c r="BK10" s="1807"/>
      <c r="BL10" s="1807"/>
      <c r="BM10" s="1807"/>
      <c r="BN10" s="1807"/>
      <c r="BO10" s="1807"/>
      <c r="BP10" s="1807"/>
      <c r="BQ10" s="1807"/>
      <c r="BR10" s="1807"/>
      <c r="BS10" s="1807"/>
      <c r="BT10" s="1807"/>
      <c r="BU10" s="1807"/>
      <c r="BV10" s="1807"/>
      <c r="BW10" s="1807"/>
      <c r="BX10" s="1807"/>
      <c r="BY10" s="1807"/>
      <c r="BZ10" s="1807"/>
      <c r="CA10" s="1807"/>
      <c r="CB10" s="1807"/>
      <c r="CC10" s="1807"/>
      <c r="CD10" s="1807"/>
      <c r="CE10" s="1807"/>
      <c r="CF10" s="1807"/>
      <c r="CG10" s="1807"/>
      <c r="CH10" s="1807"/>
      <c r="CI10" s="1807"/>
      <c r="CJ10" s="1807"/>
      <c r="CK10" s="1807"/>
      <c r="CL10" s="1807"/>
      <c r="CM10" s="1807"/>
      <c r="CN10" s="1807"/>
      <c r="CO10" s="1807"/>
      <c r="CP10" s="1807"/>
      <c r="CQ10" s="1807"/>
      <c r="CR10" s="1807"/>
      <c r="CS10" s="1807"/>
      <c r="CT10" s="1807"/>
      <c r="CU10" s="1807"/>
      <c r="CV10" s="1807"/>
      <c r="CW10" s="1807"/>
      <c r="CX10" s="1807"/>
      <c r="CY10" s="1807"/>
      <c r="CZ10" s="1807"/>
      <c r="DA10" s="1807"/>
      <c r="DB10" s="1807"/>
      <c r="DC10" s="1807"/>
      <c r="DD10" s="1807"/>
      <c r="DE10" s="1807"/>
      <c r="DF10" s="1807"/>
      <c r="DG10" s="1807"/>
      <c r="DH10" s="1807"/>
      <c r="DI10" s="1807"/>
      <c r="DJ10" s="1807"/>
      <c r="DK10" s="1807"/>
      <c r="DL10" s="1807"/>
      <c r="DM10" s="1807"/>
      <c r="DN10" s="1807"/>
      <c r="DO10" s="1807"/>
      <c r="DP10" s="1807"/>
      <c r="DQ10" s="1807"/>
      <c r="DR10" s="1807"/>
      <c r="DS10" s="1807"/>
      <c r="DT10" s="1807"/>
      <c r="DU10" s="1807"/>
      <c r="DV10" s="1807"/>
      <c r="DW10" s="1807"/>
      <c r="DX10" s="1807"/>
      <c r="DY10" s="1807"/>
      <c r="DZ10" s="1807"/>
      <c r="EA10" s="1807"/>
      <c r="EB10" s="1807"/>
      <c r="EC10" s="1807"/>
      <c r="ED10" s="1807"/>
      <c r="EE10" s="1807"/>
      <c r="EF10" s="1807"/>
      <c r="EG10" s="1807"/>
      <c r="EH10" s="1807"/>
      <c r="EI10" s="1807"/>
      <c r="EJ10" s="1807"/>
      <c r="EK10" s="1807"/>
      <c r="EL10" s="1807"/>
      <c r="EM10" s="1807"/>
      <c r="EN10" s="1807"/>
      <c r="EO10" s="1807"/>
      <c r="EP10" s="1807"/>
      <c r="EQ10" s="1807"/>
      <c r="ER10" s="1807"/>
      <c r="ES10" s="1807"/>
      <c r="ET10" s="1807"/>
      <c r="EU10" s="1807"/>
      <c r="EV10" s="1807"/>
      <c r="EW10" s="1807"/>
      <c r="EX10" s="1807"/>
      <c r="EY10" s="1807"/>
      <c r="EZ10" s="1807"/>
      <c r="FA10" s="1808"/>
      <c r="FC10" s="635"/>
      <c r="FD10" s="635"/>
    </row>
    <row r="11" spans="1:160" s="652" customFormat="1" ht="18.75" customHeight="1">
      <c r="A11" s="651"/>
      <c r="B11" s="318"/>
      <c r="C11" s="1866" t="s">
        <v>634</v>
      </c>
      <c r="D11" s="1866"/>
      <c r="E11" s="1866"/>
      <c r="F11" s="1866"/>
      <c r="G11" s="1866"/>
      <c r="H11" s="1866"/>
      <c r="I11" s="1866"/>
      <c r="J11" s="1866"/>
      <c r="K11" s="1866"/>
      <c r="L11" s="1866"/>
      <c r="M11" s="1866"/>
      <c r="N11" s="1866"/>
      <c r="O11" s="1866"/>
      <c r="P11" s="1866"/>
      <c r="Q11" s="1866"/>
      <c r="R11" s="1866"/>
      <c r="S11" s="1866"/>
      <c r="T11" s="1866"/>
      <c r="U11" s="1866"/>
      <c r="V11" s="1866"/>
      <c r="W11" s="1866"/>
      <c r="X11" s="1866"/>
      <c r="Y11" s="1866"/>
      <c r="Z11" s="1866"/>
      <c r="AA11" s="1866"/>
      <c r="AB11" s="1866"/>
      <c r="AC11" s="1866"/>
      <c r="AD11" s="1866"/>
      <c r="AE11" s="1866"/>
      <c r="AF11" s="1866"/>
      <c r="AG11" s="1866"/>
      <c r="AH11" s="1866"/>
      <c r="AI11" s="1866"/>
      <c r="AJ11" s="1866"/>
      <c r="AK11" s="1866"/>
      <c r="AL11" s="1866"/>
      <c r="AM11" s="1866"/>
      <c r="AN11" s="1866"/>
      <c r="AO11" s="1866"/>
      <c r="AP11" s="1866"/>
      <c r="AQ11" s="1866"/>
      <c r="AR11" s="1866"/>
      <c r="AS11" s="1866"/>
      <c r="AT11" s="1866"/>
      <c r="AU11" s="1866"/>
      <c r="AV11" s="1866"/>
      <c r="AW11" s="1866"/>
      <c r="AX11" s="1866"/>
      <c r="AY11" s="1866"/>
      <c r="AZ11" s="1866"/>
      <c r="BA11" s="1866"/>
      <c r="BB11" s="1866"/>
      <c r="BC11" s="1866"/>
      <c r="BD11" s="1866"/>
      <c r="BE11" s="1866"/>
      <c r="BF11" s="1866"/>
      <c r="BG11" s="1866"/>
      <c r="BH11" s="1866"/>
      <c r="BI11" s="1805">
        <v>3410</v>
      </c>
      <c r="BJ11" s="1871">
        <f>BJ18+BJ29</f>
        <v>-558007</v>
      </c>
      <c r="BK11" s="1807"/>
      <c r="BL11" s="1807"/>
      <c r="BM11" s="1807"/>
      <c r="BN11" s="1807"/>
      <c r="BO11" s="1807"/>
      <c r="BP11" s="1807"/>
      <c r="BQ11" s="1807"/>
      <c r="BR11" s="1807"/>
      <c r="BS11" s="1807"/>
      <c r="BT11" s="1807"/>
      <c r="BU11" s="1807"/>
      <c r="BV11" s="1807"/>
      <c r="BW11" s="1807"/>
      <c r="BX11" s="1807"/>
      <c r="BY11" s="1807"/>
      <c r="BZ11" s="1807"/>
      <c r="CA11" s="1807"/>
      <c r="CB11" s="1807"/>
      <c r="CC11" s="1807"/>
      <c r="CD11" s="1807"/>
      <c r="CE11" s="1807"/>
      <c r="CF11" s="1807"/>
      <c r="CG11" s="1807">
        <f>CG18+CG29</f>
        <v>534897</v>
      </c>
      <c r="CH11" s="1807"/>
      <c r="CI11" s="1807"/>
      <c r="CJ11" s="1807"/>
      <c r="CK11" s="1807"/>
      <c r="CL11" s="1807"/>
      <c r="CM11" s="1807"/>
      <c r="CN11" s="1807"/>
      <c r="CO11" s="1807"/>
      <c r="CP11" s="1807"/>
      <c r="CQ11" s="1807"/>
      <c r="CR11" s="1807"/>
      <c r="CS11" s="1807"/>
      <c r="CT11" s="1807"/>
      <c r="CU11" s="1807"/>
      <c r="CV11" s="1807"/>
      <c r="CW11" s="1807"/>
      <c r="CX11" s="1807"/>
      <c r="CY11" s="1807"/>
      <c r="CZ11" s="1807"/>
      <c r="DA11" s="1807"/>
      <c r="DB11" s="1807"/>
      <c r="DC11" s="1807"/>
      <c r="DD11" s="1807"/>
      <c r="DE11" s="1807"/>
      <c r="DF11" s="1807">
        <f>DF18+DF29</f>
        <v>0</v>
      </c>
      <c r="DG11" s="1807"/>
      <c r="DH11" s="1807"/>
      <c r="DI11" s="1807"/>
      <c r="DJ11" s="1807"/>
      <c r="DK11" s="1807"/>
      <c r="DL11" s="1807"/>
      <c r="DM11" s="1807"/>
      <c r="DN11" s="1807"/>
      <c r="DO11" s="1807"/>
      <c r="DP11" s="1807"/>
      <c r="DQ11" s="1807"/>
      <c r="DR11" s="1807"/>
      <c r="DS11" s="1807"/>
      <c r="DT11" s="1807"/>
      <c r="DU11" s="1807"/>
      <c r="DV11" s="1807"/>
      <c r="DW11" s="1807"/>
      <c r="DX11" s="1807"/>
      <c r="DY11" s="1807"/>
      <c r="DZ11" s="1807"/>
      <c r="EA11" s="1807"/>
      <c r="EB11" s="1807"/>
      <c r="EC11" s="1807"/>
      <c r="ED11" s="1807"/>
      <c r="EE11" s="1867">
        <f>SUM(BJ11:ED12)</f>
        <v>-23110</v>
      </c>
      <c r="EF11" s="1839"/>
      <c r="EG11" s="1839"/>
      <c r="EH11" s="1839"/>
      <c r="EI11" s="1839"/>
      <c r="EJ11" s="1839"/>
      <c r="EK11" s="1839"/>
      <c r="EL11" s="1839"/>
      <c r="EM11" s="1839"/>
      <c r="EN11" s="1839"/>
      <c r="EO11" s="1839"/>
      <c r="EP11" s="1839"/>
      <c r="EQ11" s="1839"/>
      <c r="ER11" s="1839"/>
      <c r="ES11" s="1839"/>
      <c r="ET11" s="1839"/>
      <c r="EU11" s="1839"/>
      <c r="EV11" s="1839"/>
      <c r="EW11" s="1839"/>
      <c r="EX11" s="1839"/>
      <c r="EY11" s="1839"/>
      <c r="EZ11" s="1839"/>
      <c r="FA11" s="1868"/>
    </row>
    <row r="12" spans="1:160" s="141" customFormat="1" ht="18.75" customHeight="1">
      <c r="A12" s="561"/>
      <c r="B12" s="319"/>
      <c r="C12" s="1875" t="s">
        <v>633</v>
      </c>
      <c r="D12" s="1875"/>
      <c r="E12" s="1875"/>
      <c r="F12" s="1875"/>
      <c r="G12" s="1875"/>
      <c r="H12" s="1875"/>
      <c r="I12" s="1875"/>
      <c r="J12" s="1875"/>
      <c r="K12" s="1875"/>
      <c r="L12" s="1875"/>
      <c r="M12" s="1875"/>
      <c r="N12" s="1875"/>
      <c r="O12" s="1875"/>
      <c r="P12" s="1875"/>
      <c r="Q12" s="1875"/>
      <c r="R12" s="1875"/>
      <c r="S12" s="1875"/>
      <c r="T12" s="1875"/>
      <c r="U12" s="1875"/>
      <c r="V12" s="1875"/>
      <c r="W12" s="1875"/>
      <c r="X12" s="1875"/>
      <c r="Y12" s="1875"/>
      <c r="Z12" s="1875"/>
      <c r="AA12" s="1875"/>
      <c r="AB12" s="1875"/>
      <c r="AC12" s="1875"/>
      <c r="AD12" s="1875"/>
      <c r="AE12" s="1875"/>
      <c r="AF12" s="1875"/>
      <c r="AG12" s="1875"/>
      <c r="AH12" s="1875"/>
      <c r="AI12" s="1875"/>
      <c r="AJ12" s="1875"/>
      <c r="AK12" s="1875"/>
      <c r="AL12" s="1875"/>
      <c r="AM12" s="1875"/>
      <c r="AN12" s="1875"/>
      <c r="AO12" s="1875"/>
      <c r="AP12" s="1875"/>
      <c r="AQ12" s="1875"/>
      <c r="AR12" s="1875"/>
      <c r="AS12" s="1875"/>
      <c r="AT12" s="1875"/>
      <c r="AU12" s="1875"/>
      <c r="AV12" s="1875"/>
      <c r="AW12" s="1875"/>
      <c r="AX12" s="1875"/>
      <c r="AY12" s="1875"/>
      <c r="AZ12" s="1875"/>
      <c r="BA12" s="1875"/>
      <c r="BB12" s="1875"/>
      <c r="BC12" s="1875"/>
      <c r="BD12" s="1875"/>
      <c r="BE12" s="1875"/>
      <c r="BF12" s="1875"/>
      <c r="BG12" s="1875"/>
      <c r="BH12" s="1875"/>
      <c r="BI12" s="1806"/>
      <c r="BJ12" s="1871"/>
      <c r="BK12" s="1807"/>
      <c r="BL12" s="1807"/>
      <c r="BM12" s="1807"/>
      <c r="BN12" s="1807"/>
      <c r="BO12" s="1807"/>
      <c r="BP12" s="1807"/>
      <c r="BQ12" s="1807"/>
      <c r="BR12" s="1807"/>
      <c r="BS12" s="1807"/>
      <c r="BT12" s="1807"/>
      <c r="BU12" s="1807"/>
      <c r="BV12" s="1807"/>
      <c r="BW12" s="1807"/>
      <c r="BX12" s="1807"/>
      <c r="BY12" s="1807"/>
      <c r="BZ12" s="1807"/>
      <c r="CA12" s="1807"/>
      <c r="CB12" s="1807"/>
      <c r="CC12" s="1807"/>
      <c r="CD12" s="1807"/>
      <c r="CE12" s="1807"/>
      <c r="CF12" s="1807"/>
      <c r="CG12" s="1807"/>
      <c r="CH12" s="1807"/>
      <c r="CI12" s="1807"/>
      <c r="CJ12" s="1807"/>
      <c r="CK12" s="1807"/>
      <c r="CL12" s="1807"/>
      <c r="CM12" s="1807"/>
      <c r="CN12" s="1807"/>
      <c r="CO12" s="1807"/>
      <c r="CP12" s="1807"/>
      <c r="CQ12" s="1807"/>
      <c r="CR12" s="1807"/>
      <c r="CS12" s="1807"/>
      <c r="CT12" s="1807"/>
      <c r="CU12" s="1807"/>
      <c r="CV12" s="1807"/>
      <c r="CW12" s="1807"/>
      <c r="CX12" s="1807"/>
      <c r="CY12" s="1807"/>
      <c r="CZ12" s="1807"/>
      <c r="DA12" s="1807"/>
      <c r="DB12" s="1807"/>
      <c r="DC12" s="1807"/>
      <c r="DD12" s="1807"/>
      <c r="DE12" s="1807"/>
      <c r="DF12" s="1807"/>
      <c r="DG12" s="1807"/>
      <c r="DH12" s="1807"/>
      <c r="DI12" s="1807"/>
      <c r="DJ12" s="1807"/>
      <c r="DK12" s="1807"/>
      <c r="DL12" s="1807"/>
      <c r="DM12" s="1807"/>
      <c r="DN12" s="1807"/>
      <c r="DO12" s="1807"/>
      <c r="DP12" s="1807"/>
      <c r="DQ12" s="1807"/>
      <c r="DR12" s="1807"/>
      <c r="DS12" s="1807"/>
      <c r="DT12" s="1807"/>
      <c r="DU12" s="1807"/>
      <c r="DV12" s="1807"/>
      <c r="DW12" s="1807"/>
      <c r="DX12" s="1807"/>
      <c r="DY12" s="1807"/>
      <c r="DZ12" s="1807"/>
      <c r="EA12" s="1807"/>
      <c r="EB12" s="1807"/>
      <c r="EC12" s="1807"/>
      <c r="ED12" s="1807"/>
      <c r="EE12" s="1747"/>
      <c r="EF12" s="1748"/>
      <c r="EG12" s="1748"/>
      <c r="EH12" s="1748"/>
      <c r="EI12" s="1748"/>
      <c r="EJ12" s="1748"/>
      <c r="EK12" s="1748"/>
      <c r="EL12" s="1748"/>
      <c r="EM12" s="1748"/>
      <c r="EN12" s="1748"/>
      <c r="EO12" s="1748"/>
      <c r="EP12" s="1748"/>
      <c r="EQ12" s="1748"/>
      <c r="ER12" s="1748"/>
      <c r="ES12" s="1748"/>
      <c r="ET12" s="1748"/>
      <c r="EU12" s="1748"/>
      <c r="EV12" s="1748"/>
      <c r="EW12" s="1748"/>
      <c r="EX12" s="1748"/>
      <c r="EY12" s="1748"/>
      <c r="EZ12" s="1748"/>
      <c r="FA12" s="1751"/>
    </row>
    <row r="13" spans="1:160" s="141" customFormat="1" ht="18.75" customHeight="1">
      <c r="A13" s="561"/>
      <c r="B13" s="319"/>
      <c r="C13" s="1875" t="s">
        <v>632</v>
      </c>
      <c r="D13" s="1875"/>
      <c r="E13" s="1875"/>
      <c r="F13" s="1875"/>
      <c r="G13" s="1875"/>
      <c r="H13" s="1875"/>
      <c r="I13" s="1875"/>
      <c r="J13" s="1875"/>
      <c r="K13" s="1875"/>
      <c r="L13" s="1875"/>
      <c r="M13" s="1875"/>
      <c r="N13" s="1875"/>
      <c r="O13" s="1875"/>
      <c r="P13" s="1875"/>
      <c r="Q13" s="1875"/>
      <c r="R13" s="1875"/>
      <c r="S13" s="1875"/>
      <c r="T13" s="1875"/>
      <c r="U13" s="1875"/>
      <c r="V13" s="1875"/>
      <c r="W13" s="1875"/>
      <c r="X13" s="1875"/>
      <c r="Y13" s="1875"/>
      <c r="Z13" s="1875"/>
      <c r="AA13" s="1875"/>
      <c r="AB13" s="1875"/>
      <c r="AC13" s="1875"/>
      <c r="AD13" s="1875"/>
      <c r="AE13" s="1875"/>
      <c r="AF13" s="1875"/>
      <c r="AG13" s="1875"/>
      <c r="AH13" s="1875"/>
      <c r="AI13" s="1875"/>
      <c r="AJ13" s="1875"/>
      <c r="AK13" s="1875"/>
      <c r="AL13" s="1875"/>
      <c r="AM13" s="1875"/>
      <c r="AN13" s="1875"/>
      <c r="AO13" s="1875"/>
      <c r="AP13" s="1875"/>
      <c r="AQ13" s="1875"/>
      <c r="AR13" s="1875"/>
      <c r="AS13" s="1875"/>
      <c r="AT13" s="1875"/>
      <c r="AU13" s="1875"/>
      <c r="AV13" s="1875"/>
      <c r="AW13" s="1875"/>
      <c r="AX13" s="1875"/>
      <c r="AY13" s="1875"/>
      <c r="AZ13" s="1875"/>
      <c r="BA13" s="1875"/>
      <c r="BB13" s="1875"/>
      <c r="BC13" s="1875"/>
      <c r="BD13" s="1875"/>
      <c r="BE13" s="1875"/>
      <c r="BF13" s="1875"/>
      <c r="BG13" s="1875"/>
      <c r="BH13" s="1875"/>
      <c r="BI13" s="320">
        <v>3420</v>
      </c>
      <c r="BJ13" s="1871">
        <f>BJ20+BJ31</f>
        <v>0</v>
      </c>
      <c r="BK13" s="1807"/>
      <c r="BL13" s="1807"/>
      <c r="BM13" s="1807"/>
      <c r="BN13" s="1807"/>
      <c r="BO13" s="1807"/>
      <c r="BP13" s="1807"/>
      <c r="BQ13" s="1807"/>
      <c r="BR13" s="1807"/>
      <c r="BS13" s="1807"/>
      <c r="BT13" s="1807"/>
      <c r="BU13" s="1807"/>
      <c r="BV13" s="1807"/>
      <c r="BW13" s="1807"/>
      <c r="BX13" s="1807"/>
      <c r="BY13" s="1807"/>
      <c r="BZ13" s="1807"/>
      <c r="CA13" s="1807"/>
      <c r="CB13" s="1807"/>
      <c r="CC13" s="1807"/>
      <c r="CD13" s="1807"/>
      <c r="CE13" s="1807"/>
      <c r="CF13" s="1807"/>
      <c r="CG13" s="1807">
        <f>CG20+CG31</f>
        <v>0</v>
      </c>
      <c r="CH13" s="1807"/>
      <c r="CI13" s="1807"/>
      <c r="CJ13" s="1807"/>
      <c r="CK13" s="1807"/>
      <c r="CL13" s="1807"/>
      <c r="CM13" s="1807"/>
      <c r="CN13" s="1807"/>
      <c r="CO13" s="1807"/>
      <c r="CP13" s="1807"/>
      <c r="CQ13" s="1807"/>
      <c r="CR13" s="1807"/>
      <c r="CS13" s="1807"/>
      <c r="CT13" s="1807"/>
      <c r="CU13" s="1807"/>
      <c r="CV13" s="1807"/>
      <c r="CW13" s="1807"/>
      <c r="CX13" s="1807"/>
      <c r="CY13" s="1807"/>
      <c r="CZ13" s="1807"/>
      <c r="DA13" s="1807"/>
      <c r="DB13" s="1807"/>
      <c r="DC13" s="1807"/>
      <c r="DD13" s="1807"/>
      <c r="DE13" s="1807"/>
      <c r="DF13" s="1807">
        <f>DF20+DF31</f>
        <v>0</v>
      </c>
      <c r="DG13" s="1807"/>
      <c r="DH13" s="1807"/>
      <c r="DI13" s="1807"/>
      <c r="DJ13" s="1807"/>
      <c r="DK13" s="1807"/>
      <c r="DL13" s="1807"/>
      <c r="DM13" s="1807"/>
      <c r="DN13" s="1807"/>
      <c r="DO13" s="1807"/>
      <c r="DP13" s="1807"/>
      <c r="DQ13" s="1807"/>
      <c r="DR13" s="1807"/>
      <c r="DS13" s="1807"/>
      <c r="DT13" s="1807"/>
      <c r="DU13" s="1807"/>
      <c r="DV13" s="1807"/>
      <c r="DW13" s="1807"/>
      <c r="DX13" s="1807"/>
      <c r="DY13" s="1807"/>
      <c r="DZ13" s="1807"/>
      <c r="EA13" s="1807"/>
      <c r="EB13" s="1807"/>
      <c r="EC13" s="1807"/>
      <c r="ED13" s="1807"/>
      <c r="EE13" s="1852">
        <f>SUM(BJ13:ED13)</f>
        <v>0</v>
      </c>
      <c r="EF13" s="1842"/>
      <c r="EG13" s="1842"/>
      <c r="EH13" s="1842"/>
      <c r="EI13" s="1842"/>
      <c r="EJ13" s="1842"/>
      <c r="EK13" s="1842"/>
      <c r="EL13" s="1842"/>
      <c r="EM13" s="1842"/>
      <c r="EN13" s="1842"/>
      <c r="EO13" s="1842"/>
      <c r="EP13" s="1842"/>
      <c r="EQ13" s="1842"/>
      <c r="ER13" s="1842"/>
      <c r="ES13" s="1842"/>
      <c r="ET13" s="1842"/>
      <c r="EU13" s="1842"/>
      <c r="EV13" s="1842"/>
      <c r="EW13" s="1842"/>
      <c r="EX13" s="1842"/>
      <c r="EY13" s="1842"/>
      <c r="EZ13" s="1842"/>
      <c r="FA13" s="1870"/>
    </row>
    <row r="14" spans="1:160" s="652" customFormat="1" ht="18.75" customHeight="1">
      <c r="A14" s="651" t="s">
        <v>1373</v>
      </c>
      <c r="B14" s="318"/>
      <c r="C14" s="1866" t="s">
        <v>631</v>
      </c>
      <c r="D14" s="1866"/>
      <c r="E14" s="1866"/>
      <c r="F14" s="1866"/>
      <c r="G14" s="1866"/>
      <c r="H14" s="1866"/>
      <c r="I14" s="1866"/>
      <c r="J14" s="1866"/>
      <c r="K14" s="1866"/>
      <c r="L14" s="1866"/>
      <c r="M14" s="1866"/>
      <c r="N14" s="1866"/>
      <c r="O14" s="1866"/>
      <c r="P14" s="1866"/>
      <c r="Q14" s="1866"/>
      <c r="R14" s="1866"/>
      <c r="S14" s="1866"/>
      <c r="T14" s="1866"/>
      <c r="U14" s="1866"/>
      <c r="V14" s="1866"/>
      <c r="W14" s="1866"/>
      <c r="X14" s="1866"/>
      <c r="Y14" s="1866"/>
      <c r="Z14" s="1866"/>
      <c r="AA14" s="1866"/>
      <c r="AB14" s="1866"/>
      <c r="AC14" s="1866"/>
      <c r="AD14" s="1866"/>
      <c r="AE14" s="1866"/>
      <c r="AF14" s="1866"/>
      <c r="AG14" s="1866"/>
      <c r="AH14" s="1866"/>
      <c r="AI14" s="1866"/>
      <c r="AJ14" s="1866"/>
      <c r="AK14" s="1866"/>
      <c r="AL14" s="1866"/>
      <c r="AM14" s="1866"/>
      <c r="AN14" s="1866"/>
      <c r="AO14" s="1866"/>
      <c r="AP14" s="1866"/>
      <c r="AQ14" s="1866"/>
      <c r="AR14" s="1866"/>
      <c r="AS14" s="1866"/>
      <c r="AT14" s="1866"/>
      <c r="AU14" s="1866"/>
      <c r="AV14" s="1866"/>
      <c r="AW14" s="1866"/>
      <c r="AX14" s="1866"/>
      <c r="AY14" s="1866"/>
      <c r="AZ14" s="1866"/>
      <c r="BA14" s="1866"/>
      <c r="BB14" s="1866"/>
      <c r="BC14" s="1866"/>
      <c r="BD14" s="1866"/>
      <c r="BE14" s="1866"/>
      <c r="BF14" s="1866"/>
      <c r="BG14" s="1866"/>
      <c r="BH14" s="1866"/>
      <c r="BI14" s="451">
        <v>3500</v>
      </c>
      <c r="BJ14" s="1869">
        <f>SUM(BJ9:CF13)</f>
        <v>40676509</v>
      </c>
      <c r="BK14" s="1816"/>
      <c r="BL14" s="1816"/>
      <c r="BM14" s="1816"/>
      <c r="BN14" s="1816"/>
      <c r="BO14" s="1816"/>
      <c r="BP14" s="1816"/>
      <c r="BQ14" s="1816"/>
      <c r="BR14" s="1816"/>
      <c r="BS14" s="1816"/>
      <c r="BT14" s="1816"/>
      <c r="BU14" s="1816"/>
      <c r="BV14" s="1816"/>
      <c r="BW14" s="1816"/>
      <c r="BX14" s="1816"/>
      <c r="BY14" s="1816"/>
      <c r="BZ14" s="1816"/>
      <c r="CA14" s="1816"/>
      <c r="CB14" s="1816"/>
      <c r="CC14" s="1816"/>
      <c r="CD14" s="1816"/>
      <c r="CE14" s="1816"/>
      <c r="CF14" s="1816"/>
      <c r="CG14" s="1816">
        <f>SUM(CG9:DE13)</f>
        <v>5248320</v>
      </c>
      <c r="CH14" s="1816"/>
      <c r="CI14" s="1816"/>
      <c r="CJ14" s="1816"/>
      <c r="CK14" s="1816"/>
      <c r="CL14" s="1816"/>
      <c r="CM14" s="1816"/>
      <c r="CN14" s="1816"/>
      <c r="CO14" s="1816"/>
      <c r="CP14" s="1816"/>
      <c r="CQ14" s="1816"/>
      <c r="CR14" s="1816"/>
      <c r="CS14" s="1816"/>
      <c r="CT14" s="1816"/>
      <c r="CU14" s="1816"/>
      <c r="CV14" s="1816"/>
      <c r="CW14" s="1816"/>
      <c r="CX14" s="1816"/>
      <c r="CY14" s="1816"/>
      <c r="CZ14" s="1816"/>
      <c r="DA14" s="1816"/>
      <c r="DB14" s="1816"/>
      <c r="DC14" s="1816"/>
      <c r="DD14" s="1816"/>
      <c r="DE14" s="1816"/>
      <c r="DF14" s="1816">
        <f>SUM(DF9:ED13)</f>
        <v>0</v>
      </c>
      <c r="DG14" s="1816"/>
      <c r="DH14" s="1816"/>
      <c r="DI14" s="1816"/>
      <c r="DJ14" s="1816"/>
      <c r="DK14" s="1816"/>
      <c r="DL14" s="1816"/>
      <c r="DM14" s="1816"/>
      <c r="DN14" s="1816"/>
      <c r="DO14" s="1816"/>
      <c r="DP14" s="1816"/>
      <c r="DQ14" s="1816"/>
      <c r="DR14" s="1816"/>
      <c r="DS14" s="1816"/>
      <c r="DT14" s="1816"/>
      <c r="DU14" s="1816"/>
      <c r="DV14" s="1816"/>
      <c r="DW14" s="1816"/>
      <c r="DX14" s="1816"/>
      <c r="DY14" s="1816"/>
      <c r="DZ14" s="1816"/>
      <c r="EA14" s="1816"/>
      <c r="EB14" s="1816"/>
      <c r="EC14" s="1816"/>
      <c r="ED14" s="1816"/>
      <c r="EE14" s="1852">
        <f>SUM(BJ14:ED14)</f>
        <v>45924829</v>
      </c>
      <c r="EF14" s="1842"/>
      <c r="EG14" s="1842"/>
      <c r="EH14" s="1842"/>
      <c r="EI14" s="1842"/>
      <c r="EJ14" s="1842"/>
      <c r="EK14" s="1842"/>
      <c r="EL14" s="1842"/>
      <c r="EM14" s="1842"/>
      <c r="EN14" s="1842"/>
      <c r="EO14" s="1842"/>
      <c r="EP14" s="1842"/>
      <c r="EQ14" s="1842"/>
      <c r="ER14" s="1842"/>
      <c r="ES14" s="1842"/>
      <c r="ET14" s="1842"/>
      <c r="EU14" s="1842"/>
      <c r="EV14" s="1842"/>
      <c r="EW14" s="1842"/>
      <c r="EX14" s="1842"/>
      <c r="EY14" s="1842"/>
      <c r="EZ14" s="1842"/>
      <c r="FA14" s="1870"/>
    </row>
    <row r="15" spans="1:160" s="141" customFormat="1" ht="12">
      <c r="A15" s="561"/>
      <c r="B15" s="435"/>
      <c r="C15" s="1831" t="s">
        <v>17</v>
      </c>
      <c r="D15" s="1831"/>
      <c r="E15" s="1831"/>
      <c r="F15" s="1831"/>
      <c r="G15" s="1831"/>
      <c r="H15" s="1831"/>
      <c r="I15" s="1831"/>
      <c r="J15" s="1831"/>
      <c r="K15" s="1831"/>
      <c r="L15" s="1831"/>
      <c r="M15" s="1831"/>
      <c r="N15" s="1831"/>
      <c r="O15" s="1831"/>
      <c r="P15" s="1831"/>
      <c r="Q15" s="1831"/>
      <c r="R15" s="1831"/>
      <c r="S15" s="1831"/>
      <c r="T15" s="1831"/>
      <c r="U15" s="1831"/>
      <c r="V15" s="1831"/>
      <c r="W15" s="1831"/>
      <c r="X15" s="1831"/>
      <c r="Y15" s="1831"/>
      <c r="Z15" s="1831"/>
      <c r="AA15" s="1831"/>
      <c r="AB15" s="1831"/>
      <c r="AC15" s="1831"/>
      <c r="AD15" s="1831"/>
      <c r="AE15" s="1831"/>
      <c r="AF15" s="1831"/>
      <c r="AG15" s="1831"/>
      <c r="AH15" s="1831"/>
      <c r="AI15" s="1831"/>
      <c r="AJ15" s="1831"/>
      <c r="AK15" s="1831"/>
      <c r="AL15" s="1831"/>
      <c r="AM15" s="1831"/>
      <c r="AN15" s="1831"/>
      <c r="AO15" s="1831"/>
      <c r="AP15" s="1831"/>
      <c r="AQ15" s="1831"/>
      <c r="AR15" s="1831"/>
      <c r="AS15" s="1831"/>
      <c r="AT15" s="1831"/>
      <c r="AU15" s="1831"/>
      <c r="AV15" s="1831"/>
      <c r="AW15" s="1831"/>
      <c r="AX15" s="1831"/>
      <c r="AY15" s="1831"/>
      <c r="AZ15" s="1831"/>
      <c r="BA15" s="1831"/>
      <c r="BB15" s="1831"/>
      <c r="BC15" s="1831"/>
      <c r="BD15" s="1831"/>
      <c r="BE15" s="1831"/>
      <c r="BF15" s="1831"/>
      <c r="BG15" s="1831"/>
      <c r="BH15" s="1831"/>
      <c r="BI15" s="1805">
        <v>3401</v>
      </c>
      <c r="BJ15" s="1896">
        <v>3634541</v>
      </c>
      <c r="BK15" s="1791"/>
      <c r="BL15" s="1791"/>
      <c r="BM15" s="1791"/>
      <c r="BN15" s="1791"/>
      <c r="BO15" s="1791"/>
      <c r="BP15" s="1791"/>
      <c r="BQ15" s="1791"/>
      <c r="BR15" s="1791"/>
      <c r="BS15" s="1791"/>
      <c r="BT15" s="1791"/>
      <c r="BU15" s="1791"/>
      <c r="BV15" s="1791"/>
      <c r="BW15" s="1791"/>
      <c r="BX15" s="1791"/>
      <c r="BY15" s="1791"/>
      <c r="BZ15" s="1791"/>
      <c r="CA15" s="1791"/>
      <c r="CB15" s="1791"/>
      <c r="CC15" s="1791"/>
      <c r="CD15" s="1791"/>
      <c r="CE15" s="1791"/>
      <c r="CF15" s="1792"/>
      <c r="CG15" s="1790">
        <v>4647184</v>
      </c>
      <c r="CH15" s="1791"/>
      <c r="CI15" s="1791"/>
      <c r="CJ15" s="1791"/>
      <c r="CK15" s="1791"/>
      <c r="CL15" s="1791"/>
      <c r="CM15" s="1791"/>
      <c r="CN15" s="1791"/>
      <c r="CO15" s="1791"/>
      <c r="CP15" s="1791"/>
      <c r="CQ15" s="1791"/>
      <c r="CR15" s="1791"/>
      <c r="CS15" s="1791"/>
      <c r="CT15" s="1791"/>
      <c r="CU15" s="1791"/>
      <c r="CV15" s="1791"/>
      <c r="CW15" s="1791"/>
      <c r="CX15" s="1791"/>
      <c r="CY15" s="1791"/>
      <c r="CZ15" s="1791"/>
      <c r="DA15" s="1791"/>
      <c r="DB15" s="1791"/>
      <c r="DC15" s="1791"/>
      <c r="DD15" s="1791"/>
      <c r="DE15" s="1792"/>
      <c r="DF15" s="1790">
        <v>0</v>
      </c>
      <c r="DG15" s="1791"/>
      <c r="DH15" s="1791"/>
      <c r="DI15" s="1791"/>
      <c r="DJ15" s="1791"/>
      <c r="DK15" s="1791"/>
      <c r="DL15" s="1791"/>
      <c r="DM15" s="1791"/>
      <c r="DN15" s="1791"/>
      <c r="DO15" s="1791"/>
      <c r="DP15" s="1791"/>
      <c r="DQ15" s="1791"/>
      <c r="DR15" s="1791"/>
      <c r="DS15" s="1791"/>
      <c r="DT15" s="1791"/>
      <c r="DU15" s="1791"/>
      <c r="DV15" s="1791"/>
      <c r="DW15" s="1791"/>
      <c r="DX15" s="1791"/>
      <c r="DY15" s="1791"/>
      <c r="DZ15" s="1791"/>
      <c r="EA15" s="1791"/>
      <c r="EB15" s="1791"/>
      <c r="EC15" s="1791"/>
      <c r="ED15" s="1792"/>
      <c r="EE15" s="1867">
        <f>SUM(BJ15:ED17)</f>
        <v>8281725</v>
      </c>
      <c r="EF15" s="1839"/>
      <c r="EG15" s="1839"/>
      <c r="EH15" s="1839"/>
      <c r="EI15" s="1839"/>
      <c r="EJ15" s="1839"/>
      <c r="EK15" s="1839"/>
      <c r="EL15" s="1839"/>
      <c r="EM15" s="1839"/>
      <c r="EN15" s="1839"/>
      <c r="EO15" s="1839"/>
      <c r="EP15" s="1839"/>
      <c r="EQ15" s="1839"/>
      <c r="ER15" s="1839"/>
      <c r="ES15" s="1839"/>
      <c r="ET15" s="1839"/>
      <c r="EU15" s="1839"/>
      <c r="EV15" s="1839"/>
      <c r="EW15" s="1839"/>
      <c r="EX15" s="1839"/>
      <c r="EY15" s="1839"/>
      <c r="EZ15" s="1839"/>
      <c r="FA15" s="1868"/>
    </row>
    <row r="16" spans="1:160" s="141" customFormat="1" ht="27" customHeight="1">
      <c r="A16" s="561"/>
      <c r="B16" s="1873" t="s">
        <v>638</v>
      </c>
      <c r="C16" s="1874"/>
      <c r="D16" s="1874"/>
      <c r="E16" s="1874"/>
      <c r="F16" s="1874"/>
      <c r="G16" s="1874"/>
      <c r="H16" s="1874"/>
      <c r="I16" s="1874"/>
      <c r="J16" s="1874"/>
      <c r="K16" s="1874"/>
      <c r="L16" s="1874"/>
      <c r="M16" s="1874"/>
      <c r="N16" s="1874"/>
      <c r="O16" s="1874"/>
      <c r="P16" s="1874"/>
      <c r="Q16" s="1874"/>
      <c r="R16" s="1874"/>
      <c r="S16" s="1874"/>
      <c r="T16" s="1874"/>
      <c r="U16" s="1874"/>
      <c r="V16" s="1874"/>
      <c r="W16" s="1874"/>
      <c r="X16" s="1874"/>
      <c r="Y16" s="1874"/>
      <c r="Z16" s="1874"/>
      <c r="AA16" s="1874"/>
      <c r="AB16" s="1874"/>
      <c r="AC16" s="1874"/>
      <c r="AD16" s="1874"/>
      <c r="AE16" s="1874"/>
      <c r="AF16" s="1874"/>
      <c r="AG16" s="1874"/>
      <c r="AH16" s="1874"/>
      <c r="AI16" s="1874"/>
      <c r="AJ16" s="1874"/>
      <c r="AK16" s="1874"/>
      <c r="AL16" s="1874"/>
      <c r="AM16" s="1874"/>
      <c r="AN16" s="1874"/>
      <c r="AO16" s="1874"/>
      <c r="AP16" s="1874"/>
      <c r="AQ16" s="1874"/>
      <c r="AR16" s="1874"/>
      <c r="AS16" s="1874"/>
      <c r="AT16" s="1874"/>
      <c r="AU16" s="1874"/>
      <c r="AV16" s="1874"/>
      <c r="AW16" s="1874"/>
      <c r="AX16" s="1874"/>
      <c r="AY16" s="1874"/>
      <c r="AZ16" s="1874"/>
      <c r="BA16" s="1874"/>
      <c r="BB16" s="1874"/>
      <c r="BC16" s="1874"/>
      <c r="BD16" s="1874"/>
      <c r="BE16" s="1874"/>
      <c r="BF16" s="1874"/>
      <c r="BG16" s="1874"/>
      <c r="BH16" s="1874"/>
      <c r="BI16" s="1876"/>
      <c r="BJ16" s="1897"/>
      <c r="BK16" s="1898"/>
      <c r="BL16" s="1898"/>
      <c r="BM16" s="1898"/>
      <c r="BN16" s="1898"/>
      <c r="BO16" s="1898"/>
      <c r="BP16" s="1898"/>
      <c r="BQ16" s="1898"/>
      <c r="BR16" s="1898"/>
      <c r="BS16" s="1898"/>
      <c r="BT16" s="1898"/>
      <c r="BU16" s="1898"/>
      <c r="BV16" s="1898"/>
      <c r="BW16" s="1898"/>
      <c r="BX16" s="1898"/>
      <c r="BY16" s="1898"/>
      <c r="BZ16" s="1898"/>
      <c r="CA16" s="1898"/>
      <c r="CB16" s="1898"/>
      <c r="CC16" s="1898"/>
      <c r="CD16" s="1898"/>
      <c r="CE16" s="1898"/>
      <c r="CF16" s="1899"/>
      <c r="CG16" s="1901"/>
      <c r="CH16" s="1898"/>
      <c r="CI16" s="1898"/>
      <c r="CJ16" s="1898"/>
      <c r="CK16" s="1898"/>
      <c r="CL16" s="1898"/>
      <c r="CM16" s="1898"/>
      <c r="CN16" s="1898"/>
      <c r="CO16" s="1898"/>
      <c r="CP16" s="1898"/>
      <c r="CQ16" s="1898"/>
      <c r="CR16" s="1898"/>
      <c r="CS16" s="1898"/>
      <c r="CT16" s="1898"/>
      <c r="CU16" s="1898"/>
      <c r="CV16" s="1898"/>
      <c r="CW16" s="1898"/>
      <c r="CX16" s="1898"/>
      <c r="CY16" s="1898"/>
      <c r="CZ16" s="1898"/>
      <c r="DA16" s="1898"/>
      <c r="DB16" s="1898"/>
      <c r="DC16" s="1898"/>
      <c r="DD16" s="1898"/>
      <c r="DE16" s="1899"/>
      <c r="DF16" s="1901"/>
      <c r="DG16" s="1898"/>
      <c r="DH16" s="1898"/>
      <c r="DI16" s="1898"/>
      <c r="DJ16" s="1898"/>
      <c r="DK16" s="1898"/>
      <c r="DL16" s="1898"/>
      <c r="DM16" s="1898"/>
      <c r="DN16" s="1898"/>
      <c r="DO16" s="1898"/>
      <c r="DP16" s="1898"/>
      <c r="DQ16" s="1898"/>
      <c r="DR16" s="1898"/>
      <c r="DS16" s="1898"/>
      <c r="DT16" s="1898"/>
      <c r="DU16" s="1898"/>
      <c r="DV16" s="1898"/>
      <c r="DW16" s="1898"/>
      <c r="DX16" s="1898"/>
      <c r="DY16" s="1898"/>
      <c r="DZ16" s="1898"/>
      <c r="EA16" s="1898"/>
      <c r="EB16" s="1898"/>
      <c r="EC16" s="1898"/>
      <c r="ED16" s="1899"/>
      <c r="EE16" s="1744"/>
      <c r="EF16" s="1745"/>
      <c r="EG16" s="1745"/>
      <c r="EH16" s="1745"/>
      <c r="EI16" s="1745"/>
      <c r="EJ16" s="1745"/>
      <c r="EK16" s="1745"/>
      <c r="EL16" s="1745"/>
      <c r="EM16" s="1745"/>
      <c r="EN16" s="1745"/>
      <c r="EO16" s="1745"/>
      <c r="EP16" s="1745"/>
      <c r="EQ16" s="1745"/>
      <c r="ER16" s="1745"/>
      <c r="ES16" s="1745"/>
      <c r="ET16" s="1745"/>
      <c r="EU16" s="1745"/>
      <c r="EV16" s="1745"/>
      <c r="EW16" s="1745"/>
      <c r="EX16" s="1745"/>
      <c r="EY16" s="1745"/>
      <c r="EZ16" s="1745"/>
      <c r="FA16" s="1750"/>
    </row>
    <row r="17" spans="1:157" s="652" customFormat="1">
      <c r="A17" s="651"/>
      <c r="B17" s="318"/>
      <c r="C17" s="1866" t="s">
        <v>635</v>
      </c>
      <c r="D17" s="1866"/>
      <c r="E17" s="1866"/>
      <c r="F17" s="1866"/>
      <c r="G17" s="1866"/>
      <c r="H17" s="1866"/>
      <c r="I17" s="1866"/>
      <c r="J17" s="1866"/>
      <c r="K17" s="1866"/>
      <c r="L17" s="1866"/>
      <c r="M17" s="1866"/>
      <c r="N17" s="1866"/>
      <c r="O17" s="1866"/>
      <c r="P17" s="1866"/>
      <c r="Q17" s="1866"/>
      <c r="R17" s="1866"/>
      <c r="S17" s="1866"/>
      <c r="T17" s="1866"/>
      <c r="U17" s="1866"/>
      <c r="V17" s="1866"/>
      <c r="W17" s="1866"/>
      <c r="X17" s="1866"/>
      <c r="Y17" s="1866"/>
      <c r="Z17" s="1866"/>
      <c r="AA17" s="1866"/>
      <c r="AB17" s="1866"/>
      <c r="AC17" s="1866"/>
      <c r="AD17" s="1866"/>
      <c r="AE17" s="1866"/>
      <c r="AF17" s="1866"/>
      <c r="AG17" s="1866"/>
      <c r="AH17" s="1866"/>
      <c r="AI17" s="1866"/>
      <c r="AJ17" s="1866"/>
      <c r="AK17" s="1866"/>
      <c r="AL17" s="1866"/>
      <c r="AM17" s="1866"/>
      <c r="AN17" s="1866"/>
      <c r="AO17" s="1866"/>
      <c r="AP17" s="1866"/>
      <c r="AQ17" s="1866"/>
      <c r="AR17" s="1866"/>
      <c r="AS17" s="1866"/>
      <c r="AT17" s="1866"/>
      <c r="AU17" s="1866"/>
      <c r="AV17" s="1866"/>
      <c r="AW17" s="1866"/>
      <c r="AX17" s="1866"/>
      <c r="AY17" s="1866"/>
      <c r="AZ17" s="1866"/>
      <c r="BA17" s="1866"/>
      <c r="BB17" s="1866"/>
      <c r="BC17" s="1866"/>
      <c r="BD17" s="1866"/>
      <c r="BE17" s="1866"/>
      <c r="BF17" s="1866"/>
      <c r="BG17" s="1866"/>
      <c r="BH17" s="1866"/>
      <c r="BI17" s="1877"/>
      <c r="BJ17" s="1900"/>
      <c r="BK17" s="1385"/>
      <c r="BL17" s="1385"/>
      <c r="BM17" s="1385"/>
      <c r="BN17" s="1385"/>
      <c r="BO17" s="1385"/>
      <c r="BP17" s="1385"/>
      <c r="BQ17" s="1385"/>
      <c r="BR17" s="1385"/>
      <c r="BS17" s="1385"/>
      <c r="BT17" s="1385"/>
      <c r="BU17" s="1385"/>
      <c r="BV17" s="1385"/>
      <c r="BW17" s="1385"/>
      <c r="BX17" s="1385"/>
      <c r="BY17" s="1385"/>
      <c r="BZ17" s="1385"/>
      <c r="CA17" s="1385"/>
      <c r="CB17" s="1385"/>
      <c r="CC17" s="1385"/>
      <c r="CD17" s="1385"/>
      <c r="CE17" s="1385"/>
      <c r="CF17" s="1794"/>
      <c r="CG17" s="1793"/>
      <c r="CH17" s="1385"/>
      <c r="CI17" s="1385"/>
      <c r="CJ17" s="1385"/>
      <c r="CK17" s="1385"/>
      <c r="CL17" s="1385"/>
      <c r="CM17" s="1385"/>
      <c r="CN17" s="1385"/>
      <c r="CO17" s="1385"/>
      <c r="CP17" s="1385"/>
      <c r="CQ17" s="1385"/>
      <c r="CR17" s="1385"/>
      <c r="CS17" s="1385"/>
      <c r="CT17" s="1385"/>
      <c r="CU17" s="1385"/>
      <c r="CV17" s="1385"/>
      <c r="CW17" s="1385"/>
      <c r="CX17" s="1385"/>
      <c r="CY17" s="1385"/>
      <c r="CZ17" s="1385"/>
      <c r="DA17" s="1385"/>
      <c r="DB17" s="1385"/>
      <c r="DC17" s="1385"/>
      <c r="DD17" s="1385"/>
      <c r="DE17" s="1794"/>
      <c r="DF17" s="1793"/>
      <c r="DG17" s="1385"/>
      <c r="DH17" s="1385"/>
      <c r="DI17" s="1385"/>
      <c r="DJ17" s="1385"/>
      <c r="DK17" s="1385"/>
      <c r="DL17" s="1385"/>
      <c r="DM17" s="1385"/>
      <c r="DN17" s="1385"/>
      <c r="DO17" s="1385"/>
      <c r="DP17" s="1385"/>
      <c r="DQ17" s="1385"/>
      <c r="DR17" s="1385"/>
      <c r="DS17" s="1385"/>
      <c r="DT17" s="1385"/>
      <c r="DU17" s="1385"/>
      <c r="DV17" s="1385"/>
      <c r="DW17" s="1385"/>
      <c r="DX17" s="1385"/>
      <c r="DY17" s="1385"/>
      <c r="DZ17" s="1385"/>
      <c r="EA17" s="1385"/>
      <c r="EB17" s="1385"/>
      <c r="EC17" s="1385"/>
      <c r="ED17" s="1794"/>
      <c r="EE17" s="1747"/>
      <c r="EF17" s="1748"/>
      <c r="EG17" s="1748"/>
      <c r="EH17" s="1748"/>
      <c r="EI17" s="1748"/>
      <c r="EJ17" s="1748"/>
      <c r="EK17" s="1748"/>
      <c r="EL17" s="1748"/>
      <c r="EM17" s="1748"/>
      <c r="EN17" s="1748"/>
      <c r="EO17" s="1748"/>
      <c r="EP17" s="1748"/>
      <c r="EQ17" s="1748"/>
      <c r="ER17" s="1748"/>
      <c r="ES17" s="1748"/>
      <c r="ET17" s="1748"/>
      <c r="EU17" s="1748"/>
      <c r="EV17" s="1748"/>
      <c r="EW17" s="1748"/>
      <c r="EX17" s="1748"/>
      <c r="EY17" s="1748"/>
      <c r="EZ17" s="1748"/>
      <c r="FA17" s="1751"/>
    </row>
    <row r="18" spans="1:157" s="652" customFormat="1" ht="18.75" customHeight="1">
      <c r="A18" s="651"/>
      <c r="B18" s="318"/>
      <c r="C18" s="1866" t="s">
        <v>634</v>
      </c>
      <c r="D18" s="1866"/>
      <c r="E18" s="1866"/>
      <c r="F18" s="1866"/>
      <c r="G18" s="1866"/>
      <c r="H18" s="1866"/>
      <c r="I18" s="1866"/>
      <c r="J18" s="1866"/>
      <c r="K18" s="1866"/>
      <c r="L18" s="1866"/>
      <c r="M18" s="1866"/>
      <c r="N18" s="1866"/>
      <c r="O18" s="1866"/>
      <c r="P18" s="1866"/>
      <c r="Q18" s="1866"/>
      <c r="R18" s="1866"/>
      <c r="S18" s="1866"/>
      <c r="T18" s="1866"/>
      <c r="U18" s="1866"/>
      <c r="V18" s="1866"/>
      <c r="W18" s="1866"/>
      <c r="X18" s="1866"/>
      <c r="Y18" s="1866"/>
      <c r="Z18" s="1866"/>
      <c r="AA18" s="1866"/>
      <c r="AB18" s="1866"/>
      <c r="AC18" s="1866"/>
      <c r="AD18" s="1866"/>
      <c r="AE18" s="1866"/>
      <c r="AF18" s="1866"/>
      <c r="AG18" s="1866"/>
      <c r="AH18" s="1866"/>
      <c r="AI18" s="1866"/>
      <c r="AJ18" s="1866"/>
      <c r="AK18" s="1866"/>
      <c r="AL18" s="1866"/>
      <c r="AM18" s="1866"/>
      <c r="AN18" s="1866"/>
      <c r="AO18" s="1866"/>
      <c r="AP18" s="1866"/>
      <c r="AQ18" s="1866"/>
      <c r="AR18" s="1866"/>
      <c r="AS18" s="1866"/>
      <c r="AT18" s="1866"/>
      <c r="AU18" s="1866"/>
      <c r="AV18" s="1866"/>
      <c r="AW18" s="1866"/>
      <c r="AX18" s="1866"/>
      <c r="AY18" s="1866"/>
      <c r="AZ18" s="1866"/>
      <c r="BA18" s="1866"/>
      <c r="BB18" s="1866"/>
      <c r="BC18" s="1866"/>
      <c r="BD18" s="1866"/>
      <c r="BE18" s="1866"/>
      <c r="BF18" s="1866"/>
      <c r="BG18" s="1866"/>
      <c r="BH18" s="1866"/>
      <c r="BI18" s="1805">
        <v>3411</v>
      </c>
      <c r="BJ18" s="1895">
        <v>-558007</v>
      </c>
      <c r="BK18" s="1789"/>
      <c r="BL18" s="1789"/>
      <c r="BM18" s="1789"/>
      <c r="BN18" s="1789"/>
      <c r="BO18" s="1789"/>
      <c r="BP18" s="1789"/>
      <c r="BQ18" s="1789"/>
      <c r="BR18" s="1789"/>
      <c r="BS18" s="1789"/>
      <c r="BT18" s="1789"/>
      <c r="BU18" s="1789"/>
      <c r="BV18" s="1789"/>
      <c r="BW18" s="1789"/>
      <c r="BX18" s="1789"/>
      <c r="BY18" s="1789"/>
      <c r="BZ18" s="1789"/>
      <c r="CA18" s="1789"/>
      <c r="CB18" s="1789"/>
      <c r="CC18" s="1789"/>
      <c r="CD18" s="1789"/>
      <c r="CE18" s="1789"/>
      <c r="CF18" s="1789"/>
      <c r="CG18" s="1789">
        <v>534897</v>
      </c>
      <c r="CH18" s="1789"/>
      <c r="CI18" s="1789"/>
      <c r="CJ18" s="1789"/>
      <c r="CK18" s="1789"/>
      <c r="CL18" s="1789"/>
      <c r="CM18" s="1789"/>
      <c r="CN18" s="1789"/>
      <c r="CO18" s="1789"/>
      <c r="CP18" s="1789"/>
      <c r="CQ18" s="1789"/>
      <c r="CR18" s="1789"/>
      <c r="CS18" s="1789"/>
      <c r="CT18" s="1789"/>
      <c r="CU18" s="1789"/>
      <c r="CV18" s="1789"/>
      <c r="CW18" s="1789"/>
      <c r="CX18" s="1789"/>
      <c r="CY18" s="1789"/>
      <c r="CZ18" s="1789"/>
      <c r="DA18" s="1789"/>
      <c r="DB18" s="1789"/>
      <c r="DC18" s="1789"/>
      <c r="DD18" s="1789"/>
      <c r="DE18" s="1789"/>
      <c r="DF18" s="1754">
        <v>0</v>
      </c>
      <c r="DG18" s="1754"/>
      <c r="DH18" s="1754"/>
      <c r="DI18" s="1754"/>
      <c r="DJ18" s="1754"/>
      <c r="DK18" s="1754"/>
      <c r="DL18" s="1754"/>
      <c r="DM18" s="1754"/>
      <c r="DN18" s="1754"/>
      <c r="DO18" s="1754"/>
      <c r="DP18" s="1754"/>
      <c r="DQ18" s="1754"/>
      <c r="DR18" s="1754"/>
      <c r="DS18" s="1754"/>
      <c r="DT18" s="1754"/>
      <c r="DU18" s="1754"/>
      <c r="DV18" s="1754"/>
      <c r="DW18" s="1754"/>
      <c r="DX18" s="1754"/>
      <c r="DY18" s="1754"/>
      <c r="DZ18" s="1754"/>
      <c r="EA18" s="1754"/>
      <c r="EB18" s="1754"/>
      <c r="EC18" s="1754"/>
      <c r="ED18" s="1754"/>
      <c r="EE18" s="1807">
        <f>SUM(BJ18:ED19)</f>
        <v>-23110</v>
      </c>
      <c r="EF18" s="1807"/>
      <c r="EG18" s="1807"/>
      <c r="EH18" s="1807"/>
      <c r="EI18" s="1807"/>
      <c r="EJ18" s="1807"/>
      <c r="EK18" s="1807"/>
      <c r="EL18" s="1807"/>
      <c r="EM18" s="1807"/>
      <c r="EN18" s="1807"/>
      <c r="EO18" s="1807"/>
      <c r="EP18" s="1807"/>
      <c r="EQ18" s="1807"/>
      <c r="ER18" s="1807"/>
      <c r="ES18" s="1807"/>
      <c r="ET18" s="1807"/>
      <c r="EU18" s="1807"/>
      <c r="EV18" s="1807"/>
      <c r="EW18" s="1807"/>
      <c r="EX18" s="1807"/>
      <c r="EY18" s="1807"/>
      <c r="EZ18" s="1807"/>
      <c r="FA18" s="1808"/>
    </row>
    <row r="19" spans="1:157" s="141" customFormat="1" ht="18.75" customHeight="1">
      <c r="A19" s="561"/>
      <c r="B19" s="319"/>
      <c r="C19" s="1875" t="s">
        <v>633</v>
      </c>
      <c r="D19" s="1875"/>
      <c r="E19" s="1875"/>
      <c r="F19" s="1875"/>
      <c r="G19" s="1875"/>
      <c r="H19" s="1875"/>
      <c r="I19" s="1875"/>
      <c r="J19" s="1875"/>
      <c r="K19" s="1875"/>
      <c r="L19" s="1875"/>
      <c r="M19" s="1875"/>
      <c r="N19" s="1875"/>
      <c r="O19" s="1875"/>
      <c r="P19" s="1875"/>
      <c r="Q19" s="1875"/>
      <c r="R19" s="1875"/>
      <c r="S19" s="1875"/>
      <c r="T19" s="1875"/>
      <c r="U19" s="1875"/>
      <c r="V19" s="1875"/>
      <c r="W19" s="1875"/>
      <c r="X19" s="1875"/>
      <c r="Y19" s="1875"/>
      <c r="Z19" s="1875"/>
      <c r="AA19" s="1875"/>
      <c r="AB19" s="1875"/>
      <c r="AC19" s="1875"/>
      <c r="AD19" s="1875"/>
      <c r="AE19" s="1875"/>
      <c r="AF19" s="1875"/>
      <c r="AG19" s="1875"/>
      <c r="AH19" s="1875"/>
      <c r="AI19" s="1875"/>
      <c r="AJ19" s="1875"/>
      <c r="AK19" s="1875"/>
      <c r="AL19" s="1875"/>
      <c r="AM19" s="1875"/>
      <c r="AN19" s="1875"/>
      <c r="AO19" s="1875"/>
      <c r="AP19" s="1875"/>
      <c r="AQ19" s="1875"/>
      <c r="AR19" s="1875"/>
      <c r="AS19" s="1875"/>
      <c r="AT19" s="1875"/>
      <c r="AU19" s="1875"/>
      <c r="AV19" s="1875"/>
      <c r="AW19" s="1875"/>
      <c r="AX19" s="1875"/>
      <c r="AY19" s="1875"/>
      <c r="AZ19" s="1875"/>
      <c r="BA19" s="1875"/>
      <c r="BB19" s="1875"/>
      <c r="BC19" s="1875"/>
      <c r="BD19" s="1875"/>
      <c r="BE19" s="1875"/>
      <c r="BF19" s="1875"/>
      <c r="BG19" s="1875"/>
      <c r="BH19" s="1875"/>
      <c r="BI19" s="1876"/>
      <c r="BJ19" s="1895"/>
      <c r="BK19" s="1789"/>
      <c r="BL19" s="1789"/>
      <c r="BM19" s="1789"/>
      <c r="BN19" s="1789"/>
      <c r="BO19" s="1789"/>
      <c r="BP19" s="1789"/>
      <c r="BQ19" s="1789"/>
      <c r="BR19" s="1789"/>
      <c r="BS19" s="1789"/>
      <c r="BT19" s="1789"/>
      <c r="BU19" s="1789"/>
      <c r="BV19" s="1789"/>
      <c r="BW19" s="1789"/>
      <c r="BX19" s="1789"/>
      <c r="BY19" s="1789"/>
      <c r="BZ19" s="1789"/>
      <c r="CA19" s="1789"/>
      <c r="CB19" s="1789"/>
      <c r="CC19" s="1789"/>
      <c r="CD19" s="1789"/>
      <c r="CE19" s="1789"/>
      <c r="CF19" s="1789"/>
      <c r="CG19" s="1789"/>
      <c r="CH19" s="1789"/>
      <c r="CI19" s="1789"/>
      <c r="CJ19" s="1789"/>
      <c r="CK19" s="1789"/>
      <c r="CL19" s="1789"/>
      <c r="CM19" s="1789"/>
      <c r="CN19" s="1789"/>
      <c r="CO19" s="1789"/>
      <c r="CP19" s="1789"/>
      <c r="CQ19" s="1789"/>
      <c r="CR19" s="1789"/>
      <c r="CS19" s="1789"/>
      <c r="CT19" s="1789"/>
      <c r="CU19" s="1789"/>
      <c r="CV19" s="1789"/>
      <c r="CW19" s="1789"/>
      <c r="CX19" s="1789"/>
      <c r="CY19" s="1789"/>
      <c r="CZ19" s="1789"/>
      <c r="DA19" s="1789"/>
      <c r="DB19" s="1789"/>
      <c r="DC19" s="1789"/>
      <c r="DD19" s="1789"/>
      <c r="DE19" s="1789"/>
      <c r="DF19" s="1754"/>
      <c r="DG19" s="1754"/>
      <c r="DH19" s="1754"/>
      <c r="DI19" s="1754"/>
      <c r="DJ19" s="1754"/>
      <c r="DK19" s="1754"/>
      <c r="DL19" s="1754"/>
      <c r="DM19" s="1754"/>
      <c r="DN19" s="1754"/>
      <c r="DO19" s="1754"/>
      <c r="DP19" s="1754"/>
      <c r="DQ19" s="1754"/>
      <c r="DR19" s="1754"/>
      <c r="DS19" s="1754"/>
      <c r="DT19" s="1754"/>
      <c r="DU19" s="1754"/>
      <c r="DV19" s="1754"/>
      <c r="DW19" s="1754"/>
      <c r="DX19" s="1754"/>
      <c r="DY19" s="1754"/>
      <c r="DZ19" s="1754"/>
      <c r="EA19" s="1754"/>
      <c r="EB19" s="1754"/>
      <c r="EC19" s="1754"/>
      <c r="ED19" s="1754"/>
      <c r="EE19" s="1807"/>
      <c r="EF19" s="1807"/>
      <c r="EG19" s="1807"/>
      <c r="EH19" s="1807"/>
      <c r="EI19" s="1807"/>
      <c r="EJ19" s="1807"/>
      <c r="EK19" s="1807"/>
      <c r="EL19" s="1807"/>
      <c r="EM19" s="1807"/>
      <c r="EN19" s="1807"/>
      <c r="EO19" s="1807"/>
      <c r="EP19" s="1807"/>
      <c r="EQ19" s="1807"/>
      <c r="ER19" s="1807"/>
      <c r="ES19" s="1807"/>
      <c r="ET19" s="1807"/>
      <c r="EU19" s="1807"/>
      <c r="EV19" s="1807"/>
      <c r="EW19" s="1807"/>
      <c r="EX19" s="1807"/>
      <c r="EY19" s="1807"/>
      <c r="EZ19" s="1807"/>
      <c r="FA19" s="1808"/>
    </row>
    <row r="20" spans="1:157" s="141" customFormat="1" ht="18.75" customHeight="1">
      <c r="A20" s="561"/>
      <c r="B20" s="319"/>
      <c r="C20" s="1875" t="s">
        <v>632</v>
      </c>
      <c r="D20" s="1875"/>
      <c r="E20" s="1875"/>
      <c r="F20" s="1875"/>
      <c r="G20" s="1875"/>
      <c r="H20" s="1875"/>
      <c r="I20" s="1875"/>
      <c r="J20" s="1875"/>
      <c r="K20" s="1875"/>
      <c r="L20" s="1875"/>
      <c r="M20" s="1875"/>
      <c r="N20" s="1875"/>
      <c r="O20" s="1875"/>
      <c r="P20" s="1875"/>
      <c r="Q20" s="1875"/>
      <c r="R20" s="1875"/>
      <c r="S20" s="1875"/>
      <c r="T20" s="1875"/>
      <c r="U20" s="1875"/>
      <c r="V20" s="1875"/>
      <c r="W20" s="1875"/>
      <c r="X20" s="1875"/>
      <c r="Y20" s="1875"/>
      <c r="Z20" s="1875"/>
      <c r="AA20" s="1875"/>
      <c r="AB20" s="1875"/>
      <c r="AC20" s="1875"/>
      <c r="AD20" s="1875"/>
      <c r="AE20" s="1875"/>
      <c r="AF20" s="1875"/>
      <c r="AG20" s="1875"/>
      <c r="AH20" s="1875"/>
      <c r="AI20" s="1875"/>
      <c r="AJ20" s="1875"/>
      <c r="AK20" s="1875"/>
      <c r="AL20" s="1875"/>
      <c r="AM20" s="1875"/>
      <c r="AN20" s="1875"/>
      <c r="AO20" s="1875"/>
      <c r="AP20" s="1875"/>
      <c r="AQ20" s="1875"/>
      <c r="AR20" s="1875"/>
      <c r="AS20" s="1875"/>
      <c r="AT20" s="1875"/>
      <c r="AU20" s="1875"/>
      <c r="AV20" s="1875"/>
      <c r="AW20" s="1875"/>
      <c r="AX20" s="1875"/>
      <c r="AY20" s="1875"/>
      <c r="AZ20" s="1875"/>
      <c r="BA20" s="1875"/>
      <c r="BB20" s="1875"/>
      <c r="BC20" s="1875"/>
      <c r="BD20" s="1875"/>
      <c r="BE20" s="1875"/>
      <c r="BF20" s="1875"/>
      <c r="BG20" s="1875"/>
      <c r="BH20" s="1875"/>
      <c r="BI20" s="451">
        <v>3421</v>
      </c>
      <c r="BJ20" s="1895">
        <v>0</v>
      </c>
      <c r="BK20" s="1789"/>
      <c r="BL20" s="1789"/>
      <c r="BM20" s="1789"/>
      <c r="BN20" s="1789"/>
      <c r="BO20" s="1789"/>
      <c r="BP20" s="1789"/>
      <c r="BQ20" s="1789"/>
      <c r="BR20" s="1789"/>
      <c r="BS20" s="1789"/>
      <c r="BT20" s="1789"/>
      <c r="BU20" s="1789"/>
      <c r="BV20" s="1789"/>
      <c r="BW20" s="1789"/>
      <c r="BX20" s="1789"/>
      <c r="BY20" s="1789"/>
      <c r="BZ20" s="1789"/>
      <c r="CA20" s="1789"/>
      <c r="CB20" s="1789"/>
      <c r="CC20" s="1789"/>
      <c r="CD20" s="1789"/>
      <c r="CE20" s="1789"/>
      <c r="CF20" s="1789"/>
      <c r="CG20" s="1789">
        <v>0</v>
      </c>
      <c r="CH20" s="1789"/>
      <c r="CI20" s="1789"/>
      <c r="CJ20" s="1789"/>
      <c r="CK20" s="1789"/>
      <c r="CL20" s="1789"/>
      <c r="CM20" s="1789"/>
      <c r="CN20" s="1789"/>
      <c r="CO20" s="1789"/>
      <c r="CP20" s="1789"/>
      <c r="CQ20" s="1789"/>
      <c r="CR20" s="1789"/>
      <c r="CS20" s="1789"/>
      <c r="CT20" s="1789"/>
      <c r="CU20" s="1789"/>
      <c r="CV20" s="1789"/>
      <c r="CW20" s="1789"/>
      <c r="CX20" s="1789"/>
      <c r="CY20" s="1789"/>
      <c r="CZ20" s="1789"/>
      <c r="DA20" s="1789"/>
      <c r="DB20" s="1789"/>
      <c r="DC20" s="1789"/>
      <c r="DD20" s="1789"/>
      <c r="DE20" s="1789"/>
      <c r="DF20" s="1789">
        <v>0</v>
      </c>
      <c r="DG20" s="1789"/>
      <c r="DH20" s="1789"/>
      <c r="DI20" s="1789"/>
      <c r="DJ20" s="1789"/>
      <c r="DK20" s="1789"/>
      <c r="DL20" s="1789"/>
      <c r="DM20" s="1789"/>
      <c r="DN20" s="1789"/>
      <c r="DO20" s="1789"/>
      <c r="DP20" s="1789"/>
      <c r="DQ20" s="1789"/>
      <c r="DR20" s="1789"/>
      <c r="DS20" s="1789"/>
      <c r="DT20" s="1789"/>
      <c r="DU20" s="1789"/>
      <c r="DV20" s="1789"/>
      <c r="DW20" s="1789"/>
      <c r="DX20" s="1789"/>
      <c r="DY20" s="1789"/>
      <c r="DZ20" s="1789"/>
      <c r="EA20" s="1789"/>
      <c r="EB20" s="1789"/>
      <c r="EC20" s="1789"/>
      <c r="ED20" s="1789"/>
      <c r="EE20" s="1807">
        <f>SUM(BJ20:ED20)</f>
        <v>0</v>
      </c>
      <c r="EF20" s="1807"/>
      <c r="EG20" s="1807"/>
      <c r="EH20" s="1807"/>
      <c r="EI20" s="1807"/>
      <c r="EJ20" s="1807"/>
      <c r="EK20" s="1807"/>
      <c r="EL20" s="1807"/>
      <c r="EM20" s="1807"/>
      <c r="EN20" s="1807"/>
      <c r="EO20" s="1807"/>
      <c r="EP20" s="1807"/>
      <c r="EQ20" s="1807"/>
      <c r="ER20" s="1807"/>
      <c r="ES20" s="1807"/>
      <c r="ET20" s="1807"/>
      <c r="EU20" s="1807"/>
      <c r="EV20" s="1807"/>
      <c r="EW20" s="1807"/>
      <c r="EX20" s="1807"/>
      <c r="EY20" s="1807"/>
      <c r="EZ20" s="1807"/>
      <c r="FA20" s="1808"/>
    </row>
    <row r="21" spans="1:157" s="652" customFormat="1" ht="18.75" customHeight="1">
      <c r="A21" s="651"/>
      <c r="B21" s="321"/>
      <c r="C21" s="1902" t="s">
        <v>631</v>
      </c>
      <c r="D21" s="1902"/>
      <c r="E21" s="1902"/>
      <c r="F21" s="1902"/>
      <c r="G21" s="1902"/>
      <c r="H21" s="1902"/>
      <c r="I21" s="1902"/>
      <c r="J21" s="1902"/>
      <c r="K21" s="1902"/>
      <c r="L21" s="1902"/>
      <c r="M21" s="1902"/>
      <c r="N21" s="1902"/>
      <c r="O21" s="1902"/>
      <c r="P21" s="1902"/>
      <c r="Q21" s="1902"/>
      <c r="R21" s="1902"/>
      <c r="S21" s="1902"/>
      <c r="T21" s="1902"/>
      <c r="U21" s="1902"/>
      <c r="V21" s="1902"/>
      <c r="W21" s="1902"/>
      <c r="X21" s="1902"/>
      <c r="Y21" s="1902"/>
      <c r="Z21" s="1902"/>
      <c r="AA21" s="1902"/>
      <c r="AB21" s="1902"/>
      <c r="AC21" s="1902"/>
      <c r="AD21" s="1902"/>
      <c r="AE21" s="1902"/>
      <c r="AF21" s="1902"/>
      <c r="AG21" s="1902"/>
      <c r="AH21" s="1902"/>
      <c r="AI21" s="1902"/>
      <c r="AJ21" s="1902"/>
      <c r="AK21" s="1902"/>
      <c r="AL21" s="1902"/>
      <c r="AM21" s="1902"/>
      <c r="AN21" s="1902"/>
      <c r="AO21" s="1902"/>
      <c r="AP21" s="1902"/>
      <c r="AQ21" s="1902"/>
      <c r="AR21" s="1902"/>
      <c r="AS21" s="1902"/>
      <c r="AT21" s="1902"/>
      <c r="AU21" s="1902"/>
      <c r="AV21" s="1902"/>
      <c r="AW21" s="1902"/>
      <c r="AX21" s="1902"/>
      <c r="AY21" s="1902"/>
      <c r="AZ21" s="1902"/>
      <c r="BA21" s="1902"/>
      <c r="BB21" s="1902"/>
      <c r="BC21" s="1902"/>
      <c r="BD21" s="1902"/>
      <c r="BE21" s="1902"/>
      <c r="BF21" s="1902"/>
      <c r="BG21" s="1902"/>
      <c r="BH21" s="1902"/>
      <c r="BI21" s="451">
        <v>3501</v>
      </c>
      <c r="BJ21" s="1871">
        <f>SUM(BJ15:CF20)</f>
        <v>3076534</v>
      </c>
      <c r="BK21" s="1807"/>
      <c r="BL21" s="1807"/>
      <c r="BM21" s="1807"/>
      <c r="BN21" s="1807"/>
      <c r="BO21" s="1807"/>
      <c r="BP21" s="1807"/>
      <c r="BQ21" s="1807"/>
      <c r="BR21" s="1807"/>
      <c r="BS21" s="1807"/>
      <c r="BT21" s="1807"/>
      <c r="BU21" s="1807"/>
      <c r="BV21" s="1807"/>
      <c r="BW21" s="1807"/>
      <c r="BX21" s="1807"/>
      <c r="BY21" s="1807"/>
      <c r="BZ21" s="1807"/>
      <c r="CA21" s="1807"/>
      <c r="CB21" s="1807"/>
      <c r="CC21" s="1807"/>
      <c r="CD21" s="1807"/>
      <c r="CE21" s="1807"/>
      <c r="CF21" s="1807"/>
      <c r="CG21" s="1807">
        <f>SUM(CG15:DE20)</f>
        <v>5182081</v>
      </c>
      <c r="CH21" s="1807"/>
      <c r="CI21" s="1807"/>
      <c r="CJ21" s="1807"/>
      <c r="CK21" s="1807"/>
      <c r="CL21" s="1807"/>
      <c r="CM21" s="1807"/>
      <c r="CN21" s="1807"/>
      <c r="CO21" s="1807"/>
      <c r="CP21" s="1807"/>
      <c r="CQ21" s="1807"/>
      <c r="CR21" s="1807"/>
      <c r="CS21" s="1807"/>
      <c r="CT21" s="1807"/>
      <c r="CU21" s="1807"/>
      <c r="CV21" s="1807"/>
      <c r="CW21" s="1807"/>
      <c r="CX21" s="1807"/>
      <c r="CY21" s="1807"/>
      <c r="CZ21" s="1807"/>
      <c r="DA21" s="1807"/>
      <c r="DB21" s="1807"/>
      <c r="DC21" s="1807"/>
      <c r="DD21" s="1807"/>
      <c r="DE21" s="1807"/>
      <c r="DF21" s="1807">
        <f>SUM(DF15:ED20)</f>
        <v>0</v>
      </c>
      <c r="DG21" s="1807"/>
      <c r="DH21" s="1807"/>
      <c r="DI21" s="1807"/>
      <c r="DJ21" s="1807"/>
      <c r="DK21" s="1807"/>
      <c r="DL21" s="1807"/>
      <c r="DM21" s="1807"/>
      <c r="DN21" s="1807"/>
      <c r="DO21" s="1807"/>
      <c r="DP21" s="1807"/>
      <c r="DQ21" s="1807"/>
      <c r="DR21" s="1807"/>
      <c r="DS21" s="1807"/>
      <c r="DT21" s="1807"/>
      <c r="DU21" s="1807"/>
      <c r="DV21" s="1807"/>
      <c r="DW21" s="1807"/>
      <c r="DX21" s="1807"/>
      <c r="DY21" s="1807"/>
      <c r="DZ21" s="1807"/>
      <c r="EA21" s="1807"/>
      <c r="EB21" s="1807"/>
      <c r="EC21" s="1807"/>
      <c r="ED21" s="1807"/>
      <c r="EE21" s="1807">
        <f>SUM(BJ21:ED21)</f>
        <v>8258615</v>
      </c>
      <c r="EF21" s="1807"/>
      <c r="EG21" s="1807"/>
      <c r="EH21" s="1807"/>
      <c r="EI21" s="1807"/>
      <c r="EJ21" s="1807"/>
      <c r="EK21" s="1807"/>
      <c r="EL21" s="1807"/>
      <c r="EM21" s="1807"/>
      <c r="EN21" s="1807"/>
      <c r="EO21" s="1807"/>
      <c r="EP21" s="1807"/>
      <c r="EQ21" s="1807"/>
      <c r="ER21" s="1807"/>
      <c r="ES21" s="1807"/>
      <c r="ET21" s="1807"/>
      <c r="EU21" s="1807"/>
      <c r="EV21" s="1807"/>
      <c r="EW21" s="1807"/>
      <c r="EX21" s="1807"/>
      <c r="EY21" s="1807"/>
      <c r="EZ21" s="1807"/>
      <c r="FA21" s="1808"/>
    </row>
    <row r="22" spans="1:157" s="141" customFormat="1" ht="36" customHeight="1">
      <c r="A22" s="561"/>
      <c r="B22" s="1903" t="s">
        <v>637</v>
      </c>
      <c r="C22" s="1904"/>
      <c r="D22" s="1904"/>
      <c r="E22" s="1904"/>
      <c r="F22" s="1904"/>
      <c r="G22" s="1904"/>
      <c r="H22" s="1904"/>
      <c r="I22" s="1904"/>
      <c r="J22" s="1904"/>
      <c r="K22" s="1904"/>
      <c r="L22" s="1904"/>
      <c r="M22" s="1904"/>
      <c r="N22" s="1904"/>
      <c r="O22" s="1904"/>
      <c r="P22" s="1904"/>
      <c r="Q22" s="1904"/>
      <c r="R22" s="1904"/>
      <c r="S22" s="1904"/>
      <c r="T22" s="1904"/>
      <c r="U22" s="1904"/>
      <c r="V22" s="1904"/>
      <c r="W22" s="1904"/>
      <c r="X22" s="1904"/>
      <c r="Y22" s="1904"/>
      <c r="Z22" s="1904"/>
      <c r="AA22" s="1904"/>
      <c r="AB22" s="1904"/>
      <c r="AC22" s="1904"/>
      <c r="AD22" s="1904"/>
      <c r="AE22" s="1904"/>
      <c r="AF22" s="1904"/>
      <c r="AG22" s="1904"/>
      <c r="AH22" s="1904"/>
      <c r="AI22" s="1904"/>
      <c r="AJ22" s="1904"/>
      <c r="AK22" s="1904"/>
      <c r="AL22" s="1904"/>
      <c r="AM22" s="1904"/>
      <c r="AN22" s="1904"/>
      <c r="AO22" s="1904"/>
      <c r="AP22" s="1904"/>
      <c r="AQ22" s="1904"/>
      <c r="AR22" s="1904"/>
      <c r="AS22" s="1904"/>
      <c r="AT22" s="1904"/>
      <c r="AU22" s="1904"/>
      <c r="AV22" s="1904"/>
      <c r="AW22" s="1904"/>
      <c r="AX22" s="1904"/>
      <c r="AY22" s="1904"/>
      <c r="AZ22" s="1904"/>
      <c r="BA22" s="1904"/>
      <c r="BB22" s="1904"/>
      <c r="BC22" s="1904"/>
      <c r="BD22" s="1904"/>
      <c r="BE22" s="1904"/>
      <c r="BF22" s="1904"/>
      <c r="BG22" s="1904"/>
      <c r="BH22" s="1904"/>
      <c r="BI22" s="1805">
        <v>3402</v>
      </c>
      <c r="BJ22" s="1871">
        <f>SUM(BJ25:CF28)</f>
        <v>37599975</v>
      </c>
      <c r="BK22" s="1807"/>
      <c r="BL22" s="1807"/>
      <c r="BM22" s="1807"/>
      <c r="BN22" s="1807"/>
      <c r="BO22" s="1807"/>
      <c r="BP22" s="1807"/>
      <c r="BQ22" s="1807"/>
      <c r="BR22" s="1807"/>
      <c r="BS22" s="1807"/>
      <c r="BT22" s="1807"/>
      <c r="BU22" s="1807"/>
      <c r="BV22" s="1807"/>
      <c r="BW22" s="1807"/>
      <c r="BX22" s="1807"/>
      <c r="BY22" s="1807"/>
      <c r="BZ22" s="1807"/>
      <c r="CA22" s="1807"/>
      <c r="CB22" s="1807"/>
      <c r="CC22" s="1807"/>
      <c r="CD22" s="1807"/>
      <c r="CE22" s="1807"/>
      <c r="CF22" s="1807"/>
      <c r="CG22" s="1807">
        <f>SUM(CG25:DE28)</f>
        <v>66239</v>
      </c>
      <c r="CH22" s="1807"/>
      <c r="CI22" s="1807"/>
      <c r="CJ22" s="1807"/>
      <c r="CK22" s="1807"/>
      <c r="CL22" s="1807"/>
      <c r="CM22" s="1807"/>
      <c r="CN22" s="1807"/>
      <c r="CO22" s="1807"/>
      <c r="CP22" s="1807"/>
      <c r="CQ22" s="1807"/>
      <c r="CR22" s="1807"/>
      <c r="CS22" s="1807"/>
      <c r="CT22" s="1807"/>
      <c r="CU22" s="1807"/>
      <c r="CV22" s="1807"/>
      <c r="CW22" s="1807"/>
      <c r="CX22" s="1807"/>
      <c r="CY22" s="1807"/>
      <c r="CZ22" s="1807"/>
      <c r="DA22" s="1807"/>
      <c r="DB22" s="1807"/>
      <c r="DC22" s="1807"/>
      <c r="DD22" s="1807"/>
      <c r="DE22" s="1807"/>
      <c r="DF22" s="1807">
        <f>SUM(DF25:ED28)</f>
        <v>0</v>
      </c>
      <c r="DG22" s="1807"/>
      <c r="DH22" s="1807"/>
      <c r="DI22" s="1807"/>
      <c r="DJ22" s="1807"/>
      <c r="DK22" s="1807"/>
      <c r="DL22" s="1807"/>
      <c r="DM22" s="1807"/>
      <c r="DN22" s="1807"/>
      <c r="DO22" s="1807"/>
      <c r="DP22" s="1807"/>
      <c r="DQ22" s="1807"/>
      <c r="DR22" s="1807"/>
      <c r="DS22" s="1807"/>
      <c r="DT22" s="1807"/>
      <c r="DU22" s="1807"/>
      <c r="DV22" s="1807"/>
      <c r="DW22" s="1807"/>
      <c r="DX22" s="1807"/>
      <c r="DY22" s="1807"/>
      <c r="DZ22" s="1807"/>
      <c r="EA22" s="1807"/>
      <c r="EB22" s="1807"/>
      <c r="EC22" s="1807"/>
      <c r="ED22" s="1807"/>
      <c r="EE22" s="1807">
        <f>SUM(BJ22:ED24)</f>
        <v>37666214</v>
      </c>
      <c r="EF22" s="1807"/>
      <c r="EG22" s="1807"/>
      <c r="EH22" s="1807"/>
      <c r="EI22" s="1807"/>
      <c r="EJ22" s="1807"/>
      <c r="EK22" s="1807"/>
      <c r="EL22" s="1807"/>
      <c r="EM22" s="1807"/>
      <c r="EN22" s="1807"/>
      <c r="EO22" s="1807"/>
      <c r="EP22" s="1807"/>
      <c r="EQ22" s="1807"/>
      <c r="ER22" s="1807"/>
      <c r="ES22" s="1807"/>
      <c r="ET22" s="1807"/>
      <c r="EU22" s="1807"/>
      <c r="EV22" s="1807"/>
      <c r="EW22" s="1807"/>
      <c r="EX22" s="1807"/>
      <c r="EY22" s="1807"/>
      <c r="EZ22" s="1807"/>
      <c r="FA22" s="1808"/>
    </row>
    <row r="23" spans="1:157" s="141" customFormat="1" ht="10.5" customHeight="1">
      <c r="A23" s="561"/>
      <c r="B23" s="322"/>
      <c r="C23" s="1906" t="s">
        <v>636</v>
      </c>
      <c r="D23" s="1906"/>
      <c r="E23" s="1906"/>
      <c r="F23" s="1906"/>
      <c r="G23" s="1906"/>
      <c r="H23" s="1906"/>
      <c r="I23" s="1906"/>
      <c r="J23" s="1906"/>
      <c r="K23" s="1906"/>
      <c r="L23" s="1906"/>
      <c r="M23" s="1906"/>
      <c r="N23" s="1906"/>
      <c r="O23" s="1906"/>
      <c r="P23" s="1906"/>
      <c r="Q23" s="1906"/>
      <c r="R23" s="1906"/>
      <c r="S23" s="1906"/>
      <c r="T23" s="1906"/>
      <c r="U23" s="1906"/>
      <c r="V23" s="1906"/>
      <c r="W23" s="1906"/>
      <c r="X23" s="1906"/>
      <c r="Y23" s="1906"/>
      <c r="Z23" s="1906"/>
      <c r="AA23" s="1906"/>
      <c r="AB23" s="1906"/>
      <c r="AC23" s="1906"/>
      <c r="AD23" s="1906"/>
      <c r="AE23" s="1906"/>
      <c r="AF23" s="1906"/>
      <c r="AG23" s="1906"/>
      <c r="AH23" s="1906"/>
      <c r="AI23" s="1906"/>
      <c r="AJ23" s="1906"/>
      <c r="AK23" s="1906"/>
      <c r="AL23" s="1906"/>
      <c r="AM23" s="1906"/>
      <c r="AN23" s="1906"/>
      <c r="AO23" s="1906"/>
      <c r="AP23" s="1906"/>
      <c r="AQ23" s="1906"/>
      <c r="AR23" s="1906"/>
      <c r="AS23" s="1906"/>
      <c r="AT23" s="1906"/>
      <c r="AU23" s="1906"/>
      <c r="AV23" s="1906"/>
      <c r="AW23" s="1906"/>
      <c r="AX23" s="1906"/>
      <c r="AY23" s="1906"/>
      <c r="AZ23" s="1906"/>
      <c r="BA23" s="1906"/>
      <c r="BB23" s="1906"/>
      <c r="BC23" s="1906"/>
      <c r="BD23" s="1906"/>
      <c r="BE23" s="1906"/>
      <c r="BF23" s="1906"/>
      <c r="BG23" s="1906"/>
      <c r="BH23" s="1906"/>
      <c r="BI23" s="1876"/>
      <c r="BJ23" s="1871"/>
      <c r="BK23" s="1807"/>
      <c r="BL23" s="1807"/>
      <c r="BM23" s="1807"/>
      <c r="BN23" s="1807"/>
      <c r="BO23" s="1807"/>
      <c r="BP23" s="1807"/>
      <c r="BQ23" s="1807"/>
      <c r="BR23" s="1807"/>
      <c r="BS23" s="1807"/>
      <c r="BT23" s="1807"/>
      <c r="BU23" s="1807"/>
      <c r="BV23" s="1807"/>
      <c r="BW23" s="1807"/>
      <c r="BX23" s="1807"/>
      <c r="BY23" s="1807"/>
      <c r="BZ23" s="1807"/>
      <c r="CA23" s="1807"/>
      <c r="CB23" s="1807"/>
      <c r="CC23" s="1807"/>
      <c r="CD23" s="1807"/>
      <c r="CE23" s="1807"/>
      <c r="CF23" s="1807"/>
      <c r="CG23" s="1807"/>
      <c r="CH23" s="1807"/>
      <c r="CI23" s="1807"/>
      <c r="CJ23" s="1807"/>
      <c r="CK23" s="1807"/>
      <c r="CL23" s="1807"/>
      <c r="CM23" s="1807"/>
      <c r="CN23" s="1807"/>
      <c r="CO23" s="1807"/>
      <c r="CP23" s="1807"/>
      <c r="CQ23" s="1807"/>
      <c r="CR23" s="1807"/>
      <c r="CS23" s="1807"/>
      <c r="CT23" s="1807"/>
      <c r="CU23" s="1807"/>
      <c r="CV23" s="1807"/>
      <c r="CW23" s="1807"/>
      <c r="CX23" s="1807"/>
      <c r="CY23" s="1807"/>
      <c r="CZ23" s="1807"/>
      <c r="DA23" s="1807"/>
      <c r="DB23" s="1807"/>
      <c r="DC23" s="1807"/>
      <c r="DD23" s="1807"/>
      <c r="DE23" s="1807"/>
      <c r="DF23" s="1807"/>
      <c r="DG23" s="1807"/>
      <c r="DH23" s="1807"/>
      <c r="DI23" s="1807"/>
      <c r="DJ23" s="1807"/>
      <c r="DK23" s="1807"/>
      <c r="DL23" s="1807"/>
      <c r="DM23" s="1807"/>
      <c r="DN23" s="1807"/>
      <c r="DO23" s="1807"/>
      <c r="DP23" s="1807"/>
      <c r="DQ23" s="1807"/>
      <c r="DR23" s="1807"/>
      <c r="DS23" s="1807"/>
      <c r="DT23" s="1807"/>
      <c r="DU23" s="1807"/>
      <c r="DV23" s="1807"/>
      <c r="DW23" s="1807"/>
      <c r="DX23" s="1807"/>
      <c r="DY23" s="1807"/>
      <c r="DZ23" s="1807"/>
      <c r="EA23" s="1807"/>
      <c r="EB23" s="1807"/>
      <c r="EC23" s="1807"/>
      <c r="ED23" s="1807"/>
      <c r="EE23" s="1807"/>
      <c r="EF23" s="1807"/>
      <c r="EG23" s="1807"/>
      <c r="EH23" s="1807"/>
      <c r="EI23" s="1807"/>
      <c r="EJ23" s="1807"/>
      <c r="EK23" s="1807"/>
      <c r="EL23" s="1807"/>
      <c r="EM23" s="1807"/>
      <c r="EN23" s="1807"/>
      <c r="EO23" s="1807"/>
      <c r="EP23" s="1807"/>
      <c r="EQ23" s="1807"/>
      <c r="ER23" s="1807"/>
      <c r="ES23" s="1807"/>
      <c r="ET23" s="1807"/>
      <c r="EU23" s="1807"/>
      <c r="EV23" s="1807"/>
      <c r="EW23" s="1807"/>
      <c r="EX23" s="1807"/>
      <c r="EY23" s="1807"/>
      <c r="EZ23" s="1807"/>
      <c r="FA23" s="1808"/>
    </row>
    <row r="24" spans="1:157" s="652" customFormat="1" ht="12" customHeight="1">
      <c r="A24" s="651"/>
      <c r="B24" s="318"/>
      <c r="C24" s="1866" t="s">
        <v>635</v>
      </c>
      <c r="D24" s="1866"/>
      <c r="E24" s="1866"/>
      <c r="F24" s="1866"/>
      <c r="G24" s="1866"/>
      <c r="H24" s="1866"/>
      <c r="I24" s="1866"/>
      <c r="J24" s="1866"/>
      <c r="K24" s="1866"/>
      <c r="L24" s="1866"/>
      <c r="M24" s="1866"/>
      <c r="N24" s="1866"/>
      <c r="O24" s="1866"/>
      <c r="P24" s="1866"/>
      <c r="Q24" s="1866"/>
      <c r="R24" s="1866"/>
      <c r="S24" s="1866"/>
      <c r="T24" s="1866"/>
      <c r="U24" s="1866"/>
      <c r="V24" s="1866"/>
      <c r="W24" s="1866"/>
      <c r="X24" s="1866"/>
      <c r="Y24" s="1866"/>
      <c r="Z24" s="1866"/>
      <c r="AA24" s="1866"/>
      <c r="AB24" s="1866"/>
      <c r="AC24" s="1866"/>
      <c r="AD24" s="1866"/>
      <c r="AE24" s="1866"/>
      <c r="AF24" s="1866"/>
      <c r="AG24" s="1866"/>
      <c r="AH24" s="1866"/>
      <c r="AI24" s="1866"/>
      <c r="AJ24" s="1866"/>
      <c r="AK24" s="1866"/>
      <c r="AL24" s="1866"/>
      <c r="AM24" s="1866"/>
      <c r="AN24" s="1866"/>
      <c r="AO24" s="1866"/>
      <c r="AP24" s="1866"/>
      <c r="AQ24" s="1866"/>
      <c r="AR24" s="1866"/>
      <c r="AS24" s="1866"/>
      <c r="AT24" s="1866"/>
      <c r="AU24" s="1866"/>
      <c r="AV24" s="1866"/>
      <c r="AW24" s="1866"/>
      <c r="AX24" s="1866"/>
      <c r="AY24" s="1866"/>
      <c r="AZ24" s="1866"/>
      <c r="BA24" s="1866"/>
      <c r="BB24" s="1866"/>
      <c r="BC24" s="1866"/>
      <c r="BD24" s="1866"/>
      <c r="BE24" s="1866"/>
      <c r="BF24" s="1866"/>
      <c r="BG24" s="1866"/>
      <c r="BH24" s="1866"/>
      <c r="BI24" s="1905"/>
      <c r="BJ24" s="1871"/>
      <c r="BK24" s="1807"/>
      <c r="BL24" s="1807"/>
      <c r="BM24" s="1807"/>
      <c r="BN24" s="1807"/>
      <c r="BO24" s="1807"/>
      <c r="BP24" s="1807"/>
      <c r="BQ24" s="1807"/>
      <c r="BR24" s="1807"/>
      <c r="BS24" s="1807"/>
      <c r="BT24" s="1807"/>
      <c r="BU24" s="1807"/>
      <c r="BV24" s="1807"/>
      <c r="BW24" s="1807"/>
      <c r="BX24" s="1807"/>
      <c r="BY24" s="1807"/>
      <c r="BZ24" s="1807"/>
      <c r="CA24" s="1807"/>
      <c r="CB24" s="1807"/>
      <c r="CC24" s="1807"/>
      <c r="CD24" s="1807"/>
      <c r="CE24" s="1807"/>
      <c r="CF24" s="1807"/>
      <c r="CG24" s="1807"/>
      <c r="CH24" s="1807"/>
      <c r="CI24" s="1807"/>
      <c r="CJ24" s="1807"/>
      <c r="CK24" s="1807"/>
      <c r="CL24" s="1807"/>
      <c r="CM24" s="1807"/>
      <c r="CN24" s="1807"/>
      <c r="CO24" s="1807"/>
      <c r="CP24" s="1807"/>
      <c r="CQ24" s="1807"/>
      <c r="CR24" s="1807"/>
      <c r="CS24" s="1807"/>
      <c r="CT24" s="1807"/>
      <c r="CU24" s="1807"/>
      <c r="CV24" s="1807"/>
      <c r="CW24" s="1807"/>
      <c r="CX24" s="1807"/>
      <c r="CY24" s="1807"/>
      <c r="CZ24" s="1807"/>
      <c r="DA24" s="1807"/>
      <c r="DB24" s="1807"/>
      <c r="DC24" s="1807"/>
      <c r="DD24" s="1807"/>
      <c r="DE24" s="1807"/>
      <c r="DF24" s="1807"/>
      <c r="DG24" s="1807"/>
      <c r="DH24" s="1807"/>
      <c r="DI24" s="1807"/>
      <c r="DJ24" s="1807"/>
      <c r="DK24" s="1807"/>
      <c r="DL24" s="1807"/>
      <c r="DM24" s="1807"/>
      <c r="DN24" s="1807"/>
      <c r="DO24" s="1807"/>
      <c r="DP24" s="1807"/>
      <c r="DQ24" s="1807"/>
      <c r="DR24" s="1807"/>
      <c r="DS24" s="1807"/>
      <c r="DT24" s="1807"/>
      <c r="DU24" s="1807"/>
      <c r="DV24" s="1807"/>
      <c r="DW24" s="1807"/>
      <c r="DX24" s="1807"/>
      <c r="DY24" s="1807"/>
      <c r="DZ24" s="1807"/>
      <c r="EA24" s="1807"/>
      <c r="EB24" s="1807"/>
      <c r="EC24" s="1807"/>
      <c r="ED24" s="1807"/>
      <c r="EE24" s="1807"/>
      <c r="EF24" s="1807"/>
      <c r="EG24" s="1807"/>
      <c r="EH24" s="1807"/>
      <c r="EI24" s="1807"/>
      <c r="EJ24" s="1807"/>
      <c r="EK24" s="1807"/>
      <c r="EL24" s="1807"/>
      <c r="EM24" s="1807"/>
      <c r="EN24" s="1807"/>
      <c r="EO24" s="1807"/>
      <c r="EP24" s="1807"/>
      <c r="EQ24" s="1807"/>
      <c r="ER24" s="1807"/>
      <c r="ES24" s="1807"/>
      <c r="ET24" s="1807"/>
      <c r="EU24" s="1807"/>
      <c r="EV24" s="1807"/>
      <c r="EW24" s="1807"/>
      <c r="EX24" s="1807"/>
      <c r="EY24" s="1807"/>
      <c r="EZ24" s="1807"/>
      <c r="FA24" s="1808"/>
    </row>
    <row r="25" spans="1:157" s="652" customFormat="1" ht="12" customHeight="1">
      <c r="A25" s="651"/>
      <c r="B25" s="318"/>
      <c r="C25" s="431"/>
      <c r="D25" s="431"/>
      <c r="E25" s="431"/>
      <c r="F25" s="431"/>
      <c r="G25" s="431"/>
      <c r="H25" s="1907" t="s">
        <v>665</v>
      </c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  <c r="AC25" s="1907"/>
      <c r="AD25" s="1907"/>
      <c r="AE25" s="1907"/>
      <c r="AF25" s="1907"/>
      <c r="AG25" s="1907"/>
      <c r="AH25" s="1907"/>
      <c r="AI25" s="1907"/>
      <c r="AJ25" s="1907"/>
      <c r="AK25" s="1907"/>
      <c r="AL25" s="1907"/>
      <c r="AM25" s="1907"/>
      <c r="AN25" s="1907"/>
      <c r="AO25" s="1907"/>
      <c r="AP25" s="1907"/>
      <c r="AQ25" s="1907"/>
      <c r="AR25" s="1907"/>
      <c r="AS25" s="1907"/>
      <c r="AT25" s="1907"/>
      <c r="AU25" s="1907"/>
      <c r="AV25" s="1907"/>
      <c r="AW25" s="1907"/>
      <c r="AX25" s="1907"/>
      <c r="AY25" s="1907"/>
      <c r="AZ25" s="1907"/>
      <c r="BA25" s="1907"/>
      <c r="BB25" s="1907"/>
      <c r="BC25" s="1907"/>
      <c r="BD25" s="1907"/>
      <c r="BE25" s="1907"/>
      <c r="BF25" s="1907"/>
      <c r="BG25" s="1907"/>
      <c r="BH25" s="1908"/>
      <c r="BI25" s="462"/>
      <c r="BJ25" s="1911">
        <v>4221794</v>
      </c>
      <c r="BK25" s="1836"/>
      <c r="BL25" s="1836"/>
      <c r="BM25" s="1836"/>
      <c r="BN25" s="1836"/>
      <c r="BO25" s="1836"/>
      <c r="BP25" s="1836"/>
      <c r="BQ25" s="1836"/>
      <c r="BR25" s="1836"/>
      <c r="BS25" s="1836"/>
      <c r="BT25" s="1836"/>
      <c r="BU25" s="1836"/>
      <c r="BV25" s="1836"/>
      <c r="BW25" s="1836"/>
      <c r="BX25" s="1836"/>
      <c r="BY25" s="1836"/>
      <c r="BZ25" s="1836"/>
      <c r="CA25" s="1836"/>
      <c r="CB25" s="1836"/>
      <c r="CC25" s="1836"/>
      <c r="CD25" s="1836"/>
      <c r="CE25" s="1836"/>
      <c r="CF25" s="1813"/>
      <c r="CG25" s="1814">
        <v>0</v>
      </c>
      <c r="CH25" s="1836"/>
      <c r="CI25" s="1836"/>
      <c r="CJ25" s="1836"/>
      <c r="CK25" s="1836"/>
      <c r="CL25" s="1836"/>
      <c r="CM25" s="1836"/>
      <c r="CN25" s="1836"/>
      <c r="CO25" s="1836"/>
      <c r="CP25" s="1836"/>
      <c r="CQ25" s="1836"/>
      <c r="CR25" s="1836"/>
      <c r="CS25" s="1836"/>
      <c r="CT25" s="1836"/>
      <c r="CU25" s="1836"/>
      <c r="CV25" s="1836"/>
      <c r="CW25" s="1836"/>
      <c r="CX25" s="1836"/>
      <c r="CY25" s="1836"/>
      <c r="CZ25" s="1836"/>
      <c r="DA25" s="1836"/>
      <c r="DB25" s="1836"/>
      <c r="DC25" s="1836"/>
      <c r="DD25" s="1836"/>
      <c r="DE25" s="1813"/>
      <c r="DF25" s="1814">
        <v>0</v>
      </c>
      <c r="DG25" s="1836"/>
      <c r="DH25" s="1836"/>
      <c r="DI25" s="1836"/>
      <c r="DJ25" s="1836"/>
      <c r="DK25" s="1836"/>
      <c r="DL25" s="1836"/>
      <c r="DM25" s="1836"/>
      <c r="DN25" s="1836"/>
      <c r="DO25" s="1836"/>
      <c r="DP25" s="1836"/>
      <c r="DQ25" s="1836"/>
      <c r="DR25" s="1836"/>
      <c r="DS25" s="1836"/>
      <c r="DT25" s="1836"/>
      <c r="DU25" s="1836"/>
      <c r="DV25" s="1836"/>
      <c r="DW25" s="1836"/>
      <c r="DX25" s="1836"/>
      <c r="DY25" s="1836"/>
      <c r="DZ25" s="1836"/>
      <c r="EA25" s="1836"/>
      <c r="EB25" s="1836"/>
      <c r="EC25" s="1836"/>
      <c r="ED25" s="1813"/>
      <c r="EE25" s="1852">
        <f>SUM(BJ25:ED25)</f>
        <v>4221794</v>
      </c>
      <c r="EF25" s="1842"/>
      <c r="EG25" s="1842"/>
      <c r="EH25" s="1842"/>
      <c r="EI25" s="1842"/>
      <c r="EJ25" s="1842"/>
      <c r="EK25" s="1842"/>
      <c r="EL25" s="1842"/>
      <c r="EM25" s="1842"/>
      <c r="EN25" s="1842"/>
      <c r="EO25" s="1842"/>
      <c r="EP25" s="1842"/>
      <c r="EQ25" s="1842"/>
      <c r="ER25" s="1842"/>
      <c r="ES25" s="1842"/>
      <c r="ET25" s="1842"/>
      <c r="EU25" s="1842"/>
      <c r="EV25" s="1842"/>
      <c r="EW25" s="1842"/>
      <c r="EX25" s="1842"/>
      <c r="EY25" s="1842"/>
      <c r="EZ25" s="1842"/>
      <c r="FA25" s="1870"/>
    </row>
    <row r="26" spans="1:157" s="652" customFormat="1" ht="27.75" customHeight="1">
      <c r="A26" s="651"/>
      <c r="B26" s="318"/>
      <c r="C26" s="323"/>
      <c r="D26" s="323"/>
      <c r="E26" s="323"/>
      <c r="F26" s="323"/>
      <c r="G26" s="323"/>
      <c r="H26" s="1909" t="s">
        <v>1367</v>
      </c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  <c r="AC26" s="1909"/>
      <c r="AD26" s="1909"/>
      <c r="AE26" s="1909"/>
      <c r="AF26" s="1909"/>
      <c r="AG26" s="1909"/>
      <c r="AH26" s="1909"/>
      <c r="AI26" s="1909"/>
      <c r="AJ26" s="1909"/>
      <c r="AK26" s="1909"/>
      <c r="AL26" s="1909"/>
      <c r="AM26" s="1909"/>
      <c r="AN26" s="1909"/>
      <c r="AO26" s="1909"/>
      <c r="AP26" s="1909"/>
      <c r="AQ26" s="1909"/>
      <c r="AR26" s="1909"/>
      <c r="AS26" s="1909"/>
      <c r="AT26" s="1909"/>
      <c r="AU26" s="1909"/>
      <c r="AV26" s="1909"/>
      <c r="AW26" s="1909"/>
      <c r="AX26" s="1909"/>
      <c r="AY26" s="1909"/>
      <c r="AZ26" s="1909"/>
      <c r="BA26" s="1909"/>
      <c r="BB26" s="1909"/>
      <c r="BC26" s="1909"/>
      <c r="BD26" s="1909"/>
      <c r="BE26" s="1909"/>
      <c r="BF26" s="1909"/>
      <c r="BG26" s="1909"/>
      <c r="BH26" s="1910"/>
      <c r="BI26" s="462"/>
      <c r="BJ26" s="1911">
        <v>0</v>
      </c>
      <c r="BK26" s="1836"/>
      <c r="BL26" s="1836"/>
      <c r="BM26" s="1836"/>
      <c r="BN26" s="1836"/>
      <c r="BO26" s="1836"/>
      <c r="BP26" s="1836"/>
      <c r="BQ26" s="1836"/>
      <c r="BR26" s="1836"/>
      <c r="BS26" s="1836"/>
      <c r="BT26" s="1836"/>
      <c r="BU26" s="1836"/>
      <c r="BV26" s="1836"/>
      <c r="BW26" s="1836"/>
      <c r="BX26" s="1836"/>
      <c r="BY26" s="1836"/>
      <c r="BZ26" s="1836"/>
      <c r="CA26" s="1836"/>
      <c r="CB26" s="1836"/>
      <c r="CC26" s="1836"/>
      <c r="CD26" s="1836"/>
      <c r="CE26" s="1836"/>
      <c r="CF26" s="1813"/>
      <c r="CG26" s="1814">
        <v>0</v>
      </c>
      <c r="CH26" s="1836"/>
      <c r="CI26" s="1836"/>
      <c r="CJ26" s="1836"/>
      <c r="CK26" s="1836"/>
      <c r="CL26" s="1836"/>
      <c r="CM26" s="1836"/>
      <c r="CN26" s="1836"/>
      <c r="CO26" s="1836"/>
      <c r="CP26" s="1836"/>
      <c r="CQ26" s="1836"/>
      <c r="CR26" s="1836"/>
      <c r="CS26" s="1836"/>
      <c r="CT26" s="1836"/>
      <c r="CU26" s="1836"/>
      <c r="CV26" s="1836"/>
      <c r="CW26" s="1836"/>
      <c r="CX26" s="1836"/>
      <c r="CY26" s="1836"/>
      <c r="CZ26" s="1836"/>
      <c r="DA26" s="1836"/>
      <c r="DB26" s="1836"/>
      <c r="DC26" s="1836"/>
      <c r="DD26" s="1836"/>
      <c r="DE26" s="1813"/>
      <c r="DF26" s="1814">
        <v>0</v>
      </c>
      <c r="DG26" s="1836"/>
      <c r="DH26" s="1836"/>
      <c r="DI26" s="1836"/>
      <c r="DJ26" s="1836"/>
      <c r="DK26" s="1836"/>
      <c r="DL26" s="1836"/>
      <c r="DM26" s="1836"/>
      <c r="DN26" s="1836"/>
      <c r="DO26" s="1836"/>
      <c r="DP26" s="1836"/>
      <c r="DQ26" s="1836"/>
      <c r="DR26" s="1836"/>
      <c r="DS26" s="1836"/>
      <c r="DT26" s="1836"/>
      <c r="DU26" s="1836"/>
      <c r="DV26" s="1836"/>
      <c r="DW26" s="1836"/>
      <c r="DX26" s="1836"/>
      <c r="DY26" s="1836"/>
      <c r="DZ26" s="1836"/>
      <c r="EA26" s="1836"/>
      <c r="EB26" s="1836"/>
      <c r="EC26" s="1836"/>
      <c r="ED26" s="1813"/>
      <c r="EE26" s="1852">
        <f>SUM(BJ26:ED26)</f>
        <v>0</v>
      </c>
      <c r="EF26" s="1842"/>
      <c r="EG26" s="1842"/>
      <c r="EH26" s="1842"/>
      <c r="EI26" s="1842"/>
      <c r="EJ26" s="1842"/>
      <c r="EK26" s="1842"/>
      <c r="EL26" s="1842"/>
      <c r="EM26" s="1842"/>
      <c r="EN26" s="1842"/>
      <c r="EO26" s="1842"/>
      <c r="EP26" s="1842"/>
      <c r="EQ26" s="1842"/>
      <c r="ER26" s="1842"/>
      <c r="ES26" s="1842"/>
      <c r="ET26" s="1842"/>
      <c r="EU26" s="1842"/>
      <c r="EV26" s="1842"/>
      <c r="EW26" s="1842"/>
      <c r="EX26" s="1842"/>
      <c r="EY26" s="1842"/>
      <c r="EZ26" s="1842"/>
      <c r="FA26" s="1870"/>
    </row>
    <row r="27" spans="1:157" s="652" customFormat="1" ht="12" customHeight="1">
      <c r="A27" s="651"/>
      <c r="B27" s="318"/>
      <c r="C27" s="431"/>
      <c r="D27" s="431"/>
      <c r="E27" s="431"/>
      <c r="F27" s="431"/>
      <c r="G27" s="431"/>
      <c r="H27" s="1909" t="s">
        <v>1368</v>
      </c>
      <c r="I27" s="1909"/>
      <c r="J27" s="1909"/>
      <c r="K27" s="1909"/>
      <c r="L27" s="1909"/>
      <c r="M27" s="1909"/>
      <c r="N27" s="1909"/>
      <c r="O27" s="1909"/>
      <c r="P27" s="1909"/>
      <c r="Q27" s="1909"/>
      <c r="R27" s="1909"/>
      <c r="S27" s="1909"/>
      <c r="T27" s="1909"/>
      <c r="U27" s="1909"/>
      <c r="V27" s="1909"/>
      <c r="W27" s="1909"/>
      <c r="X27" s="1909"/>
      <c r="Y27" s="1909"/>
      <c r="Z27" s="1909"/>
      <c r="AA27" s="1909"/>
      <c r="AB27" s="1909"/>
      <c r="AC27" s="1909"/>
      <c r="AD27" s="1909"/>
      <c r="AE27" s="1909"/>
      <c r="AF27" s="1909"/>
      <c r="AG27" s="1909"/>
      <c r="AH27" s="1909"/>
      <c r="AI27" s="1909"/>
      <c r="AJ27" s="1909"/>
      <c r="AK27" s="1909"/>
      <c r="AL27" s="1909"/>
      <c r="AM27" s="1909"/>
      <c r="AN27" s="1909"/>
      <c r="AO27" s="1909"/>
      <c r="AP27" s="1909"/>
      <c r="AQ27" s="1909"/>
      <c r="AR27" s="1909"/>
      <c r="AS27" s="1909"/>
      <c r="AT27" s="1909"/>
      <c r="AU27" s="1909"/>
      <c r="AV27" s="1909"/>
      <c r="AW27" s="1909"/>
      <c r="AX27" s="1909"/>
      <c r="AY27" s="1909"/>
      <c r="AZ27" s="1909"/>
      <c r="BA27" s="1909"/>
      <c r="BB27" s="1909"/>
      <c r="BC27" s="1909"/>
      <c r="BD27" s="1909"/>
      <c r="BE27" s="1909"/>
      <c r="BF27" s="1909"/>
      <c r="BG27" s="1909"/>
      <c r="BH27" s="1910"/>
      <c r="BI27" s="462"/>
      <c r="BJ27" s="1911">
        <v>33269936</v>
      </c>
      <c r="BK27" s="1836"/>
      <c r="BL27" s="1836"/>
      <c r="BM27" s="1836"/>
      <c r="BN27" s="1836"/>
      <c r="BO27" s="1836"/>
      <c r="BP27" s="1836"/>
      <c r="BQ27" s="1836"/>
      <c r="BR27" s="1836"/>
      <c r="BS27" s="1836"/>
      <c r="BT27" s="1836"/>
      <c r="BU27" s="1836"/>
      <c r="BV27" s="1836"/>
      <c r="BW27" s="1836"/>
      <c r="BX27" s="1836"/>
      <c r="BY27" s="1836"/>
      <c r="BZ27" s="1836"/>
      <c r="CA27" s="1836"/>
      <c r="CB27" s="1836"/>
      <c r="CC27" s="1836"/>
      <c r="CD27" s="1836"/>
      <c r="CE27" s="1836"/>
      <c r="CF27" s="1813"/>
      <c r="CG27" s="1814">
        <v>0</v>
      </c>
      <c r="CH27" s="1836"/>
      <c r="CI27" s="1836"/>
      <c r="CJ27" s="1836"/>
      <c r="CK27" s="1836"/>
      <c r="CL27" s="1836"/>
      <c r="CM27" s="1836"/>
      <c r="CN27" s="1836"/>
      <c r="CO27" s="1836"/>
      <c r="CP27" s="1836"/>
      <c r="CQ27" s="1836"/>
      <c r="CR27" s="1836"/>
      <c r="CS27" s="1836"/>
      <c r="CT27" s="1836"/>
      <c r="CU27" s="1836"/>
      <c r="CV27" s="1836"/>
      <c r="CW27" s="1836"/>
      <c r="CX27" s="1836"/>
      <c r="CY27" s="1836"/>
      <c r="CZ27" s="1836"/>
      <c r="DA27" s="1836"/>
      <c r="DB27" s="1836"/>
      <c r="DC27" s="1836"/>
      <c r="DD27" s="1836"/>
      <c r="DE27" s="1813"/>
      <c r="DF27" s="1814">
        <v>0</v>
      </c>
      <c r="DG27" s="1836"/>
      <c r="DH27" s="1836"/>
      <c r="DI27" s="1836"/>
      <c r="DJ27" s="1836"/>
      <c r="DK27" s="1836"/>
      <c r="DL27" s="1836"/>
      <c r="DM27" s="1836"/>
      <c r="DN27" s="1836"/>
      <c r="DO27" s="1836"/>
      <c r="DP27" s="1836"/>
      <c r="DQ27" s="1836"/>
      <c r="DR27" s="1836"/>
      <c r="DS27" s="1836"/>
      <c r="DT27" s="1836"/>
      <c r="DU27" s="1836"/>
      <c r="DV27" s="1836"/>
      <c r="DW27" s="1836"/>
      <c r="DX27" s="1836"/>
      <c r="DY27" s="1836"/>
      <c r="DZ27" s="1836"/>
      <c r="EA27" s="1836"/>
      <c r="EB27" s="1836"/>
      <c r="EC27" s="1836"/>
      <c r="ED27" s="1813"/>
      <c r="EE27" s="1852">
        <f>SUM(BJ27:ED27)</f>
        <v>33269936</v>
      </c>
      <c r="EF27" s="1842"/>
      <c r="EG27" s="1842"/>
      <c r="EH27" s="1842"/>
      <c r="EI27" s="1842"/>
      <c r="EJ27" s="1842"/>
      <c r="EK27" s="1842"/>
      <c r="EL27" s="1842"/>
      <c r="EM27" s="1842"/>
      <c r="EN27" s="1842"/>
      <c r="EO27" s="1842"/>
      <c r="EP27" s="1842"/>
      <c r="EQ27" s="1842"/>
      <c r="ER27" s="1842"/>
      <c r="ES27" s="1842"/>
      <c r="ET27" s="1842"/>
      <c r="EU27" s="1842"/>
      <c r="EV27" s="1842"/>
      <c r="EW27" s="1842"/>
      <c r="EX27" s="1842"/>
      <c r="EY27" s="1842"/>
      <c r="EZ27" s="1842"/>
      <c r="FA27" s="1870"/>
    </row>
    <row r="28" spans="1:157" s="652" customFormat="1" ht="12" customHeight="1">
      <c r="A28" s="651"/>
      <c r="B28" s="318"/>
      <c r="C28" s="459"/>
      <c r="D28" s="431"/>
      <c r="E28" s="431"/>
      <c r="F28" s="431"/>
      <c r="G28" s="431"/>
      <c r="H28" s="1909" t="s">
        <v>828</v>
      </c>
      <c r="I28" s="1909"/>
      <c r="J28" s="1909"/>
      <c r="K28" s="1909"/>
      <c r="L28" s="1909"/>
      <c r="M28" s="1909"/>
      <c r="N28" s="1909"/>
      <c r="O28" s="1909"/>
      <c r="P28" s="1909"/>
      <c r="Q28" s="1909"/>
      <c r="R28" s="1909"/>
      <c r="S28" s="1909"/>
      <c r="T28" s="1909"/>
      <c r="U28" s="1909"/>
      <c r="V28" s="1909"/>
      <c r="W28" s="1909"/>
      <c r="X28" s="1909"/>
      <c r="Y28" s="1909"/>
      <c r="Z28" s="1909"/>
      <c r="AA28" s="1909"/>
      <c r="AB28" s="1909"/>
      <c r="AC28" s="1909"/>
      <c r="AD28" s="1909"/>
      <c r="AE28" s="1909"/>
      <c r="AF28" s="1909"/>
      <c r="AG28" s="1909"/>
      <c r="AH28" s="1909"/>
      <c r="AI28" s="1909"/>
      <c r="AJ28" s="1909"/>
      <c r="AK28" s="1909"/>
      <c r="AL28" s="1909"/>
      <c r="AM28" s="1909"/>
      <c r="AN28" s="1909"/>
      <c r="AO28" s="1909"/>
      <c r="AP28" s="1909"/>
      <c r="AQ28" s="1909"/>
      <c r="AR28" s="1909"/>
      <c r="AS28" s="1909"/>
      <c r="AT28" s="1909"/>
      <c r="AU28" s="1909"/>
      <c r="AV28" s="1909"/>
      <c r="AW28" s="1909"/>
      <c r="AX28" s="1909"/>
      <c r="AY28" s="1909"/>
      <c r="AZ28" s="1909"/>
      <c r="BA28" s="1909"/>
      <c r="BB28" s="1909"/>
      <c r="BC28" s="1909"/>
      <c r="BD28" s="1909"/>
      <c r="BE28" s="1909"/>
      <c r="BF28" s="1909"/>
      <c r="BG28" s="1909"/>
      <c r="BH28" s="1910"/>
      <c r="BI28" s="461"/>
      <c r="BJ28" s="1911">
        <v>108245</v>
      </c>
      <c r="BK28" s="1836"/>
      <c r="BL28" s="1836"/>
      <c r="BM28" s="1836"/>
      <c r="BN28" s="1836"/>
      <c r="BO28" s="1836"/>
      <c r="BP28" s="1836"/>
      <c r="BQ28" s="1836"/>
      <c r="BR28" s="1836"/>
      <c r="BS28" s="1836"/>
      <c r="BT28" s="1836"/>
      <c r="BU28" s="1836"/>
      <c r="BV28" s="1836"/>
      <c r="BW28" s="1836"/>
      <c r="BX28" s="1836"/>
      <c r="BY28" s="1836"/>
      <c r="BZ28" s="1836"/>
      <c r="CA28" s="1836"/>
      <c r="CB28" s="1836"/>
      <c r="CC28" s="1836"/>
      <c r="CD28" s="1836"/>
      <c r="CE28" s="1836"/>
      <c r="CF28" s="1813"/>
      <c r="CG28" s="1814">
        <v>66239</v>
      </c>
      <c r="CH28" s="1836"/>
      <c r="CI28" s="1836"/>
      <c r="CJ28" s="1836"/>
      <c r="CK28" s="1836"/>
      <c r="CL28" s="1836"/>
      <c r="CM28" s="1836"/>
      <c r="CN28" s="1836"/>
      <c r="CO28" s="1836"/>
      <c r="CP28" s="1836"/>
      <c r="CQ28" s="1836"/>
      <c r="CR28" s="1836"/>
      <c r="CS28" s="1836"/>
      <c r="CT28" s="1836"/>
      <c r="CU28" s="1836"/>
      <c r="CV28" s="1836"/>
      <c r="CW28" s="1836"/>
      <c r="CX28" s="1836"/>
      <c r="CY28" s="1836"/>
      <c r="CZ28" s="1836"/>
      <c r="DA28" s="1836"/>
      <c r="DB28" s="1836"/>
      <c r="DC28" s="1836"/>
      <c r="DD28" s="1836"/>
      <c r="DE28" s="1813"/>
      <c r="DF28" s="1814">
        <v>0</v>
      </c>
      <c r="DG28" s="1836"/>
      <c r="DH28" s="1836"/>
      <c r="DI28" s="1836"/>
      <c r="DJ28" s="1836"/>
      <c r="DK28" s="1836"/>
      <c r="DL28" s="1836"/>
      <c r="DM28" s="1836"/>
      <c r="DN28" s="1836"/>
      <c r="DO28" s="1836"/>
      <c r="DP28" s="1836"/>
      <c r="DQ28" s="1836"/>
      <c r="DR28" s="1836"/>
      <c r="DS28" s="1836"/>
      <c r="DT28" s="1836"/>
      <c r="DU28" s="1836"/>
      <c r="DV28" s="1836"/>
      <c r="DW28" s="1836"/>
      <c r="DX28" s="1836"/>
      <c r="DY28" s="1836"/>
      <c r="DZ28" s="1836"/>
      <c r="EA28" s="1836"/>
      <c r="EB28" s="1836"/>
      <c r="EC28" s="1836"/>
      <c r="ED28" s="1813"/>
      <c r="EE28" s="1852">
        <f>SUM(BJ28:ED28)</f>
        <v>174484</v>
      </c>
      <c r="EF28" s="1842"/>
      <c r="EG28" s="1842"/>
      <c r="EH28" s="1842"/>
      <c r="EI28" s="1842"/>
      <c r="EJ28" s="1842"/>
      <c r="EK28" s="1842"/>
      <c r="EL28" s="1842"/>
      <c r="EM28" s="1842"/>
      <c r="EN28" s="1842"/>
      <c r="EO28" s="1842"/>
      <c r="EP28" s="1842"/>
      <c r="EQ28" s="1842"/>
      <c r="ER28" s="1842"/>
      <c r="ES28" s="1842"/>
      <c r="ET28" s="1842"/>
      <c r="EU28" s="1842"/>
      <c r="EV28" s="1842"/>
      <c r="EW28" s="1842"/>
      <c r="EX28" s="1842"/>
      <c r="EY28" s="1842"/>
      <c r="EZ28" s="1842"/>
      <c r="FA28" s="1870"/>
    </row>
    <row r="29" spans="1:157" s="652" customFormat="1" ht="18.75" customHeight="1">
      <c r="A29" s="651"/>
      <c r="B29" s="318"/>
      <c r="C29" s="1866" t="s">
        <v>634</v>
      </c>
      <c r="D29" s="1866"/>
      <c r="E29" s="1866"/>
      <c r="F29" s="1866"/>
      <c r="G29" s="1866"/>
      <c r="H29" s="1866"/>
      <c r="I29" s="1866"/>
      <c r="J29" s="1866"/>
      <c r="K29" s="1866"/>
      <c r="L29" s="1866"/>
      <c r="M29" s="1866"/>
      <c r="N29" s="1866"/>
      <c r="O29" s="1866"/>
      <c r="P29" s="1866"/>
      <c r="Q29" s="1866"/>
      <c r="R29" s="1866"/>
      <c r="S29" s="1866"/>
      <c r="T29" s="1866"/>
      <c r="U29" s="1866"/>
      <c r="V29" s="1866"/>
      <c r="W29" s="1866"/>
      <c r="X29" s="1866"/>
      <c r="Y29" s="1866"/>
      <c r="Z29" s="1866"/>
      <c r="AA29" s="1866"/>
      <c r="AB29" s="1866"/>
      <c r="AC29" s="1866"/>
      <c r="AD29" s="1866"/>
      <c r="AE29" s="1866"/>
      <c r="AF29" s="1866"/>
      <c r="AG29" s="1866"/>
      <c r="AH29" s="1866"/>
      <c r="AI29" s="1866"/>
      <c r="AJ29" s="1866"/>
      <c r="AK29" s="1866"/>
      <c r="AL29" s="1866"/>
      <c r="AM29" s="1866"/>
      <c r="AN29" s="1866"/>
      <c r="AO29" s="1866"/>
      <c r="AP29" s="1866"/>
      <c r="AQ29" s="1866"/>
      <c r="AR29" s="1866"/>
      <c r="AS29" s="1866"/>
      <c r="AT29" s="1866"/>
      <c r="AU29" s="1866"/>
      <c r="AV29" s="1866"/>
      <c r="AW29" s="1866"/>
      <c r="AX29" s="1866"/>
      <c r="AY29" s="1866"/>
      <c r="AZ29" s="1866"/>
      <c r="BA29" s="1866"/>
      <c r="BB29" s="1866"/>
      <c r="BC29" s="1866"/>
      <c r="BD29" s="1866"/>
      <c r="BE29" s="1866"/>
      <c r="BF29" s="1866"/>
      <c r="BG29" s="1866"/>
      <c r="BH29" s="1866"/>
      <c r="BI29" s="1805">
        <v>3412</v>
      </c>
      <c r="BJ29" s="1895">
        <v>0</v>
      </c>
      <c r="BK29" s="1789"/>
      <c r="BL29" s="1789"/>
      <c r="BM29" s="1789"/>
      <c r="BN29" s="1789"/>
      <c r="BO29" s="1789"/>
      <c r="BP29" s="1789"/>
      <c r="BQ29" s="1789"/>
      <c r="BR29" s="1789"/>
      <c r="BS29" s="1789"/>
      <c r="BT29" s="1789"/>
      <c r="BU29" s="1789"/>
      <c r="BV29" s="1789"/>
      <c r="BW29" s="1789"/>
      <c r="BX29" s="1789"/>
      <c r="BY29" s="1789"/>
      <c r="BZ29" s="1789"/>
      <c r="CA29" s="1789"/>
      <c r="CB29" s="1789"/>
      <c r="CC29" s="1789"/>
      <c r="CD29" s="1789"/>
      <c r="CE29" s="1789"/>
      <c r="CF29" s="1789"/>
      <c r="CG29" s="1789">
        <v>0</v>
      </c>
      <c r="CH29" s="1789"/>
      <c r="CI29" s="1789"/>
      <c r="CJ29" s="1789"/>
      <c r="CK29" s="1789"/>
      <c r="CL29" s="1789"/>
      <c r="CM29" s="1789"/>
      <c r="CN29" s="1789"/>
      <c r="CO29" s="1789"/>
      <c r="CP29" s="1789"/>
      <c r="CQ29" s="1789"/>
      <c r="CR29" s="1789"/>
      <c r="CS29" s="1789"/>
      <c r="CT29" s="1789"/>
      <c r="CU29" s="1789"/>
      <c r="CV29" s="1789"/>
      <c r="CW29" s="1789"/>
      <c r="CX29" s="1789"/>
      <c r="CY29" s="1789"/>
      <c r="CZ29" s="1789"/>
      <c r="DA29" s="1789"/>
      <c r="DB29" s="1789"/>
      <c r="DC29" s="1789"/>
      <c r="DD29" s="1789"/>
      <c r="DE29" s="1789"/>
      <c r="DF29" s="1789">
        <v>0</v>
      </c>
      <c r="DG29" s="1789"/>
      <c r="DH29" s="1789"/>
      <c r="DI29" s="1789"/>
      <c r="DJ29" s="1789"/>
      <c r="DK29" s="1789"/>
      <c r="DL29" s="1789"/>
      <c r="DM29" s="1789"/>
      <c r="DN29" s="1789"/>
      <c r="DO29" s="1789"/>
      <c r="DP29" s="1789"/>
      <c r="DQ29" s="1789"/>
      <c r="DR29" s="1789"/>
      <c r="DS29" s="1789"/>
      <c r="DT29" s="1789"/>
      <c r="DU29" s="1789"/>
      <c r="DV29" s="1789"/>
      <c r="DW29" s="1789"/>
      <c r="DX29" s="1789"/>
      <c r="DY29" s="1789"/>
      <c r="DZ29" s="1789"/>
      <c r="EA29" s="1789"/>
      <c r="EB29" s="1789"/>
      <c r="EC29" s="1789"/>
      <c r="ED29" s="1789"/>
      <c r="EE29" s="1807">
        <f>SUM(BJ29:ED30)</f>
        <v>0</v>
      </c>
      <c r="EF29" s="1807"/>
      <c r="EG29" s="1807"/>
      <c r="EH29" s="1807"/>
      <c r="EI29" s="1807"/>
      <c r="EJ29" s="1807"/>
      <c r="EK29" s="1807"/>
      <c r="EL29" s="1807"/>
      <c r="EM29" s="1807"/>
      <c r="EN29" s="1807"/>
      <c r="EO29" s="1807"/>
      <c r="EP29" s="1807"/>
      <c r="EQ29" s="1807"/>
      <c r="ER29" s="1807"/>
      <c r="ES29" s="1807"/>
      <c r="ET29" s="1807"/>
      <c r="EU29" s="1807"/>
      <c r="EV29" s="1807"/>
      <c r="EW29" s="1807"/>
      <c r="EX29" s="1807"/>
      <c r="EY29" s="1807"/>
      <c r="EZ29" s="1807"/>
      <c r="FA29" s="1808"/>
    </row>
    <row r="30" spans="1:157" s="141" customFormat="1" ht="18.75" customHeight="1">
      <c r="A30" s="561"/>
      <c r="B30" s="319"/>
      <c r="C30" s="1875" t="s">
        <v>633</v>
      </c>
      <c r="D30" s="1875"/>
      <c r="E30" s="1875"/>
      <c r="F30" s="1875"/>
      <c r="G30" s="1875"/>
      <c r="H30" s="1875"/>
      <c r="I30" s="1875"/>
      <c r="J30" s="1875"/>
      <c r="K30" s="1875"/>
      <c r="L30" s="1875"/>
      <c r="M30" s="1875"/>
      <c r="N30" s="1875"/>
      <c r="O30" s="1875"/>
      <c r="P30" s="1875"/>
      <c r="Q30" s="1875"/>
      <c r="R30" s="1875"/>
      <c r="S30" s="1875"/>
      <c r="T30" s="1875"/>
      <c r="U30" s="1875"/>
      <c r="V30" s="1875"/>
      <c r="W30" s="1875"/>
      <c r="X30" s="1875"/>
      <c r="Y30" s="1875"/>
      <c r="Z30" s="1875"/>
      <c r="AA30" s="1875"/>
      <c r="AB30" s="1875"/>
      <c r="AC30" s="1875"/>
      <c r="AD30" s="1875"/>
      <c r="AE30" s="1875"/>
      <c r="AF30" s="1875"/>
      <c r="AG30" s="1875"/>
      <c r="AH30" s="1875"/>
      <c r="AI30" s="1875"/>
      <c r="AJ30" s="1875"/>
      <c r="AK30" s="1875"/>
      <c r="AL30" s="1875"/>
      <c r="AM30" s="1875"/>
      <c r="AN30" s="1875"/>
      <c r="AO30" s="1875"/>
      <c r="AP30" s="1875"/>
      <c r="AQ30" s="1875"/>
      <c r="AR30" s="1875"/>
      <c r="AS30" s="1875"/>
      <c r="AT30" s="1875"/>
      <c r="AU30" s="1875"/>
      <c r="AV30" s="1875"/>
      <c r="AW30" s="1875"/>
      <c r="AX30" s="1875"/>
      <c r="AY30" s="1875"/>
      <c r="AZ30" s="1875"/>
      <c r="BA30" s="1875"/>
      <c r="BB30" s="1875"/>
      <c r="BC30" s="1875"/>
      <c r="BD30" s="1875"/>
      <c r="BE30" s="1875"/>
      <c r="BF30" s="1875"/>
      <c r="BG30" s="1875"/>
      <c r="BH30" s="1875"/>
      <c r="BI30" s="1876"/>
      <c r="BJ30" s="1895"/>
      <c r="BK30" s="1789"/>
      <c r="BL30" s="1789"/>
      <c r="BM30" s="1789"/>
      <c r="BN30" s="1789"/>
      <c r="BO30" s="1789"/>
      <c r="BP30" s="1789"/>
      <c r="BQ30" s="1789"/>
      <c r="BR30" s="1789"/>
      <c r="BS30" s="1789"/>
      <c r="BT30" s="1789"/>
      <c r="BU30" s="1789"/>
      <c r="BV30" s="1789"/>
      <c r="BW30" s="1789"/>
      <c r="BX30" s="1789"/>
      <c r="BY30" s="1789"/>
      <c r="BZ30" s="1789"/>
      <c r="CA30" s="1789"/>
      <c r="CB30" s="1789"/>
      <c r="CC30" s="1789"/>
      <c r="CD30" s="1789"/>
      <c r="CE30" s="1789"/>
      <c r="CF30" s="1789"/>
      <c r="CG30" s="1789"/>
      <c r="CH30" s="1789"/>
      <c r="CI30" s="1789"/>
      <c r="CJ30" s="1789"/>
      <c r="CK30" s="1789"/>
      <c r="CL30" s="1789"/>
      <c r="CM30" s="1789"/>
      <c r="CN30" s="1789"/>
      <c r="CO30" s="1789"/>
      <c r="CP30" s="1789"/>
      <c r="CQ30" s="1789"/>
      <c r="CR30" s="1789"/>
      <c r="CS30" s="1789"/>
      <c r="CT30" s="1789"/>
      <c r="CU30" s="1789"/>
      <c r="CV30" s="1789"/>
      <c r="CW30" s="1789"/>
      <c r="CX30" s="1789"/>
      <c r="CY30" s="1789"/>
      <c r="CZ30" s="1789"/>
      <c r="DA30" s="1789"/>
      <c r="DB30" s="1789"/>
      <c r="DC30" s="1789"/>
      <c r="DD30" s="1789"/>
      <c r="DE30" s="1789"/>
      <c r="DF30" s="1789"/>
      <c r="DG30" s="1789"/>
      <c r="DH30" s="1789"/>
      <c r="DI30" s="1789"/>
      <c r="DJ30" s="1789"/>
      <c r="DK30" s="1789"/>
      <c r="DL30" s="1789"/>
      <c r="DM30" s="1789"/>
      <c r="DN30" s="1789"/>
      <c r="DO30" s="1789"/>
      <c r="DP30" s="1789"/>
      <c r="DQ30" s="1789"/>
      <c r="DR30" s="1789"/>
      <c r="DS30" s="1789"/>
      <c r="DT30" s="1789"/>
      <c r="DU30" s="1789"/>
      <c r="DV30" s="1789"/>
      <c r="DW30" s="1789"/>
      <c r="DX30" s="1789"/>
      <c r="DY30" s="1789"/>
      <c r="DZ30" s="1789"/>
      <c r="EA30" s="1789"/>
      <c r="EB30" s="1789"/>
      <c r="EC30" s="1789"/>
      <c r="ED30" s="1789"/>
      <c r="EE30" s="1807"/>
      <c r="EF30" s="1807"/>
      <c r="EG30" s="1807"/>
      <c r="EH30" s="1807"/>
      <c r="EI30" s="1807"/>
      <c r="EJ30" s="1807"/>
      <c r="EK30" s="1807"/>
      <c r="EL30" s="1807"/>
      <c r="EM30" s="1807"/>
      <c r="EN30" s="1807"/>
      <c r="EO30" s="1807"/>
      <c r="EP30" s="1807"/>
      <c r="EQ30" s="1807"/>
      <c r="ER30" s="1807"/>
      <c r="ES30" s="1807"/>
      <c r="ET30" s="1807"/>
      <c r="EU30" s="1807"/>
      <c r="EV30" s="1807"/>
      <c r="EW30" s="1807"/>
      <c r="EX30" s="1807"/>
      <c r="EY30" s="1807"/>
      <c r="EZ30" s="1807"/>
      <c r="FA30" s="1808"/>
    </row>
    <row r="31" spans="1:157" s="141" customFormat="1" ht="18.75" customHeight="1">
      <c r="A31" s="561"/>
      <c r="B31" s="319"/>
      <c r="C31" s="1875" t="s">
        <v>632</v>
      </c>
      <c r="D31" s="1875"/>
      <c r="E31" s="1875"/>
      <c r="F31" s="1875"/>
      <c r="G31" s="1875"/>
      <c r="H31" s="1875"/>
      <c r="I31" s="1875"/>
      <c r="J31" s="1875"/>
      <c r="K31" s="1875"/>
      <c r="L31" s="1875"/>
      <c r="M31" s="1875"/>
      <c r="N31" s="1875"/>
      <c r="O31" s="1875"/>
      <c r="P31" s="1875"/>
      <c r="Q31" s="1875"/>
      <c r="R31" s="1875"/>
      <c r="S31" s="1875"/>
      <c r="T31" s="1875"/>
      <c r="U31" s="1875"/>
      <c r="V31" s="1875"/>
      <c r="W31" s="1875"/>
      <c r="X31" s="1875"/>
      <c r="Y31" s="1875"/>
      <c r="Z31" s="1875"/>
      <c r="AA31" s="1875"/>
      <c r="AB31" s="1875"/>
      <c r="AC31" s="1875"/>
      <c r="AD31" s="1875"/>
      <c r="AE31" s="1875"/>
      <c r="AF31" s="1875"/>
      <c r="AG31" s="1875"/>
      <c r="AH31" s="1875"/>
      <c r="AI31" s="1875"/>
      <c r="AJ31" s="1875"/>
      <c r="AK31" s="1875"/>
      <c r="AL31" s="1875"/>
      <c r="AM31" s="1875"/>
      <c r="AN31" s="1875"/>
      <c r="AO31" s="1875"/>
      <c r="AP31" s="1875"/>
      <c r="AQ31" s="1875"/>
      <c r="AR31" s="1875"/>
      <c r="AS31" s="1875"/>
      <c r="AT31" s="1875"/>
      <c r="AU31" s="1875"/>
      <c r="AV31" s="1875"/>
      <c r="AW31" s="1875"/>
      <c r="AX31" s="1875"/>
      <c r="AY31" s="1875"/>
      <c r="AZ31" s="1875"/>
      <c r="BA31" s="1875"/>
      <c r="BB31" s="1875"/>
      <c r="BC31" s="1875"/>
      <c r="BD31" s="1875"/>
      <c r="BE31" s="1875"/>
      <c r="BF31" s="1875"/>
      <c r="BG31" s="1875"/>
      <c r="BH31" s="1875"/>
      <c r="BI31" s="451">
        <v>3422</v>
      </c>
      <c r="BJ31" s="1895">
        <v>0</v>
      </c>
      <c r="BK31" s="1789"/>
      <c r="BL31" s="1789"/>
      <c r="BM31" s="1789"/>
      <c r="BN31" s="1789"/>
      <c r="BO31" s="1789"/>
      <c r="BP31" s="1789"/>
      <c r="BQ31" s="1789"/>
      <c r="BR31" s="1789"/>
      <c r="BS31" s="1789"/>
      <c r="BT31" s="1789"/>
      <c r="BU31" s="1789"/>
      <c r="BV31" s="1789"/>
      <c r="BW31" s="1789"/>
      <c r="BX31" s="1789"/>
      <c r="BY31" s="1789"/>
      <c r="BZ31" s="1789"/>
      <c r="CA31" s="1789"/>
      <c r="CB31" s="1789"/>
      <c r="CC31" s="1789"/>
      <c r="CD31" s="1789"/>
      <c r="CE31" s="1789"/>
      <c r="CF31" s="1789"/>
      <c r="CG31" s="1789">
        <v>0</v>
      </c>
      <c r="CH31" s="1789"/>
      <c r="CI31" s="1789"/>
      <c r="CJ31" s="1789"/>
      <c r="CK31" s="1789"/>
      <c r="CL31" s="1789"/>
      <c r="CM31" s="1789"/>
      <c r="CN31" s="1789"/>
      <c r="CO31" s="1789"/>
      <c r="CP31" s="1789"/>
      <c r="CQ31" s="1789"/>
      <c r="CR31" s="1789"/>
      <c r="CS31" s="1789"/>
      <c r="CT31" s="1789"/>
      <c r="CU31" s="1789"/>
      <c r="CV31" s="1789"/>
      <c r="CW31" s="1789"/>
      <c r="CX31" s="1789"/>
      <c r="CY31" s="1789"/>
      <c r="CZ31" s="1789"/>
      <c r="DA31" s="1789"/>
      <c r="DB31" s="1789"/>
      <c r="DC31" s="1789"/>
      <c r="DD31" s="1789"/>
      <c r="DE31" s="1789"/>
      <c r="DF31" s="1789">
        <v>0</v>
      </c>
      <c r="DG31" s="1789"/>
      <c r="DH31" s="1789"/>
      <c r="DI31" s="1789"/>
      <c r="DJ31" s="1789"/>
      <c r="DK31" s="1789"/>
      <c r="DL31" s="1789"/>
      <c r="DM31" s="1789"/>
      <c r="DN31" s="1789"/>
      <c r="DO31" s="1789"/>
      <c r="DP31" s="1789"/>
      <c r="DQ31" s="1789"/>
      <c r="DR31" s="1789"/>
      <c r="DS31" s="1789"/>
      <c r="DT31" s="1789"/>
      <c r="DU31" s="1789"/>
      <c r="DV31" s="1789"/>
      <c r="DW31" s="1789"/>
      <c r="DX31" s="1789"/>
      <c r="DY31" s="1789"/>
      <c r="DZ31" s="1789"/>
      <c r="EA31" s="1789"/>
      <c r="EB31" s="1789"/>
      <c r="EC31" s="1789"/>
      <c r="ED31" s="1789"/>
      <c r="EE31" s="1807">
        <f>SUM(BJ31:ED31)</f>
        <v>0</v>
      </c>
      <c r="EF31" s="1807"/>
      <c r="EG31" s="1807"/>
      <c r="EH31" s="1807"/>
      <c r="EI31" s="1807"/>
      <c r="EJ31" s="1807"/>
      <c r="EK31" s="1807"/>
      <c r="EL31" s="1807"/>
      <c r="EM31" s="1807"/>
      <c r="EN31" s="1807"/>
      <c r="EO31" s="1807"/>
      <c r="EP31" s="1807"/>
      <c r="EQ31" s="1807"/>
      <c r="ER31" s="1807"/>
      <c r="ES31" s="1807"/>
      <c r="ET31" s="1807"/>
      <c r="EU31" s="1807"/>
      <c r="EV31" s="1807"/>
      <c r="EW31" s="1807"/>
      <c r="EX31" s="1807"/>
      <c r="EY31" s="1807"/>
      <c r="EZ31" s="1807"/>
      <c r="FA31" s="1808"/>
    </row>
    <row r="32" spans="1:157" s="652" customFormat="1" ht="13.5" thickBot="1">
      <c r="A32" s="651" t="s">
        <v>1374</v>
      </c>
      <c r="B32" s="321"/>
      <c r="C32" s="1912" t="s">
        <v>631</v>
      </c>
      <c r="D32" s="1912"/>
      <c r="E32" s="1912"/>
      <c r="F32" s="1912"/>
      <c r="G32" s="1912"/>
      <c r="H32" s="1912"/>
      <c r="I32" s="1912"/>
      <c r="J32" s="1912"/>
      <c r="K32" s="1912"/>
      <c r="L32" s="1912"/>
      <c r="M32" s="1912"/>
      <c r="N32" s="1912"/>
      <c r="O32" s="1912"/>
      <c r="P32" s="1912"/>
      <c r="Q32" s="1912"/>
      <c r="R32" s="1912"/>
      <c r="S32" s="1912"/>
      <c r="T32" s="1912"/>
      <c r="U32" s="1912"/>
      <c r="V32" s="1912"/>
      <c r="W32" s="1912"/>
      <c r="X32" s="1912"/>
      <c r="Y32" s="1912"/>
      <c r="Z32" s="1912"/>
      <c r="AA32" s="1912"/>
      <c r="AB32" s="1912"/>
      <c r="AC32" s="1912"/>
      <c r="AD32" s="1912"/>
      <c r="AE32" s="1912"/>
      <c r="AF32" s="1912"/>
      <c r="AG32" s="1912"/>
      <c r="AH32" s="1912"/>
      <c r="AI32" s="1912"/>
      <c r="AJ32" s="1912"/>
      <c r="AK32" s="1912"/>
      <c r="AL32" s="1912"/>
      <c r="AM32" s="1912"/>
      <c r="AN32" s="1912"/>
      <c r="AO32" s="1912"/>
      <c r="AP32" s="1912"/>
      <c r="AQ32" s="1912"/>
      <c r="AR32" s="1912"/>
      <c r="AS32" s="1912"/>
      <c r="AT32" s="1912"/>
      <c r="AU32" s="1912"/>
      <c r="AV32" s="1912"/>
      <c r="AW32" s="1912"/>
      <c r="AX32" s="1912"/>
      <c r="AY32" s="1912"/>
      <c r="AZ32" s="1912"/>
      <c r="BA32" s="1912"/>
      <c r="BB32" s="1912"/>
      <c r="BC32" s="1912"/>
      <c r="BD32" s="1912"/>
      <c r="BE32" s="1912"/>
      <c r="BF32" s="1912"/>
      <c r="BG32" s="1912"/>
      <c r="BH32" s="1913"/>
      <c r="BI32" s="451">
        <v>3502</v>
      </c>
      <c r="BJ32" s="1914">
        <f>SUM(BJ22,BJ29:CF31)</f>
        <v>37599975</v>
      </c>
      <c r="BK32" s="1915"/>
      <c r="BL32" s="1915"/>
      <c r="BM32" s="1915"/>
      <c r="BN32" s="1915"/>
      <c r="BO32" s="1915"/>
      <c r="BP32" s="1915"/>
      <c r="BQ32" s="1915"/>
      <c r="BR32" s="1915"/>
      <c r="BS32" s="1915"/>
      <c r="BT32" s="1915"/>
      <c r="BU32" s="1915"/>
      <c r="BV32" s="1915"/>
      <c r="BW32" s="1915"/>
      <c r="BX32" s="1915"/>
      <c r="BY32" s="1915"/>
      <c r="BZ32" s="1915"/>
      <c r="CA32" s="1915"/>
      <c r="CB32" s="1915"/>
      <c r="CC32" s="1915"/>
      <c r="CD32" s="1915"/>
      <c r="CE32" s="1915"/>
      <c r="CF32" s="1915"/>
      <c r="CG32" s="1915">
        <f>SUM(CG22,CG29:DE31)</f>
        <v>66239</v>
      </c>
      <c r="CH32" s="1915"/>
      <c r="CI32" s="1915"/>
      <c r="CJ32" s="1915"/>
      <c r="CK32" s="1915"/>
      <c r="CL32" s="1915"/>
      <c r="CM32" s="1915"/>
      <c r="CN32" s="1915"/>
      <c r="CO32" s="1915"/>
      <c r="CP32" s="1915"/>
      <c r="CQ32" s="1915"/>
      <c r="CR32" s="1915"/>
      <c r="CS32" s="1915"/>
      <c r="CT32" s="1915"/>
      <c r="CU32" s="1915"/>
      <c r="CV32" s="1915"/>
      <c r="CW32" s="1915"/>
      <c r="CX32" s="1915"/>
      <c r="CY32" s="1915"/>
      <c r="CZ32" s="1915"/>
      <c r="DA32" s="1915"/>
      <c r="DB32" s="1915"/>
      <c r="DC32" s="1915"/>
      <c r="DD32" s="1915"/>
      <c r="DE32" s="1915"/>
      <c r="DF32" s="1915">
        <f>SUM(DF22,DF29:ED31)</f>
        <v>0</v>
      </c>
      <c r="DG32" s="1915"/>
      <c r="DH32" s="1915"/>
      <c r="DI32" s="1915"/>
      <c r="DJ32" s="1915"/>
      <c r="DK32" s="1915"/>
      <c r="DL32" s="1915"/>
      <c r="DM32" s="1915"/>
      <c r="DN32" s="1915"/>
      <c r="DO32" s="1915"/>
      <c r="DP32" s="1915"/>
      <c r="DQ32" s="1915"/>
      <c r="DR32" s="1915"/>
      <c r="DS32" s="1915"/>
      <c r="DT32" s="1915"/>
      <c r="DU32" s="1915"/>
      <c r="DV32" s="1915"/>
      <c r="DW32" s="1915"/>
      <c r="DX32" s="1915"/>
      <c r="DY32" s="1915"/>
      <c r="DZ32" s="1915"/>
      <c r="EA32" s="1915"/>
      <c r="EB32" s="1915"/>
      <c r="EC32" s="1915"/>
      <c r="ED32" s="1915"/>
      <c r="EE32" s="1915">
        <f>SUM(BJ32:ED32)</f>
        <v>37666214</v>
      </c>
      <c r="EF32" s="1915"/>
      <c r="EG32" s="1915"/>
      <c r="EH32" s="1915"/>
      <c r="EI32" s="1915"/>
      <c r="EJ32" s="1915"/>
      <c r="EK32" s="1915"/>
      <c r="EL32" s="1915"/>
      <c r="EM32" s="1915"/>
      <c r="EN32" s="1915"/>
      <c r="EO32" s="1915"/>
      <c r="EP32" s="1915"/>
      <c r="EQ32" s="1915"/>
      <c r="ER32" s="1915"/>
      <c r="ES32" s="1915"/>
      <c r="ET32" s="1915"/>
      <c r="EU32" s="1915"/>
      <c r="EV32" s="1915"/>
      <c r="EW32" s="1915"/>
      <c r="EX32" s="1915"/>
      <c r="EY32" s="1915"/>
      <c r="EZ32" s="1915"/>
      <c r="FA32" s="1916"/>
    </row>
    <row r="34" spans="1:157" s="52" customFormat="1" ht="11.25">
      <c r="A34" s="585"/>
      <c r="E34" s="1392" t="s">
        <v>623</v>
      </c>
      <c r="F34" s="1392"/>
      <c r="G34" s="1392"/>
      <c r="H34" s="1392"/>
      <c r="I34" s="1392"/>
      <c r="J34" s="1392"/>
      <c r="K34" s="1392"/>
      <c r="L34" s="1392"/>
      <c r="M34" s="1392"/>
      <c r="N34" s="1392"/>
      <c r="O34" s="1392"/>
      <c r="P34" s="1392"/>
      <c r="Q34" s="1392"/>
      <c r="R34" s="1392"/>
      <c r="S34" s="1392"/>
      <c r="T34" s="1392"/>
      <c r="U34" s="1392"/>
      <c r="V34" s="1392"/>
      <c r="W34" s="1392"/>
      <c r="X34" s="1392"/>
      <c r="Y34" s="1392"/>
      <c r="Z34" s="1392"/>
      <c r="AA34" s="1392"/>
      <c r="AB34" s="1392"/>
      <c r="AC34" s="1392"/>
      <c r="AD34" s="1392"/>
      <c r="AE34" s="1392"/>
      <c r="AF34" s="1392"/>
      <c r="AG34" s="1392"/>
      <c r="AH34" s="1392"/>
      <c r="AI34" s="1392"/>
      <c r="AJ34" s="1392"/>
      <c r="AK34" s="1392"/>
      <c r="AL34" s="1392"/>
      <c r="AM34" s="1392"/>
      <c r="AN34" s="1392"/>
      <c r="AO34" s="1392"/>
      <c r="AP34" s="1392"/>
      <c r="AQ34" s="1392"/>
      <c r="AR34" s="1392"/>
      <c r="AS34" s="1392"/>
      <c r="AT34" s="1392"/>
      <c r="AU34" s="1392"/>
      <c r="AV34" s="1392"/>
      <c r="AW34" s="1392"/>
      <c r="AX34" s="1392"/>
      <c r="AY34" s="1392"/>
      <c r="AZ34" s="1392"/>
      <c r="BA34" s="1392"/>
      <c r="BB34" s="1392"/>
      <c r="BC34" s="1392"/>
      <c r="BD34" s="1392"/>
      <c r="BE34" s="1392"/>
      <c r="BF34" s="1392"/>
      <c r="BG34" s="1392"/>
      <c r="BH34" s="1392"/>
      <c r="BI34" s="1392"/>
      <c r="BJ34" s="1392"/>
      <c r="BK34" s="1392"/>
      <c r="BL34" s="1392"/>
      <c r="BM34" s="1392"/>
      <c r="BN34" s="1392"/>
      <c r="BO34" s="1392"/>
      <c r="BP34" s="1392"/>
      <c r="BQ34" s="1392"/>
      <c r="BR34" s="1392"/>
      <c r="BS34" s="1392"/>
      <c r="BT34" s="1392"/>
      <c r="BU34" s="1392"/>
      <c r="BV34" s="1392"/>
      <c r="BW34" s="1392"/>
      <c r="BX34" s="1392"/>
      <c r="BY34" s="1392"/>
      <c r="BZ34" s="1392"/>
      <c r="CA34" s="1392"/>
      <c r="CB34" s="1392"/>
      <c r="CC34" s="1392"/>
      <c r="CD34" s="1392"/>
      <c r="CE34" s="1392"/>
      <c r="CF34" s="1392"/>
      <c r="CG34" s="1392"/>
      <c r="CH34" s="1392"/>
      <c r="CI34" s="1392"/>
      <c r="CJ34" s="1392"/>
      <c r="CK34" s="1392"/>
      <c r="CL34" s="1392"/>
      <c r="CM34" s="1392"/>
      <c r="CN34" s="1392"/>
      <c r="CO34" s="1392"/>
      <c r="CP34" s="1392"/>
      <c r="CQ34" s="1392"/>
      <c r="CR34" s="1392"/>
      <c r="CS34" s="1392"/>
      <c r="CT34" s="1392"/>
      <c r="CU34" s="1392"/>
      <c r="CV34" s="1392"/>
      <c r="CW34" s="1392"/>
      <c r="CX34" s="1392"/>
      <c r="CY34" s="1392"/>
      <c r="CZ34" s="1392"/>
      <c r="DA34" s="1392"/>
      <c r="DB34" s="1392"/>
      <c r="DC34" s="1392"/>
      <c r="DD34" s="1392"/>
      <c r="DE34" s="1392"/>
      <c r="DF34" s="1392"/>
      <c r="DG34" s="1392"/>
      <c r="DH34" s="1392"/>
      <c r="DI34" s="1392"/>
      <c r="DJ34" s="1392"/>
      <c r="DK34" s="1392"/>
      <c r="DL34" s="1392"/>
      <c r="DM34" s="1392"/>
      <c r="DN34" s="1392"/>
      <c r="DO34" s="1392"/>
      <c r="DP34" s="1392"/>
      <c r="DQ34" s="1392"/>
      <c r="DR34" s="1392"/>
      <c r="DS34" s="1392"/>
      <c r="DT34" s="1392"/>
      <c r="DU34" s="1392"/>
      <c r="DV34" s="1392"/>
      <c r="DW34" s="1392"/>
      <c r="DX34" s="1392"/>
      <c r="DY34" s="1392"/>
      <c r="DZ34" s="1392"/>
      <c r="EA34" s="1392"/>
      <c r="EB34" s="1392"/>
      <c r="EC34" s="1392"/>
      <c r="ED34" s="1392"/>
      <c r="EE34" s="1392"/>
      <c r="EF34" s="1392"/>
      <c r="EG34" s="1392"/>
      <c r="EH34" s="1392"/>
      <c r="EI34" s="1392"/>
      <c r="EJ34" s="1392"/>
      <c r="EK34" s="1392"/>
      <c r="EL34" s="1392"/>
      <c r="EM34" s="1392"/>
      <c r="EN34" s="1392"/>
      <c r="EO34" s="1392"/>
      <c r="EP34" s="1392"/>
      <c r="EQ34" s="1392"/>
      <c r="ER34" s="1392"/>
      <c r="ES34" s="1392"/>
      <c r="ET34" s="1392"/>
      <c r="EU34" s="1392"/>
      <c r="EV34" s="1392"/>
      <c r="EW34" s="1392"/>
      <c r="EX34" s="1392"/>
      <c r="EY34" s="1392"/>
      <c r="EZ34" s="1392"/>
      <c r="FA34" s="1392"/>
    </row>
    <row r="35" spans="1:157" s="52" customFormat="1" ht="11.25">
      <c r="A35" s="585"/>
      <c r="E35" s="1392" t="s">
        <v>432</v>
      </c>
      <c r="F35" s="1392"/>
      <c r="G35" s="1392"/>
      <c r="H35" s="1392"/>
      <c r="I35" s="1392"/>
      <c r="J35" s="1392"/>
      <c r="K35" s="1392"/>
      <c r="L35" s="1392"/>
      <c r="M35" s="1392"/>
      <c r="N35" s="1392"/>
      <c r="O35" s="1392"/>
      <c r="P35" s="1392"/>
      <c r="Q35" s="1392"/>
      <c r="R35" s="1392"/>
      <c r="S35" s="1392"/>
      <c r="T35" s="1392"/>
      <c r="U35" s="1392"/>
      <c r="V35" s="1392"/>
      <c r="W35" s="1392"/>
      <c r="X35" s="1392"/>
      <c r="Y35" s="1392"/>
      <c r="Z35" s="1392"/>
      <c r="AA35" s="1392"/>
      <c r="AB35" s="1392"/>
      <c r="AC35" s="1392"/>
      <c r="AD35" s="1392"/>
      <c r="AE35" s="1392"/>
      <c r="AF35" s="1392"/>
      <c r="AG35" s="1392"/>
      <c r="AH35" s="1392"/>
      <c r="AI35" s="1392"/>
      <c r="AJ35" s="1392"/>
      <c r="AK35" s="1392"/>
      <c r="AL35" s="1392"/>
      <c r="AM35" s="1392"/>
      <c r="AN35" s="1392"/>
      <c r="AO35" s="1392"/>
      <c r="AP35" s="1392"/>
      <c r="AQ35" s="1392"/>
      <c r="AR35" s="1392"/>
      <c r="AS35" s="1392"/>
      <c r="AT35" s="1392"/>
      <c r="AU35" s="1392"/>
      <c r="AV35" s="1392"/>
      <c r="AW35" s="1392"/>
      <c r="AX35" s="1392"/>
      <c r="AY35" s="1392"/>
      <c r="AZ35" s="1392"/>
      <c r="BA35" s="1392"/>
      <c r="BB35" s="1392"/>
      <c r="BC35" s="1392"/>
      <c r="BD35" s="1392"/>
      <c r="BE35" s="1392"/>
      <c r="BF35" s="1392"/>
      <c r="BG35" s="1392"/>
      <c r="BH35" s="1392"/>
      <c r="BI35" s="1392"/>
      <c r="BJ35" s="1392"/>
      <c r="BK35" s="1392"/>
      <c r="BL35" s="1392"/>
      <c r="BM35" s="1392"/>
      <c r="BN35" s="1392"/>
      <c r="BO35" s="1392"/>
      <c r="BP35" s="1392"/>
      <c r="BQ35" s="1392"/>
      <c r="BR35" s="1392"/>
      <c r="BS35" s="1392"/>
      <c r="BT35" s="1392"/>
      <c r="BU35" s="1392"/>
      <c r="BV35" s="1392"/>
      <c r="BW35" s="1392"/>
      <c r="BX35" s="1392"/>
      <c r="BY35" s="1392"/>
      <c r="BZ35" s="1392"/>
      <c r="CA35" s="1392"/>
      <c r="CB35" s="1392"/>
      <c r="CC35" s="1392"/>
      <c r="CD35" s="1392"/>
      <c r="CE35" s="1392"/>
      <c r="CF35" s="1392"/>
      <c r="CG35" s="1392"/>
      <c r="CH35" s="1392"/>
      <c r="CI35" s="1392"/>
      <c r="CJ35" s="1392"/>
      <c r="CK35" s="1392"/>
      <c r="CL35" s="1392"/>
      <c r="CM35" s="1392"/>
      <c r="CN35" s="1392"/>
      <c r="CO35" s="1392"/>
      <c r="CP35" s="1392"/>
      <c r="CQ35" s="1392"/>
      <c r="CR35" s="1392"/>
      <c r="CS35" s="1392"/>
      <c r="CT35" s="1392"/>
      <c r="CU35" s="1392"/>
      <c r="CV35" s="1392"/>
      <c r="CW35" s="1392"/>
      <c r="CX35" s="1392"/>
      <c r="CY35" s="1392"/>
      <c r="CZ35" s="1392"/>
      <c r="DA35" s="1392"/>
      <c r="DB35" s="1392"/>
      <c r="DC35" s="1392"/>
      <c r="DD35" s="1392"/>
      <c r="DE35" s="1392"/>
      <c r="DF35" s="1392"/>
      <c r="DG35" s="1392"/>
      <c r="DH35" s="1392"/>
      <c r="DI35" s="1392"/>
      <c r="DJ35" s="1392"/>
      <c r="DK35" s="1392"/>
      <c r="DL35" s="1392"/>
      <c r="DM35" s="1392"/>
      <c r="DN35" s="1392"/>
      <c r="DO35" s="1392"/>
      <c r="DP35" s="1392"/>
      <c r="DQ35" s="1392"/>
      <c r="DR35" s="1392"/>
      <c r="DS35" s="1392"/>
      <c r="DT35" s="1392"/>
      <c r="DU35" s="1392"/>
      <c r="DV35" s="1392"/>
      <c r="DW35" s="1392"/>
      <c r="DX35" s="1392"/>
      <c r="DY35" s="1392"/>
      <c r="DZ35" s="1392"/>
      <c r="EA35" s="1392"/>
      <c r="EB35" s="1392"/>
      <c r="EC35" s="1392"/>
      <c r="ED35" s="1392"/>
      <c r="EE35" s="1392"/>
      <c r="EF35" s="1392"/>
      <c r="EG35" s="1392"/>
      <c r="EH35" s="1392"/>
      <c r="EI35" s="1392"/>
      <c r="EJ35" s="1392"/>
      <c r="EK35" s="1392"/>
      <c r="EL35" s="1392"/>
      <c r="EM35" s="1392"/>
      <c r="EN35" s="1392"/>
      <c r="EO35" s="1392"/>
      <c r="EP35" s="1392"/>
      <c r="EQ35" s="1392"/>
      <c r="ER35" s="1392"/>
      <c r="ES35" s="1392"/>
      <c r="ET35" s="1392"/>
      <c r="EU35" s="1392"/>
      <c r="EV35" s="1392"/>
      <c r="EW35" s="1392"/>
      <c r="EX35" s="1392"/>
      <c r="EY35" s="1392"/>
      <c r="EZ35" s="1392"/>
      <c r="FA35" s="1392"/>
    </row>
  </sheetData>
  <sheetProtection password="CF7A" sheet="1" objects="1" scenarios="1" formatCells="0" formatColumns="0" autoFilter="0"/>
  <mergeCells count="110"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FFFF00"/>
  </sheetPr>
  <dimension ref="A1:DQ19"/>
  <sheetViews>
    <sheetView topLeftCell="B1" zoomScale="80" zoomScaleNormal="80" zoomScaleSheetLayoutView="100" workbookViewId="0">
      <selection activeCell="AS36" sqref="AS36"/>
    </sheetView>
  </sheetViews>
  <sheetFormatPr defaultColWidth="0.85546875" defaultRowHeight="12.75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>
      <c r="A2" s="561"/>
      <c r="B2" s="1699" t="s">
        <v>630</v>
      </c>
      <c r="C2" s="1699"/>
      <c r="D2" s="1699"/>
      <c r="E2" s="1699"/>
      <c r="F2" s="1699"/>
      <c r="G2" s="1699"/>
      <c r="H2" s="1699"/>
      <c r="I2" s="1699"/>
      <c r="J2" s="1699"/>
      <c r="K2" s="1699"/>
      <c r="L2" s="1699"/>
      <c r="M2" s="1699"/>
      <c r="N2" s="1699"/>
      <c r="O2" s="1699"/>
      <c r="P2" s="1699"/>
      <c r="Q2" s="1699"/>
      <c r="R2" s="1699"/>
      <c r="S2" s="1699"/>
      <c r="T2" s="1699"/>
      <c r="U2" s="1699"/>
      <c r="V2" s="1699"/>
      <c r="W2" s="1699"/>
      <c r="X2" s="1699"/>
      <c r="Y2" s="1699"/>
      <c r="Z2" s="1699"/>
      <c r="AA2" s="1699"/>
      <c r="AB2" s="1699"/>
      <c r="AC2" s="1699"/>
      <c r="AD2" s="1699"/>
      <c r="AE2" s="1699"/>
      <c r="AF2" s="1699"/>
      <c r="AG2" s="1699"/>
      <c r="AH2" s="1699"/>
      <c r="AI2" s="1699"/>
      <c r="AJ2" s="1699"/>
      <c r="AK2" s="1699"/>
      <c r="AL2" s="1699"/>
      <c r="AM2" s="1699"/>
      <c r="AN2" s="1699"/>
      <c r="AO2" s="1699"/>
      <c r="AP2" s="1699"/>
      <c r="AQ2" s="1699"/>
      <c r="AR2" s="1699"/>
      <c r="AS2" s="1699"/>
      <c r="AT2" s="1699"/>
      <c r="AU2" s="1699"/>
      <c r="AV2" s="1699"/>
      <c r="AW2" s="1699"/>
      <c r="AX2" s="1699"/>
      <c r="AY2" s="1699"/>
      <c r="AZ2" s="1699"/>
      <c r="BA2" s="1699"/>
      <c r="BB2" s="1699"/>
      <c r="BC2" s="1699"/>
      <c r="BD2" s="1699"/>
      <c r="BE2" s="1699"/>
      <c r="BF2" s="1699"/>
      <c r="BG2" s="1699"/>
      <c r="BH2" s="1699"/>
      <c r="BI2" s="1699"/>
      <c r="BJ2" s="1699"/>
      <c r="BK2" s="1699"/>
      <c r="BL2" s="1699"/>
      <c r="BM2" s="1699"/>
      <c r="BN2" s="1699"/>
      <c r="BO2" s="1699"/>
      <c r="BP2" s="1699"/>
      <c r="BQ2" s="1699"/>
      <c r="BR2" s="1699"/>
      <c r="BS2" s="1699"/>
      <c r="BT2" s="1699"/>
      <c r="BU2" s="1699"/>
      <c r="BV2" s="1699"/>
      <c r="BW2" s="1699"/>
      <c r="BX2" s="1699"/>
      <c r="BY2" s="1699"/>
      <c r="BZ2" s="1699"/>
      <c r="CA2" s="1699"/>
      <c r="CB2" s="1699"/>
      <c r="CC2" s="1699"/>
      <c r="CD2" s="1699"/>
      <c r="CE2" s="1699"/>
      <c r="CF2" s="1699"/>
      <c r="CG2" s="1699"/>
      <c r="CH2" s="1699"/>
      <c r="CI2" s="1699"/>
      <c r="CJ2" s="1699"/>
      <c r="CK2" s="1699"/>
      <c r="CL2" s="1699"/>
      <c r="CM2" s="1699"/>
      <c r="CN2" s="1699"/>
      <c r="CO2" s="1699"/>
      <c r="CP2" s="1699"/>
      <c r="CQ2" s="1699"/>
      <c r="CR2" s="1699"/>
      <c r="CS2" s="1699"/>
      <c r="CT2" s="1699"/>
      <c r="CU2" s="1699"/>
      <c r="CV2" s="1699"/>
      <c r="CW2" s="1699"/>
      <c r="CX2" s="1699"/>
      <c r="CY2" s="1699"/>
      <c r="CZ2" s="1699"/>
      <c r="DA2" s="1699"/>
      <c r="DB2" s="1699"/>
      <c r="DC2" s="1699"/>
      <c r="DD2" s="1699"/>
      <c r="DE2" s="1699"/>
      <c r="DF2" s="1699"/>
      <c r="DG2" s="1699"/>
      <c r="DH2" s="1699"/>
      <c r="DI2" s="1699"/>
      <c r="DJ2" s="1699"/>
      <c r="DK2" s="1699"/>
      <c r="DL2" s="1699"/>
      <c r="DM2" s="1699"/>
      <c r="DN2" s="1699"/>
      <c r="DO2" s="1699"/>
      <c r="DP2" s="1699"/>
      <c r="DQ2" s="1699"/>
    </row>
    <row r="3" spans="1:121" s="141" customFormat="1" ht="1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>
      <c r="A4" s="561"/>
      <c r="B4" s="1917" t="s">
        <v>26</v>
      </c>
      <c r="C4" s="1918"/>
      <c r="D4" s="1918"/>
      <c r="E4" s="1918"/>
      <c r="F4" s="1918"/>
      <c r="G4" s="1918"/>
      <c r="H4" s="1918"/>
      <c r="I4" s="1918"/>
      <c r="J4" s="1918"/>
      <c r="K4" s="1918"/>
      <c r="L4" s="1918"/>
      <c r="M4" s="1918"/>
      <c r="N4" s="1918"/>
      <c r="O4" s="1918"/>
      <c r="P4" s="1918"/>
      <c r="Q4" s="1918"/>
      <c r="R4" s="1918"/>
      <c r="S4" s="1918"/>
      <c r="T4" s="1918"/>
      <c r="U4" s="1918"/>
      <c r="V4" s="1918"/>
      <c r="W4" s="1918"/>
      <c r="X4" s="1918"/>
      <c r="Y4" s="1918"/>
      <c r="Z4" s="1918"/>
      <c r="AA4" s="1918"/>
      <c r="AB4" s="1918"/>
      <c r="AC4" s="1918"/>
      <c r="AD4" s="1918"/>
      <c r="AE4" s="1918"/>
      <c r="AF4" s="1918"/>
      <c r="AG4" s="1918"/>
      <c r="AH4" s="1918"/>
      <c r="AI4" s="1918"/>
      <c r="AJ4" s="1918"/>
      <c r="AK4" s="1918"/>
      <c r="AL4" s="1918"/>
      <c r="AM4" s="1918"/>
      <c r="AN4" s="1918"/>
      <c r="AO4" s="1918"/>
      <c r="AP4" s="1918"/>
      <c r="AQ4" s="1918"/>
      <c r="AR4" s="1918"/>
      <c r="AS4" s="1919"/>
      <c r="AT4" s="1917" t="s">
        <v>10</v>
      </c>
      <c r="AU4" s="1925" t="s">
        <v>628</v>
      </c>
      <c r="AV4" s="1926"/>
      <c r="AW4" s="1926"/>
      <c r="AX4" s="1926"/>
      <c r="AY4" s="1926"/>
      <c r="AZ4" s="1926"/>
      <c r="BA4" s="1926"/>
      <c r="BB4" s="1926"/>
      <c r="BC4" s="1926"/>
      <c r="BD4" s="1926"/>
      <c r="BE4" s="1926"/>
      <c r="BF4" s="1926"/>
      <c r="BG4" s="1926"/>
      <c r="BH4" s="1926"/>
      <c r="BI4" s="1926"/>
      <c r="BJ4" s="1926"/>
      <c r="BK4" s="1926"/>
      <c r="BL4" s="1926"/>
      <c r="BM4" s="1926"/>
      <c r="BN4" s="1926"/>
      <c r="BO4" s="1926"/>
      <c r="BP4" s="1926"/>
      <c r="BQ4" s="1926"/>
      <c r="BR4" s="1926"/>
      <c r="BS4" s="1927"/>
      <c r="BT4" s="1925" t="s">
        <v>628</v>
      </c>
      <c r="BU4" s="1926"/>
      <c r="BV4" s="1926"/>
      <c r="BW4" s="1926"/>
      <c r="BX4" s="1926"/>
      <c r="BY4" s="1926"/>
      <c r="BZ4" s="1926"/>
      <c r="CA4" s="1926"/>
      <c r="CB4" s="1926"/>
      <c r="CC4" s="1926"/>
      <c r="CD4" s="1926"/>
      <c r="CE4" s="1926"/>
      <c r="CF4" s="1926"/>
      <c r="CG4" s="1926"/>
      <c r="CH4" s="1926"/>
      <c r="CI4" s="1926"/>
      <c r="CJ4" s="1926"/>
      <c r="CK4" s="1926"/>
      <c r="CL4" s="1926"/>
      <c r="CM4" s="1926"/>
      <c r="CN4" s="1926"/>
      <c r="CO4" s="1926"/>
      <c r="CP4" s="1926"/>
      <c r="CQ4" s="1926"/>
      <c r="CR4" s="1927"/>
      <c r="CS4" s="1925" t="s">
        <v>628</v>
      </c>
      <c r="CT4" s="1926"/>
      <c r="CU4" s="1926"/>
      <c r="CV4" s="1926"/>
      <c r="CW4" s="1926"/>
      <c r="CX4" s="1926"/>
      <c r="CY4" s="1926"/>
      <c r="CZ4" s="1926"/>
      <c r="DA4" s="1926"/>
      <c r="DB4" s="1926"/>
      <c r="DC4" s="1926"/>
      <c r="DD4" s="1926"/>
      <c r="DE4" s="1926"/>
      <c r="DF4" s="1926"/>
      <c r="DG4" s="1926"/>
      <c r="DH4" s="1926"/>
      <c r="DI4" s="1926"/>
      <c r="DJ4" s="1926"/>
      <c r="DK4" s="1926"/>
      <c r="DL4" s="1926"/>
      <c r="DM4" s="1926"/>
      <c r="DN4" s="1926"/>
      <c r="DO4" s="1926"/>
      <c r="DP4" s="1926"/>
      <c r="DQ4" s="1927"/>
    </row>
    <row r="5" spans="1:121" s="141" customFormat="1">
      <c r="A5" s="561"/>
      <c r="B5" s="1920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921"/>
      <c r="AT5" s="1920"/>
      <c r="AU5" s="653"/>
      <c r="AV5" s="430"/>
      <c r="AW5" s="430"/>
      <c r="AX5" s="430"/>
      <c r="AY5" s="430"/>
      <c r="AZ5" s="430"/>
      <c r="BB5" s="1069">
        <v>20</v>
      </c>
      <c r="BC5" s="1069"/>
      <c r="BD5" s="1069"/>
      <c r="BE5" s="1069"/>
      <c r="BF5" s="1035" t="s">
        <v>1350</v>
      </c>
      <c r="BG5" s="1035"/>
      <c r="BH5" s="1035"/>
      <c r="BI5" s="1035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069">
        <v>20</v>
      </c>
      <c r="CB5" s="1069"/>
      <c r="CC5" s="1069"/>
      <c r="CD5" s="1069"/>
      <c r="CE5" s="1035" t="s">
        <v>1351</v>
      </c>
      <c r="CF5" s="1035"/>
      <c r="CG5" s="1035"/>
      <c r="CH5" s="1035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069">
        <v>20</v>
      </c>
      <c r="DA5" s="1069"/>
      <c r="DB5" s="1069"/>
      <c r="DC5" s="1069"/>
      <c r="DD5" s="1035" t="s">
        <v>1352</v>
      </c>
      <c r="DE5" s="1035"/>
      <c r="DF5" s="1035"/>
      <c r="DG5" s="1035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>
      <c r="A6" s="561"/>
      <c r="B6" s="1922"/>
      <c r="C6" s="1923"/>
      <c r="D6" s="1923"/>
      <c r="E6" s="1923"/>
      <c r="F6" s="1923"/>
      <c r="G6" s="1923"/>
      <c r="H6" s="1923"/>
      <c r="I6" s="1923"/>
      <c r="J6" s="1923"/>
      <c r="K6" s="1923"/>
      <c r="L6" s="1923"/>
      <c r="M6" s="1923"/>
      <c r="N6" s="1923"/>
      <c r="O6" s="1923"/>
      <c r="P6" s="1923"/>
      <c r="Q6" s="1923"/>
      <c r="R6" s="1923"/>
      <c r="S6" s="1923"/>
      <c r="T6" s="1923"/>
      <c r="U6" s="1923"/>
      <c r="V6" s="1923"/>
      <c r="W6" s="1923"/>
      <c r="X6" s="1923"/>
      <c r="Y6" s="1923"/>
      <c r="Z6" s="1923"/>
      <c r="AA6" s="1923"/>
      <c r="AB6" s="1923"/>
      <c r="AC6" s="1923"/>
      <c r="AD6" s="1923"/>
      <c r="AE6" s="1923"/>
      <c r="AF6" s="1923"/>
      <c r="AG6" s="1923"/>
      <c r="AH6" s="1923"/>
      <c r="AI6" s="1923"/>
      <c r="AJ6" s="1923"/>
      <c r="AK6" s="1923"/>
      <c r="AL6" s="1923"/>
      <c r="AM6" s="1923"/>
      <c r="AN6" s="1923"/>
      <c r="AO6" s="1923"/>
      <c r="AP6" s="1923"/>
      <c r="AQ6" s="1923"/>
      <c r="AR6" s="1923"/>
      <c r="AS6" s="1924"/>
      <c r="AT6" s="1922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>
      <c r="A7" s="651"/>
      <c r="B7" s="655"/>
      <c r="C7" s="1928" t="s">
        <v>626</v>
      </c>
      <c r="D7" s="1928"/>
      <c r="E7" s="1928"/>
      <c r="F7" s="1928"/>
      <c r="G7" s="1928"/>
      <c r="H7" s="1928"/>
      <c r="I7" s="1928"/>
      <c r="J7" s="1928"/>
      <c r="K7" s="1928"/>
      <c r="L7" s="1928"/>
      <c r="M7" s="1928"/>
      <c r="N7" s="1928"/>
      <c r="O7" s="1928"/>
      <c r="P7" s="1928"/>
      <c r="Q7" s="1928"/>
      <c r="R7" s="1928"/>
      <c r="S7" s="1928"/>
      <c r="T7" s="1928"/>
      <c r="U7" s="1928"/>
      <c r="V7" s="1928"/>
      <c r="W7" s="1928"/>
      <c r="X7" s="1928"/>
      <c r="Y7" s="1928"/>
      <c r="Z7" s="1928"/>
      <c r="AA7" s="1928"/>
      <c r="AB7" s="1928"/>
      <c r="AC7" s="1928"/>
      <c r="AD7" s="1928"/>
      <c r="AE7" s="1928"/>
      <c r="AF7" s="1928"/>
      <c r="AG7" s="1928"/>
      <c r="AH7" s="1928"/>
      <c r="AI7" s="1928"/>
      <c r="AJ7" s="1928"/>
      <c r="AK7" s="1928"/>
      <c r="AL7" s="1928"/>
      <c r="AM7" s="1928"/>
      <c r="AN7" s="1928"/>
      <c r="AO7" s="1928"/>
      <c r="AP7" s="1928"/>
      <c r="AQ7" s="1928"/>
      <c r="AR7" s="1928"/>
      <c r="AS7" s="1928"/>
      <c r="AT7" s="656">
        <v>3600</v>
      </c>
      <c r="AU7" s="1929">
        <f>'3.4.'!BU31</f>
        <v>50518257</v>
      </c>
      <c r="AV7" s="1930"/>
      <c r="AW7" s="1930"/>
      <c r="AX7" s="1930"/>
      <c r="AY7" s="1930"/>
      <c r="AZ7" s="1930"/>
      <c r="BA7" s="1930"/>
      <c r="BB7" s="1930"/>
      <c r="BC7" s="1930"/>
      <c r="BD7" s="1930"/>
      <c r="BE7" s="1930"/>
      <c r="BF7" s="1930"/>
      <c r="BG7" s="1930"/>
      <c r="BH7" s="1930"/>
      <c r="BI7" s="1930"/>
      <c r="BJ7" s="1930"/>
      <c r="BK7" s="1930"/>
      <c r="BL7" s="1930"/>
      <c r="BM7" s="1930"/>
      <c r="BN7" s="1930"/>
      <c r="BO7" s="1930"/>
      <c r="BP7" s="1930"/>
      <c r="BQ7" s="1930"/>
      <c r="BR7" s="1930"/>
      <c r="BS7" s="1930"/>
      <c r="BT7" s="1393">
        <f>'3.4.'!CM31</f>
        <v>45925877</v>
      </c>
      <c r="BU7" s="1394"/>
      <c r="BV7" s="1394"/>
      <c r="BW7" s="1394"/>
      <c r="BX7" s="1394"/>
      <c r="BY7" s="1394"/>
      <c r="BZ7" s="1394"/>
      <c r="CA7" s="1394"/>
      <c r="CB7" s="1394"/>
      <c r="CC7" s="1394"/>
      <c r="CD7" s="1394"/>
      <c r="CE7" s="1394"/>
      <c r="CF7" s="1394"/>
      <c r="CG7" s="1394"/>
      <c r="CH7" s="1394"/>
      <c r="CI7" s="1394"/>
      <c r="CJ7" s="1394"/>
      <c r="CK7" s="1394"/>
      <c r="CL7" s="1394"/>
      <c r="CM7" s="1394"/>
      <c r="CN7" s="1394"/>
      <c r="CO7" s="1394"/>
      <c r="CP7" s="1394"/>
      <c r="CQ7" s="1394"/>
      <c r="CR7" s="1395"/>
      <c r="CS7" s="1930">
        <f>'3.4.'!DE31</f>
        <v>40677757</v>
      </c>
      <c r="CT7" s="1930"/>
      <c r="CU7" s="1930"/>
      <c r="CV7" s="1930"/>
      <c r="CW7" s="1930"/>
      <c r="CX7" s="1930"/>
      <c r="CY7" s="1930"/>
      <c r="CZ7" s="1930"/>
      <c r="DA7" s="1930"/>
      <c r="DB7" s="1930"/>
      <c r="DC7" s="1930"/>
      <c r="DD7" s="1930"/>
      <c r="DE7" s="1930"/>
      <c r="DF7" s="1930"/>
      <c r="DG7" s="1930"/>
      <c r="DH7" s="1930"/>
      <c r="DI7" s="1930"/>
      <c r="DJ7" s="1930"/>
      <c r="DK7" s="1930"/>
      <c r="DL7" s="1930"/>
      <c r="DM7" s="1930"/>
      <c r="DN7" s="1930"/>
      <c r="DO7" s="1930"/>
      <c r="DP7" s="1930"/>
      <c r="DQ7" s="1931"/>
    </row>
    <row r="8" spans="1:121" s="141" customFormat="1" ht="1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>
      <c r="A11" s="554"/>
      <c r="B11" s="583" t="s">
        <v>398</v>
      </c>
      <c r="P11" s="1385"/>
      <c r="Q11" s="1385"/>
      <c r="R11" s="1385"/>
      <c r="S11" s="1385"/>
      <c r="T11" s="1385"/>
      <c r="U11" s="1385"/>
      <c r="V11" s="1385"/>
      <c r="W11" s="1385"/>
      <c r="X11" s="1385"/>
      <c r="Y11" s="1385"/>
      <c r="Z11" s="1385"/>
      <c r="AA11" s="1385"/>
      <c r="AB11" s="1385"/>
      <c r="AC11" s="1385"/>
      <c r="AD11" s="1385"/>
      <c r="AF11" s="1385" t="s">
        <v>1557</v>
      </c>
      <c r="AG11" s="1385"/>
      <c r="AH11" s="1385"/>
      <c r="AI11" s="1385"/>
      <c r="AJ11" s="1385"/>
      <c r="AK11" s="1385"/>
      <c r="AL11" s="1385"/>
      <c r="AM11" s="1385"/>
      <c r="AN11" s="1385"/>
      <c r="AO11" s="1385"/>
      <c r="AP11" s="1385"/>
      <c r="AQ11" s="1385"/>
      <c r="AR11" s="1385"/>
      <c r="AS11" s="1385"/>
      <c r="AT11" s="1385"/>
      <c r="AU11" s="1385"/>
      <c r="AV11" s="1385"/>
      <c r="AW11" s="1385"/>
      <c r="AX11" s="1385"/>
      <c r="AY11" s="1385"/>
      <c r="AZ11" s="1385"/>
      <c r="BA11" s="1385"/>
      <c r="BB11" s="1385"/>
      <c r="BC11" s="1385"/>
      <c r="BD11" s="1385"/>
      <c r="BE11" s="1385"/>
      <c r="BF11" s="1385"/>
      <c r="BI11" s="657" t="s">
        <v>624</v>
      </c>
      <c r="BT11" s="1385"/>
      <c r="BU11" s="1385"/>
      <c r="BV11" s="1385"/>
      <c r="BW11" s="1385"/>
      <c r="BX11" s="1385"/>
      <c r="BY11" s="1385"/>
      <c r="BZ11" s="1385"/>
      <c r="CA11" s="1385"/>
      <c r="CB11" s="1385"/>
      <c r="CC11" s="1385"/>
      <c r="CD11" s="1385"/>
      <c r="CE11" s="1385"/>
      <c r="CF11" s="1385"/>
      <c r="CG11" s="1385"/>
      <c r="CH11" s="1385"/>
      <c r="CJ11" s="1385" t="s">
        <v>1558</v>
      </c>
      <c r="CK11" s="1385"/>
      <c r="CL11" s="1385"/>
      <c r="CM11" s="1385"/>
      <c r="CN11" s="1385"/>
      <c r="CO11" s="1385"/>
      <c r="CP11" s="1385"/>
      <c r="CQ11" s="1385"/>
      <c r="CR11" s="1385"/>
      <c r="CS11" s="1385"/>
      <c r="CT11" s="1385"/>
      <c r="CU11" s="1385"/>
      <c r="CV11" s="1385"/>
      <c r="CW11" s="1385"/>
      <c r="CX11" s="1385"/>
      <c r="CY11" s="1385"/>
      <c r="CZ11" s="1385"/>
      <c r="DA11" s="1385"/>
      <c r="DB11" s="1385"/>
      <c r="DC11" s="1385"/>
      <c r="DD11" s="1385"/>
      <c r="DE11" s="1385"/>
      <c r="DF11" s="1385"/>
      <c r="DG11" s="1385"/>
      <c r="DH11" s="1385"/>
      <c r="DI11" s="1385"/>
    </row>
    <row r="12" spans="1:121" s="580" customFormat="1" ht="9.75">
      <c r="A12" s="579"/>
      <c r="P12" s="1932" t="s">
        <v>400</v>
      </c>
      <c r="Q12" s="1932"/>
      <c r="R12" s="1932"/>
      <c r="S12" s="1932"/>
      <c r="T12" s="1932"/>
      <c r="U12" s="1932"/>
      <c r="V12" s="1932"/>
      <c r="W12" s="1932"/>
      <c r="X12" s="1932"/>
      <c r="Y12" s="1932"/>
      <c r="Z12" s="1932"/>
      <c r="AA12" s="1932"/>
      <c r="AB12" s="1932"/>
      <c r="AC12" s="1932"/>
      <c r="AD12" s="1932"/>
      <c r="AF12" s="1932" t="s">
        <v>401</v>
      </c>
      <c r="AG12" s="1932"/>
      <c r="AH12" s="1932"/>
      <c r="AI12" s="1932"/>
      <c r="AJ12" s="1932"/>
      <c r="AK12" s="1932"/>
      <c r="AL12" s="1932"/>
      <c r="AM12" s="1932"/>
      <c r="AN12" s="1932"/>
      <c r="AO12" s="1932"/>
      <c r="AP12" s="1932"/>
      <c r="AQ12" s="1932"/>
      <c r="AR12" s="1932"/>
      <c r="AS12" s="1932"/>
      <c r="AT12" s="1932"/>
      <c r="AU12" s="1932"/>
      <c r="AV12" s="1932"/>
      <c r="AW12" s="1932"/>
      <c r="AX12" s="1932"/>
      <c r="AY12" s="1932"/>
      <c r="AZ12" s="1932"/>
      <c r="BA12" s="1932"/>
      <c r="BB12" s="1932"/>
      <c r="BC12" s="1932"/>
      <c r="BD12" s="1932"/>
      <c r="BE12" s="1932"/>
      <c r="BF12" s="1932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32" t="s">
        <v>400</v>
      </c>
      <c r="BU12" s="1932"/>
      <c r="BV12" s="1932"/>
      <c r="BW12" s="1932"/>
      <c r="BX12" s="1932"/>
      <c r="BY12" s="1932"/>
      <c r="BZ12" s="1932"/>
      <c r="CA12" s="1932"/>
      <c r="CB12" s="1932"/>
      <c r="CC12" s="1932"/>
      <c r="CD12" s="1932"/>
      <c r="CE12" s="1932"/>
      <c r="CF12" s="1932"/>
      <c r="CG12" s="1932"/>
      <c r="CH12" s="1932"/>
      <c r="CJ12" s="1932" t="s">
        <v>401</v>
      </c>
      <c r="CK12" s="1932"/>
      <c r="CL12" s="1932"/>
      <c r="CM12" s="1932"/>
      <c r="CN12" s="1932"/>
      <c r="CO12" s="1932"/>
      <c r="CP12" s="1932"/>
      <c r="CQ12" s="1932"/>
      <c r="CR12" s="1932"/>
      <c r="CS12" s="1932"/>
      <c r="CT12" s="1932"/>
      <c r="CU12" s="1932"/>
      <c r="CV12" s="1932"/>
      <c r="CW12" s="1932"/>
      <c r="CX12" s="1932"/>
      <c r="CY12" s="1932"/>
      <c r="CZ12" s="1932"/>
      <c r="DA12" s="1932"/>
      <c r="DB12" s="1932"/>
      <c r="DC12" s="1932"/>
      <c r="DD12" s="1932"/>
      <c r="DE12" s="1932"/>
      <c r="DF12" s="1932"/>
      <c r="DG12" s="1932"/>
      <c r="DH12" s="1932"/>
      <c r="DI12" s="1932"/>
    </row>
    <row r="13" spans="1:121" ht="6" customHeight="1"/>
    <row r="14" spans="1:121" s="583" customFormat="1" ht="12.75" customHeight="1">
      <c r="A14" s="554"/>
      <c r="C14" s="1383" t="s">
        <v>511</v>
      </c>
      <c r="D14" s="1383"/>
      <c r="E14" s="1006" t="s">
        <v>1578</v>
      </c>
      <c r="F14" s="1006"/>
      <c r="G14" s="1006"/>
      <c r="H14" s="1006"/>
      <c r="I14" s="1758" t="s">
        <v>511</v>
      </c>
      <c r="J14" s="1758"/>
      <c r="K14" s="1006" t="s">
        <v>1576</v>
      </c>
      <c r="L14" s="1006"/>
      <c r="M14" s="1006"/>
      <c r="N14" s="1006"/>
      <c r="O14" s="1006"/>
      <c r="P14" s="1006"/>
      <c r="Q14" s="1006"/>
      <c r="R14" s="1006"/>
      <c r="S14" s="1006"/>
      <c r="T14" s="1006"/>
      <c r="U14" s="1006"/>
      <c r="V14" s="1006"/>
      <c r="W14" s="1006"/>
      <c r="X14" s="1006"/>
      <c r="Y14" s="1006"/>
      <c r="Z14" s="1006"/>
      <c r="AA14" s="1006"/>
      <c r="AB14" s="1383">
        <v>20</v>
      </c>
      <c r="AC14" s="1383"/>
      <c r="AD14" s="1383"/>
      <c r="AE14" s="1383"/>
      <c r="AF14" s="1389" t="s">
        <v>1524</v>
      </c>
      <c r="AG14" s="1389"/>
      <c r="AH14" s="1389"/>
      <c r="AI14" s="583" t="s">
        <v>175</v>
      </c>
      <c r="AQ14" s="141"/>
    </row>
    <row r="15" spans="1:121" ht="13.5" customHeight="1"/>
    <row r="16" spans="1:121" ht="13.5" customHeight="1"/>
    <row r="17" spans="1:121" s="52" customFormat="1" ht="11.25" customHeight="1">
      <c r="A17" s="585"/>
      <c r="D17" s="1392" t="s">
        <v>623</v>
      </c>
      <c r="E17" s="1392"/>
      <c r="F17" s="1392"/>
      <c r="G17" s="1392"/>
      <c r="H17" s="1392"/>
      <c r="I17" s="1392"/>
      <c r="J17" s="1392"/>
      <c r="K17" s="1392"/>
      <c r="L17" s="1392"/>
      <c r="M17" s="1392"/>
      <c r="N17" s="1392"/>
      <c r="O17" s="1392"/>
      <c r="P17" s="1392"/>
      <c r="Q17" s="1392"/>
      <c r="R17" s="1392"/>
      <c r="S17" s="1392"/>
      <c r="T17" s="1392"/>
      <c r="U17" s="1392"/>
      <c r="V17" s="1392"/>
      <c r="W17" s="1392"/>
      <c r="X17" s="1392"/>
      <c r="Y17" s="1392"/>
      <c r="Z17" s="1392"/>
      <c r="AA17" s="1392"/>
      <c r="AB17" s="1392"/>
      <c r="AC17" s="1392"/>
      <c r="AD17" s="1392"/>
      <c r="AE17" s="1392"/>
      <c r="AF17" s="1392"/>
      <c r="AG17" s="1392"/>
      <c r="AH17" s="1392"/>
      <c r="AI17" s="1392"/>
      <c r="AJ17" s="1392"/>
      <c r="AK17" s="1392"/>
      <c r="AL17" s="1392"/>
      <c r="AM17" s="1392"/>
      <c r="AN17" s="1392"/>
      <c r="AO17" s="1392"/>
      <c r="AP17" s="1392"/>
      <c r="AQ17" s="1392"/>
      <c r="AR17" s="1392"/>
      <c r="AS17" s="1392"/>
      <c r="AT17" s="1392"/>
      <c r="AU17" s="1392"/>
      <c r="AV17" s="1392"/>
      <c r="AW17" s="1392"/>
      <c r="AX17" s="1392"/>
      <c r="AY17" s="1392"/>
      <c r="AZ17" s="1392"/>
      <c r="BA17" s="1392"/>
      <c r="BB17" s="1392"/>
      <c r="BC17" s="1392"/>
      <c r="BD17" s="1392"/>
      <c r="BE17" s="1392"/>
      <c r="BF17" s="1392"/>
      <c r="BG17" s="1392"/>
      <c r="BH17" s="1392"/>
      <c r="BI17" s="1392"/>
      <c r="BJ17" s="1392"/>
      <c r="BK17" s="1392"/>
      <c r="BL17" s="1392"/>
      <c r="BM17" s="1392"/>
      <c r="BN17" s="1392"/>
      <c r="BO17" s="1392"/>
      <c r="BP17" s="1392"/>
      <c r="BQ17" s="1392"/>
      <c r="BR17" s="1392"/>
      <c r="BS17" s="1392"/>
      <c r="BT17" s="1392"/>
      <c r="BU17" s="1392"/>
      <c r="BV17" s="1392"/>
      <c r="BW17" s="1392"/>
      <c r="BX17" s="1392"/>
      <c r="BY17" s="1392"/>
      <c r="BZ17" s="1392"/>
      <c r="CA17" s="1392"/>
      <c r="CB17" s="1392"/>
      <c r="CC17" s="1392"/>
      <c r="CD17" s="1392"/>
      <c r="CE17" s="1392"/>
      <c r="CF17" s="1392"/>
      <c r="CG17" s="1392"/>
      <c r="CH17" s="1392"/>
      <c r="CI17" s="1392"/>
      <c r="CJ17" s="1392"/>
      <c r="CK17" s="1392"/>
      <c r="CL17" s="1392"/>
      <c r="CM17" s="1392"/>
      <c r="CN17" s="1392"/>
      <c r="CO17" s="1392"/>
      <c r="CP17" s="1392"/>
      <c r="CQ17" s="1392"/>
      <c r="CR17" s="1392"/>
      <c r="CS17" s="1392"/>
      <c r="CT17" s="1392"/>
      <c r="CU17" s="1392"/>
      <c r="CV17" s="1392"/>
      <c r="CW17" s="1392"/>
      <c r="CX17" s="1392"/>
      <c r="CY17" s="1392"/>
      <c r="CZ17" s="1392"/>
      <c r="DA17" s="1392"/>
      <c r="DB17" s="1392"/>
      <c r="DC17" s="1392"/>
      <c r="DD17" s="1392"/>
      <c r="DE17" s="1392"/>
      <c r="DF17" s="1392"/>
      <c r="DG17" s="1392"/>
      <c r="DH17" s="1392"/>
      <c r="DI17" s="1392"/>
      <c r="DJ17" s="1392"/>
      <c r="DK17" s="1392"/>
      <c r="DL17" s="1392"/>
      <c r="DM17" s="1392"/>
      <c r="DN17" s="1392"/>
      <c r="DO17" s="1392"/>
      <c r="DP17" s="1392"/>
      <c r="DQ17" s="1392"/>
    </row>
    <row r="18" spans="1:121" s="52" customFormat="1" ht="11.25" customHeight="1">
      <c r="A18" s="585"/>
      <c r="D18" s="1392" t="s">
        <v>432</v>
      </c>
      <c r="E18" s="1392"/>
      <c r="F18" s="1392"/>
      <c r="G18" s="1392"/>
      <c r="H18" s="1392"/>
      <c r="I18" s="1392"/>
      <c r="J18" s="1392"/>
      <c r="K18" s="1392"/>
      <c r="L18" s="1392"/>
      <c r="M18" s="1392"/>
      <c r="N18" s="1392"/>
      <c r="O18" s="1392"/>
      <c r="P18" s="1392"/>
      <c r="Q18" s="1392"/>
      <c r="R18" s="1392"/>
      <c r="S18" s="1392"/>
      <c r="T18" s="1392"/>
      <c r="U18" s="1392"/>
      <c r="V18" s="1392"/>
      <c r="W18" s="1392"/>
      <c r="X18" s="1392"/>
      <c r="Y18" s="1392"/>
      <c r="Z18" s="1392"/>
      <c r="AA18" s="1392"/>
      <c r="AB18" s="1392"/>
      <c r="AC18" s="1392"/>
      <c r="AD18" s="1392"/>
      <c r="AE18" s="1392"/>
      <c r="AF18" s="1392"/>
      <c r="AG18" s="1392"/>
      <c r="AH18" s="1392"/>
      <c r="AI18" s="1392"/>
      <c r="AJ18" s="1392"/>
      <c r="AK18" s="1392"/>
      <c r="AL18" s="1392"/>
      <c r="AM18" s="1392"/>
      <c r="AN18" s="1392"/>
      <c r="AO18" s="1392"/>
      <c r="AP18" s="1392"/>
      <c r="AQ18" s="1392"/>
      <c r="AR18" s="1392"/>
      <c r="AS18" s="1392"/>
      <c r="AT18" s="1392"/>
      <c r="AU18" s="1392"/>
      <c r="AV18" s="1392"/>
      <c r="AW18" s="1392"/>
      <c r="AX18" s="1392"/>
      <c r="AY18" s="1392"/>
      <c r="AZ18" s="1392"/>
      <c r="BA18" s="1392"/>
      <c r="BB18" s="1392"/>
      <c r="BC18" s="1392"/>
      <c r="BD18" s="1392"/>
      <c r="BE18" s="1392"/>
      <c r="BF18" s="1392"/>
      <c r="BG18" s="1392"/>
      <c r="BH18" s="1392"/>
      <c r="BI18" s="1392"/>
      <c r="BJ18" s="1392"/>
      <c r="BK18" s="1392"/>
      <c r="BL18" s="1392"/>
      <c r="BM18" s="1392"/>
      <c r="BN18" s="1392"/>
      <c r="BO18" s="1392"/>
      <c r="BP18" s="1392"/>
      <c r="BQ18" s="1392"/>
      <c r="BR18" s="1392"/>
      <c r="BS18" s="1392"/>
      <c r="BT18" s="1392"/>
      <c r="BU18" s="1392"/>
      <c r="BV18" s="1392"/>
      <c r="BW18" s="1392"/>
      <c r="BX18" s="1392"/>
      <c r="BY18" s="1392"/>
      <c r="BZ18" s="1392"/>
      <c r="CA18" s="1392"/>
      <c r="CB18" s="1392"/>
      <c r="CC18" s="1392"/>
      <c r="CD18" s="1392"/>
      <c r="CE18" s="1392"/>
      <c r="CF18" s="1392"/>
      <c r="CG18" s="1392"/>
      <c r="CH18" s="1392"/>
      <c r="CI18" s="1392"/>
      <c r="CJ18" s="1392"/>
      <c r="CK18" s="1392"/>
      <c r="CL18" s="1392"/>
      <c r="CM18" s="1392"/>
      <c r="CN18" s="1392"/>
      <c r="CO18" s="1392"/>
      <c r="CP18" s="1392"/>
      <c r="CQ18" s="1392"/>
      <c r="CR18" s="1392"/>
      <c r="CS18" s="1392"/>
      <c r="CT18" s="1392"/>
      <c r="CU18" s="1392"/>
      <c r="CV18" s="1392"/>
      <c r="CW18" s="1392"/>
      <c r="CX18" s="1392"/>
      <c r="CY18" s="1392"/>
      <c r="CZ18" s="1392"/>
      <c r="DA18" s="1392"/>
      <c r="DB18" s="1392"/>
      <c r="DC18" s="1392"/>
      <c r="DD18" s="1392"/>
      <c r="DE18" s="1392"/>
      <c r="DF18" s="1392"/>
      <c r="DG18" s="1392"/>
      <c r="DH18" s="1392"/>
      <c r="DI18" s="1392"/>
      <c r="DJ18" s="1392"/>
      <c r="DK18" s="1392"/>
      <c r="DL18" s="1392"/>
      <c r="DM18" s="1392"/>
      <c r="DN18" s="1392"/>
      <c r="DO18" s="1392"/>
      <c r="DP18" s="1392"/>
      <c r="DQ18" s="1392"/>
    </row>
    <row r="19" spans="1:121" s="52" customFormat="1" ht="11.25" customHeight="1">
      <c r="A19" s="585"/>
      <c r="D19" s="1392" t="s">
        <v>622</v>
      </c>
      <c r="E19" s="1392"/>
      <c r="F19" s="1392"/>
      <c r="G19" s="1392"/>
      <c r="H19" s="1392"/>
      <c r="I19" s="1392"/>
      <c r="J19" s="1392"/>
      <c r="K19" s="1392"/>
      <c r="L19" s="1392"/>
      <c r="M19" s="1392"/>
      <c r="N19" s="1392"/>
      <c r="O19" s="1392"/>
      <c r="P19" s="1392"/>
      <c r="Q19" s="1392"/>
      <c r="R19" s="1392"/>
      <c r="S19" s="1392"/>
      <c r="T19" s="1392"/>
      <c r="U19" s="1392"/>
      <c r="V19" s="1392"/>
      <c r="W19" s="1392"/>
      <c r="X19" s="1392"/>
      <c r="Y19" s="1392"/>
      <c r="Z19" s="1392"/>
      <c r="AA19" s="1392"/>
      <c r="AB19" s="1392"/>
      <c r="AC19" s="1392"/>
      <c r="AD19" s="1392"/>
      <c r="AE19" s="1392"/>
      <c r="AF19" s="1392"/>
      <c r="AG19" s="1392"/>
      <c r="AH19" s="1392"/>
      <c r="AI19" s="1392"/>
      <c r="AJ19" s="1392"/>
      <c r="AK19" s="1392"/>
      <c r="AL19" s="1392"/>
      <c r="AM19" s="1392"/>
      <c r="AN19" s="1392"/>
      <c r="AO19" s="1392"/>
      <c r="AP19" s="1392"/>
      <c r="AQ19" s="1392"/>
      <c r="AR19" s="1392"/>
      <c r="AS19" s="1392"/>
      <c r="AT19" s="1392"/>
      <c r="AU19" s="1392"/>
      <c r="AV19" s="1392"/>
      <c r="AW19" s="1392"/>
      <c r="AX19" s="1392"/>
      <c r="AY19" s="1392"/>
      <c r="AZ19" s="1392"/>
      <c r="BA19" s="1392"/>
      <c r="BB19" s="1392"/>
      <c r="BC19" s="1392"/>
      <c r="BD19" s="1392"/>
      <c r="BE19" s="1392"/>
      <c r="BF19" s="1392"/>
      <c r="BG19" s="1392"/>
      <c r="BH19" s="1392"/>
      <c r="BI19" s="1392"/>
      <c r="BJ19" s="1392"/>
      <c r="BK19" s="1392"/>
      <c r="BL19" s="1392"/>
      <c r="BM19" s="1392"/>
      <c r="BN19" s="1392"/>
      <c r="BO19" s="1392"/>
      <c r="BP19" s="1392"/>
      <c r="BQ19" s="1392"/>
      <c r="BR19" s="1392"/>
      <c r="BS19" s="1392"/>
      <c r="BT19" s="1392"/>
      <c r="BU19" s="1392"/>
      <c r="BV19" s="1392"/>
      <c r="BW19" s="1392"/>
      <c r="BX19" s="1392"/>
      <c r="BY19" s="1392"/>
      <c r="BZ19" s="1392"/>
      <c r="CA19" s="1392"/>
      <c r="CB19" s="1392"/>
      <c r="CC19" s="1392"/>
      <c r="CD19" s="1392"/>
      <c r="CE19" s="1392"/>
      <c r="CF19" s="1392"/>
      <c r="CG19" s="1392"/>
      <c r="CH19" s="1392"/>
      <c r="CI19" s="1392"/>
      <c r="CJ19" s="1392"/>
      <c r="CK19" s="1392"/>
      <c r="CL19" s="1392"/>
      <c r="CM19" s="1392"/>
      <c r="CN19" s="1392"/>
      <c r="CO19" s="1392"/>
      <c r="CP19" s="1392"/>
      <c r="CQ19" s="1392"/>
      <c r="CR19" s="1392"/>
      <c r="CS19" s="1392"/>
      <c r="CT19" s="1392"/>
      <c r="CU19" s="1392"/>
      <c r="CV19" s="1392"/>
      <c r="CW19" s="1392"/>
      <c r="CX19" s="1392"/>
      <c r="CY19" s="1392"/>
      <c r="CZ19" s="1392"/>
      <c r="DA19" s="1392"/>
      <c r="DB19" s="1392"/>
      <c r="DC19" s="1392"/>
      <c r="DD19" s="1392"/>
      <c r="DE19" s="1392"/>
      <c r="DF19" s="1392"/>
      <c r="DG19" s="1392"/>
      <c r="DH19" s="1392"/>
      <c r="DI19" s="1392"/>
      <c r="DJ19" s="1392"/>
      <c r="DK19" s="1392"/>
      <c r="DL19" s="1392"/>
      <c r="DM19" s="1392"/>
      <c r="DN19" s="1392"/>
      <c r="DO19" s="1392"/>
      <c r="DP19" s="1392"/>
      <c r="DQ19" s="1392"/>
    </row>
  </sheetData>
  <sheetProtection password="CF7A" sheet="1" objects="1" scenarios="1" formatCells="0" formatColumns="0" autoFilter="0"/>
  <mergeCells count="33"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B2:DQ2"/>
    <mergeCell ref="B4:AS6"/>
    <mergeCell ref="AT4:AT6"/>
    <mergeCell ref="AU4:BS4"/>
    <mergeCell ref="BT4:CR4"/>
    <mergeCell ref="CS4:DQ4"/>
    <mergeCell ref="BB5:BE5"/>
    <mergeCell ref="CZ5:DC5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Шаповалова Ольга Ивановна</cp:lastModifiedBy>
  <cp:lastPrinted>2012-02-21T05:28:33Z</cp:lastPrinted>
  <dcterms:created xsi:type="dcterms:W3CDTF">2010-12-28T09:45:54Z</dcterms:created>
  <dcterms:modified xsi:type="dcterms:W3CDTF">2012-03-01T07:05:10Z</dcterms:modified>
</cp:coreProperties>
</file>